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<sst xmlns="http://schemas.openxmlformats.org/spreadsheetml/2006/main" count="54" uniqueCount="54">
  <si>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</si>
  <si>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</si>
  <si>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</si>
  <si>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</si>
  <si>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</si>
  <si>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</si>
  <si>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</si>
  <si>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</si>
  <si>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</si>
  <si>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</si>
  <si>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</si>
  <si>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</si>
  <si>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</si>
  <si>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</si>
  <si>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</si>
  <si>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</si>
  <si>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</si>
  <si>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</si>
  <si>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</si>
  <si>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</si>
  <si>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</si>
  <si>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</si>
  <si>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</si>
  <si>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</si>
  <si>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</si>
  <si>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</si>
  <si>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</si>
  <si>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</si>
  <si>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</si>
  <si>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</si>
  <si>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TN-3280</t>
  </si>
  <si>
    <t>8.</t>
  </si>
  <si>
    <t>9.</t>
  </si>
  <si>
    <t>10.</t>
  </si>
  <si>
    <t>Brother MFC-8370DN (8000 str.) - black</t>
  </si>
  <si>
    <t>TN-2421</t>
  </si>
  <si>
    <t>Brother toner pro HL-L2312D, MFC-L2712D</t>
  </si>
  <si>
    <t>Q7553X</t>
  </si>
  <si>
    <t>toner - black pro HP LJ P2015</t>
  </si>
  <si>
    <t>Q2613X</t>
  </si>
  <si>
    <t>toner - black pro HP LJ 1300</t>
  </si>
  <si>
    <t>CF232A</t>
  </si>
  <si>
    <t>Válec - pro HP M227 (kvalitní alternativa)</t>
  </si>
  <si>
    <t>CF230X</t>
  </si>
  <si>
    <t>toner - black pro HP LJ M227 (kvalitní alternativa)</t>
  </si>
  <si>
    <t>C13T79014010</t>
  </si>
  <si>
    <t>EPSON WF-5620 79XL black</t>
  </si>
  <si>
    <t>951XL</t>
  </si>
  <si>
    <t>HP 950XL - color cartridge pro HP OJ PRO 8600</t>
  </si>
  <si>
    <t>950XL</t>
  </si>
  <si>
    <t>HP 950XL - black cartridge pro HP OJ PRO 8600</t>
  </si>
  <si>
    <t>78A</t>
  </si>
  <si>
    <t>inkoust - HP 78 colour pro HP deskjet 950</t>
  </si>
  <si>
    <t>Nákup spotřebního materiálu 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</si>
</sst>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5" fillId="2" borderId="8" xfId="20" applyFont="1" applyFill="1" applyBorder="1"/>
    <xf numFmtId="44" fontId="4" fillId="3" borderId="0" xfId="22" applyNumberFormat="1" applyFont="1"/>
    <xf numFmtId="44" fontId="6" fillId="3" borderId="0" xfId="22" applyNumberFormat="1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11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0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6" totalsRowCount="1" headerRowDxfId="18" dataDxfId="17" totalsRowDxfId="16">
  <autoFilter ref="B5:I15"/>
  <tableColumns count="8">
    <tableColumn id="1" name="Poř." dataDxfId="15" totalsRowLabel="Celkem" totalsRowDxfId="7"/>
    <tableColumn id="2" name="Položka-typ" dataDxfId="14" totalsRowDxfId="6"/>
    <tableColumn id="3" name="Položka-popis" dataDxfId="13" totalsRowDxfId="5"/>
    <tableColumn id="4" name="Počet kusů" dataDxfId="12" totalsRowDxfId="4"/>
    <tableColumn id="5" name="Jednotková cena bez DPH" dataDxfId="11" totalsRowDxfId="3"/>
    <tableColumn id="6" name="Nabídková cena bez DPH" dataDxfId="10" totalsRowFunction="sum" totalsRowDxfId="2">
      <calculatedColumnFormula>E6*F6</calculatedColumnFormula>
    </tableColumn>
    <tableColumn id="7" name="DPH" dataDxfId="9" totalsRowFunction="sum" totalsRowDxfId="1">
      <calculatedColumnFormula>G6*0.21</calculatedColumnFormula>
    </tableColumn>
    <tableColumn id="8" name="Nabídková cena s DPH" dataDxfId="8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 topLeftCell="A1">
      <selection activeCell="C2" sqref="C2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8.2812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53</v>
      </c>
    </row>
    <row r="3" ht="15">
      <c r="C3" s="2"/>
    </row>
    <row r="4" spans="2:9" ht="15">
      <c r="B4" s="38" t="s">
        <v>29</v>
      </c>
      <c r="C4" s="38"/>
      <c r="D4" s="38"/>
      <c r="E4" s="38"/>
      <c r="F4" s="38"/>
      <c r="G4" s="38"/>
      <c r="H4" s="38"/>
      <c r="I4" s="38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2" t="s">
        <v>8</v>
      </c>
      <c r="C6" s="23" t="s">
        <v>30</v>
      </c>
      <c r="D6" s="29" t="s">
        <v>34</v>
      </c>
      <c r="E6" s="30">
        <v>2</v>
      </c>
      <c r="F6" s="11"/>
      <c r="G6" s="12">
        <f>E6*F6</f>
        <v>0</v>
      </c>
      <c r="H6" s="12">
        <f>G6*0.21</f>
        <v>0</v>
      </c>
      <c r="I6" s="13">
        <f>H6+G6</f>
        <v>0</v>
      </c>
    </row>
    <row r="7" spans="2:9" ht="26.25">
      <c r="B7" s="32" t="s">
        <v>10</v>
      </c>
      <c r="C7" s="23" t="s">
        <v>35</v>
      </c>
      <c r="D7" s="29" t="s">
        <v>36</v>
      </c>
      <c r="E7" s="31">
        <v>5</v>
      </c>
      <c r="F7" s="11"/>
      <c r="G7" s="12">
        <f aca="true" t="shared" si="0" ref="G7:G8">E7*F7</f>
        <v>0</v>
      </c>
      <c r="H7" s="12">
        <f aca="true" t="shared" si="1" ref="H7:H8">G7*0.21</f>
        <v>0</v>
      </c>
      <c r="I7" s="13">
        <f aca="true" t="shared" si="2" ref="I7:I8">H7+G7</f>
        <v>0</v>
      </c>
    </row>
    <row r="8" spans="2:9" ht="15">
      <c r="B8" s="32" t="s">
        <v>11</v>
      </c>
      <c r="C8" s="23" t="s">
        <v>37</v>
      </c>
      <c r="D8" s="29" t="s">
        <v>38</v>
      </c>
      <c r="E8" s="30">
        <v>3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15">
      <c r="B9" s="32" t="s">
        <v>12</v>
      </c>
      <c r="C9" s="33" t="s">
        <v>39</v>
      </c>
      <c r="D9" s="33" t="s">
        <v>40</v>
      </c>
      <c r="E9" s="31">
        <v>5</v>
      </c>
      <c r="F9" s="35"/>
      <c r="G9" s="36">
        <f aca="true" t="shared" si="3" ref="G9:G12">E9*F9</f>
        <v>0</v>
      </c>
      <c r="H9" s="36">
        <f aca="true" t="shared" si="4" ref="H9:H12">G9*0.21</f>
        <v>0</v>
      </c>
      <c r="I9" s="37">
        <f aca="true" t="shared" si="5" ref="I9:I12">H9+G9</f>
        <v>0</v>
      </c>
    </row>
    <row r="10" spans="2:9" ht="25.5">
      <c r="B10" s="32" t="s">
        <v>13</v>
      </c>
      <c r="C10" s="33" t="s">
        <v>41</v>
      </c>
      <c r="D10" s="34" t="s">
        <v>42</v>
      </c>
      <c r="E10" s="31">
        <v>5</v>
      </c>
      <c r="F10" s="35"/>
      <c r="G10" s="36">
        <f t="shared" si="3"/>
        <v>0</v>
      </c>
      <c r="H10" s="36">
        <f t="shared" si="4"/>
        <v>0</v>
      </c>
      <c r="I10" s="37">
        <f t="shared" si="5"/>
        <v>0</v>
      </c>
    </row>
    <row r="11" spans="2:9" ht="25.5">
      <c r="B11" s="32" t="s">
        <v>14</v>
      </c>
      <c r="C11" s="34" t="s">
        <v>43</v>
      </c>
      <c r="D11" s="34" t="s">
        <v>44</v>
      </c>
      <c r="E11" s="31">
        <v>10</v>
      </c>
      <c r="F11" s="35"/>
      <c r="G11" s="36">
        <f t="shared" si="3"/>
        <v>0</v>
      </c>
      <c r="H11" s="36">
        <f t="shared" si="4"/>
        <v>0</v>
      </c>
      <c r="I11" s="37">
        <f t="shared" si="5"/>
        <v>0</v>
      </c>
    </row>
    <row r="12" spans="2:9" ht="15">
      <c r="B12" s="32" t="s">
        <v>9</v>
      </c>
      <c r="C12" s="33" t="s">
        <v>45</v>
      </c>
      <c r="D12" s="34" t="s">
        <v>46</v>
      </c>
      <c r="E12" s="31">
        <v>3</v>
      </c>
      <c r="F12" s="35"/>
      <c r="G12" s="36">
        <f t="shared" si="3"/>
        <v>0</v>
      </c>
      <c r="H12" s="36">
        <f t="shared" si="4"/>
        <v>0</v>
      </c>
      <c r="I12" s="37">
        <f t="shared" si="5"/>
        <v>0</v>
      </c>
    </row>
    <row r="13" spans="2:9" ht="25.5">
      <c r="B13" s="32" t="s">
        <v>31</v>
      </c>
      <c r="C13" s="33" t="s">
        <v>47</v>
      </c>
      <c r="D13" s="33" t="s">
        <v>48</v>
      </c>
      <c r="E13" s="31">
        <v>3</v>
      </c>
      <c r="F13" s="35"/>
      <c r="G13" s="36">
        <f aca="true" t="shared" si="6" ref="G13:G15">E13*F13</f>
        <v>0</v>
      </c>
      <c r="H13" s="36">
        <f aca="true" t="shared" si="7" ref="H13:H15">G13*0.21</f>
        <v>0</v>
      </c>
      <c r="I13" s="37">
        <f aca="true" t="shared" si="8" ref="I13:I15">H13+G13</f>
        <v>0</v>
      </c>
    </row>
    <row r="14" spans="2:9" ht="25.5">
      <c r="B14" s="32" t="s">
        <v>32</v>
      </c>
      <c r="C14" s="34" t="s">
        <v>49</v>
      </c>
      <c r="D14" s="33" t="s">
        <v>50</v>
      </c>
      <c r="E14" s="31">
        <v>3</v>
      </c>
      <c r="F14" s="35"/>
      <c r="G14" s="36">
        <f t="shared" si="6"/>
        <v>0</v>
      </c>
      <c r="H14" s="36">
        <f t="shared" si="7"/>
        <v>0</v>
      </c>
      <c r="I14" s="37">
        <f t="shared" si="8"/>
        <v>0</v>
      </c>
    </row>
    <row r="15" spans="2:9" ht="25.5">
      <c r="B15" s="32" t="s">
        <v>33</v>
      </c>
      <c r="C15" s="34" t="s">
        <v>51</v>
      </c>
      <c r="D15" s="33" t="s">
        <v>52</v>
      </c>
      <c r="E15" s="31">
        <v>1</v>
      </c>
      <c r="F15" s="35"/>
      <c r="G15" s="36">
        <f t="shared" si="6"/>
        <v>0</v>
      </c>
      <c r="H15" s="36">
        <f t="shared" si="7"/>
        <v>0</v>
      </c>
      <c r="I15" s="37">
        <f t="shared" si="8"/>
        <v>0</v>
      </c>
    </row>
    <row r="16" spans="2:9" ht="15">
      <c r="B16" s="24" t="s">
        <v>16</v>
      </c>
      <c r="C16" s="24"/>
      <c r="D16" s="24"/>
      <c r="E16" s="25"/>
      <c r="F16" s="26"/>
      <c r="G16" s="27">
        <f>SUBTOTAL(109,[Nabídková cena bez DPH])</f>
        <v>0</v>
      </c>
      <c r="H16" s="27">
        <f>SUBTOTAL(109,[DPH])</f>
        <v>0</v>
      </c>
      <c r="I16" s="28">
        <f>SUBTOTAL(109,[Nabídková cena s DPH])</f>
        <v>0</v>
      </c>
    </row>
    <row r="17" ht="15.75" thickBot="1"/>
    <row r="18" spans="2:9" ht="15">
      <c r="B18" s="39" t="s">
        <v>18</v>
      </c>
      <c r="C18" s="40"/>
      <c r="D18" s="8" t="s">
        <v>22</v>
      </c>
      <c r="E18" s="3"/>
      <c r="F18" s="3"/>
      <c r="G18" s="3"/>
      <c r="H18" s="4"/>
      <c r="I18" s="5"/>
    </row>
    <row r="19" spans="2:9" ht="15">
      <c r="B19" s="6" t="s">
        <v>21</v>
      </c>
      <c r="C19" s="45" t="s">
        <v>19</v>
      </c>
      <c r="D19" s="45"/>
      <c r="E19" s="45"/>
      <c r="F19" s="45"/>
      <c r="G19" s="45"/>
      <c r="H19" s="46"/>
      <c r="I19" s="5"/>
    </row>
    <row r="20" spans="2:9" ht="15">
      <c r="B20" s="7"/>
      <c r="C20" s="45" t="s">
        <v>20</v>
      </c>
      <c r="D20" s="45"/>
      <c r="E20" s="45"/>
      <c r="F20" s="45"/>
      <c r="G20" s="45"/>
      <c r="H20" s="46"/>
      <c r="I20" s="5"/>
    </row>
    <row r="21" spans="2:9" ht="15">
      <c r="B21" s="41" t="s">
        <v>23</v>
      </c>
      <c r="C21" s="42"/>
      <c r="D21" s="16" t="s">
        <v>24</v>
      </c>
      <c r="E21" s="16" t="s">
        <v>25</v>
      </c>
      <c r="F21" s="51" t="s">
        <v>26</v>
      </c>
      <c r="G21" s="51"/>
      <c r="H21" s="17" t="s">
        <v>27</v>
      </c>
      <c r="I21" s="5"/>
    </row>
    <row r="22" spans="2:9" ht="15">
      <c r="B22" s="43"/>
      <c r="C22" s="44"/>
      <c r="D22" s="9"/>
      <c r="E22" s="20"/>
      <c r="F22" s="52"/>
      <c r="G22" s="52"/>
      <c r="H22" s="18"/>
      <c r="I22" s="5"/>
    </row>
    <row r="23" spans="2:9" ht="15">
      <c r="B23" s="43"/>
      <c r="C23" s="44"/>
      <c r="D23" s="9"/>
      <c r="E23" s="20"/>
      <c r="F23" s="52"/>
      <c r="G23" s="52"/>
      <c r="H23" s="18"/>
      <c r="I23" s="5"/>
    </row>
    <row r="24" spans="2:9" ht="15.75" thickBot="1">
      <c r="B24" s="49"/>
      <c r="C24" s="50"/>
      <c r="D24" s="10"/>
      <c r="E24" s="21"/>
      <c r="F24" s="53"/>
      <c r="G24" s="53"/>
      <c r="H24" s="19"/>
      <c r="I24" s="5"/>
    </row>
    <row r="28" ht="15">
      <c r="D28" s="22"/>
    </row>
    <row r="29" spans="2:4" ht="15">
      <c r="B29" s="48"/>
      <c r="C29" s="48"/>
      <c r="D29" s="48"/>
    </row>
    <row r="30" spans="2:4" ht="15">
      <c r="B30" s="47" t="s">
        <v>28</v>
      </c>
      <c r="C30" s="47"/>
      <c r="D30" s="47"/>
    </row>
  </sheetData>
  <mergeCells count="14">
    <mergeCell ref="B30:D30"/>
    <mergeCell ref="B29:D29"/>
    <mergeCell ref="B23:C23"/>
    <mergeCell ref="B24:C24"/>
    <mergeCell ref="F21:G21"/>
    <mergeCell ref="F22:G22"/>
    <mergeCell ref="F23:G23"/>
    <mergeCell ref="F24:G24"/>
    <mergeCell ref="B4:I4"/>
    <mergeCell ref="B18:C18"/>
    <mergeCell ref="B21:C21"/>
    <mergeCell ref="B22:C22"/>
    <mergeCell ref="C19:H19"/>
    <mergeCell ref="C20:H20"/>
  </mergeCells>
  <conditionalFormatting sqref="E6:E15">
    <cfRule type="cellIs" priority="1" dxfId="19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cp:lastPrinted>2018-09-26T09:35:45Z</cp:lastPrinted>
  <dcterms:created xsi:type="dcterms:W3CDTF">2018-09-24T12:46:32Z</dcterms:created>
  <dcterms:modified xsi:type="dcterms:W3CDTF">2019-09-25T08:08:20Z</dcterms:modified>
  <cp:category/>
  <cp:version/>
  <cp:contentType/>
  <cp:contentStatus/>
</cp:coreProperties>
</file>