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850" activeTab="0"/>
  </bookViews>
  <sheets>
    <sheet name="Položkový rozpočet" sheetId="1" r:id="rId1"/>
    <sheet name="Příloha (licencované subjekty)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<sst xmlns="http://schemas.openxmlformats.org/spreadsheetml/2006/main" count="65" uniqueCount="57">
  <si>
    <t>Poř.</t>
  </si>
  <si>
    <t>Počet kusů</t>
  </si>
  <si>
    <t>Nabídková cena bez DPH</t>
  </si>
  <si>
    <t>DPH</t>
  </si>
  <si>
    <t>Nabídková cena s DPH</t>
  </si>
  <si>
    <t>Jednotková cena bez DPH</t>
  </si>
  <si>
    <t>Položka-typ</t>
  </si>
  <si>
    <t>Položka-popis</t>
  </si>
  <si>
    <t>1.</t>
  </si>
  <si>
    <t>2.</t>
  </si>
  <si>
    <t>3.</t>
  </si>
  <si>
    <t>4.</t>
  </si>
  <si>
    <t>5.</t>
  </si>
  <si>
    <t>Zakázka:</t>
  </si>
  <si>
    <t>Celkem</t>
  </si>
  <si>
    <t>Dynamický nákupní systém pro ICT</t>
  </si>
  <si>
    <t>Seznam poddodavatelů</t>
  </si>
  <si>
    <t>Plnění zakázky nebude probíhat za použití poddodavatelů</t>
  </si>
  <si>
    <t>Plnění zakázky bude probíhat za použití následujících poddodavatelů:</t>
  </si>
  <si>
    <t>X</t>
  </si>
  <si>
    <t>označte křížkem příslušnou variantu</t>
  </si>
  <si>
    <t>název subjektu</t>
  </si>
  <si>
    <t>sídlo</t>
  </si>
  <si>
    <t>IČO</t>
  </si>
  <si>
    <t>definice části plnění</t>
  </si>
  <si>
    <t>podíl na plnění %</t>
  </si>
  <si>
    <t>podpis osoby oprávněné jednat za dodavatele</t>
  </si>
  <si>
    <t>Položkový rozpočet</t>
  </si>
  <si>
    <t>Licence antivirového systému ESET od 3.12.2018 do 2.12.2018</t>
  </si>
  <si>
    <t>fyzické PC a notebooky</t>
  </si>
  <si>
    <t>virtuální desktopy</t>
  </si>
  <si>
    <t>servery Linux/Windows</t>
  </si>
  <si>
    <t>mobilní zařízení Android/iOS</t>
  </si>
  <si>
    <t>licence ESET</t>
  </si>
  <si>
    <t>mailové schránky Exchange</t>
  </si>
  <si>
    <t>Název organizace</t>
  </si>
  <si>
    <t xml:space="preserve"> ZŠ a MŠ Slovenská</t>
  </si>
  <si>
    <t xml:space="preserve"> ZŠ a MŠ Mendelova</t>
  </si>
  <si>
    <t xml:space="preserve"> ZŠ a MŠ s polským jazykem vyučovacím </t>
  </si>
  <si>
    <t xml:space="preserve"> ZŠ a MŠ U Studny</t>
  </si>
  <si>
    <t xml:space="preserve"> ZŠ a MŠ Majakovského</t>
  </si>
  <si>
    <t xml:space="preserve"> ZŠ a MŠ Dělnická</t>
  </si>
  <si>
    <t xml:space="preserve"> ZŠ a MŠ Družby</t>
  </si>
  <si>
    <t xml:space="preserve"> ZŠ a MŠ U Lesa</t>
  </si>
  <si>
    <t xml:space="preserve"> ZŠ a MŠ Školská</t>
  </si>
  <si>
    <t xml:space="preserve"> ZŠ a MŠ Prameny</t>
  </si>
  <si>
    <t xml:space="preserve"> ZŠ a MŠ Borovského</t>
  </si>
  <si>
    <t xml:space="preserve"> ZŠ a MŠ Cihelní</t>
  </si>
  <si>
    <t xml:space="preserve"> Magistrát města Karviné</t>
  </si>
  <si>
    <t xml:space="preserve"> Městský dům kultury Karviná</t>
  </si>
  <si>
    <t xml:space="preserve"> Regionální knihovna Karviná</t>
  </si>
  <si>
    <t xml:space="preserve"> Sociální služby Karviná</t>
  </si>
  <si>
    <t>servery Windows/ Linux</t>
  </si>
  <si>
    <t>emailové schránky Exchange</t>
  </si>
  <si>
    <t>Mobilní zařízení Android/iOS</t>
  </si>
  <si>
    <t>Poznámka: Specifikace místa plnění a přehled licencovaných subjektů je uveden v Příloze</t>
  </si>
  <si>
    <t>Příloha: Specfikace místa plnění (licencované subjekty)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</si>
</sst>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77" formatCode="General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i/>
      <sz val="10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11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hair"/>
    </border>
    <border>
      <left style="medium"/>
      <right style="thin"/>
      <top style="thin"/>
      <bottom style="medium"/>
    </border>
    <border>
      <left style="medium"/>
      <right/>
      <top style="medium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0" fillId="0" borderId="1" xfId="0" applyBorder="1"/>
    <xf numFmtId="0" fontId="0" fillId="0" borderId="2" xfId="0" applyBorder="1"/>
    <xf numFmtId="0" fontId="2" fillId="0" borderId="0" xfId="0" applyFont="1" applyBorder="1"/>
    <xf numFmtId="0" fontId="2" fillId="2" borderId="3" xfId="21" applyFont="1" applyBorder="1" applyAlignment="1">
      <alignment horizontal="center" vertical="center"/>
    </xf>
    <xf numFmtId="0" fontId="2" fillId="2" borderId="3" xfId="21" applyFont="1" applyBorder="1" applyAlignment="1">
      <alignment horizontal="center"/>
    </xf>
    <xf numFmtId="0" fontId="3" fillId="0" borderId="1" xfId="0" applyFont="1" applyBorder="1"/>
    <xf numFmtId="0" fontId="5" fillId="2" borderId="4" xfId="21" applyFont="1" applyBorder="1"/>
    <xf numFmtId="0" fontId="5" fillId="2" borderId="5" xfId="21" applyFont="1" applyBorder="1"/>
    <xf numFmtId="0" fontId="4" fillId="0" borderId="0" xfId="0" applyFont="1"/>
    <xf numFmtId="44" fontId="5" fillId="2" borderId="0" xfId="20" applyFont="1" applyFill="1"/>
    <xf numFmtId="44" fontId="4" fillId="3" borderId="0" xfId="22" applyNumberFormat="1" applyFont="1"/>
    <xf numFmtId="44" fontId="6" fillId="3" borderId="0" xfId="22" applyNumberFormat="1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4" xfId="0" applyFont="1" applyBorder="1"/>
    <xf numFmtId="0" fontId="7" fillId="0" borderId="6" xfId="0" applyFont="1" applyBorder="1"/>
    <xf numFmtId="0" fontId="5" fillId="2" borderId="6" xfId="21" applyFont="1" applyBorder="1" applyAlignment="1">
      <alignment horizontal="center"/>
    </xf>
    <xf numFmtId="0" fontId="5" fillId="2" borderId="7" xfId="21" applyFont="1" applyBorder="1" applyAlignment="1">
      <alignment horizontal="center"/>
    </xf>
    <xf numFmtId="49" fontId="5" fillId="2" borderId="4" xfId="21" applyNumberFormat="1" applyFont="1" applyBorder="1"/>
    <xf numFmtId="49" fontId="5" fillId="2" borderId="5" xfId="21" applyNumberFormat="1" applyFont="1" applyBorder="1"/>
    <xf numFmtId="0" fontId="0" fillId="0" borderId="0" xfId="0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44" fontId="5" fillId="2" borderId="0" xfId="0" applyNumberFormat="1" applyFont="1" applyFill="1"/>
    <xf numFmtId="44" fontId="9" fillId="3" borderId="0" xfId="0" applyNumberFormat="1" applyFont="1" applyFill="1"/>
    <xf numFmtId="44" fontId="10" fillId="3" borderId="0" xfId="0" applyNumberFormat="1" applyFont="1" applyFill="1"/>
    <xf numFmtId="0" fontId="11" fillId="0" borderId="0" xfId="0" applyFont="1"/>
    <xf numFmtId="0" fontId="12" fillId="0" borderId="0" xfId="23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2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5" fillId="2" borderId="9" xfId="21" applyFont="1" applyBorder="1" applyAlignment="1">
      <alignment horizontal="left"/>
    </xf>
    <xf numFmtId="0" fontId="5" fillId="2" borderId="5" xfId="21" applyFont="1" applyBorder="1" applyAlignment="1">
      <alignment horizontal="left"/>
    </xf>
    <xf numFmtId="0" fontId="7" fillId="0" borderId="4" xfId="0" applyFont="1" applyBorder="1" applyAlignment="1">
      <alignment/>
    </xf>
    <xf numFmtId="0" fontId="5" fillId="2" borderId="4" xfId="21" applyFont="1" applyBorder="1" applyAlignment="1">
      <alignment/>
    </xf>
    <xf numFmtId="0" fontId="5" fillId="2" borderId="5" xfId="2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5" fillId="2" borderId="3" xfId="21" applyFont="1" applyBorder="1" applyAlignment="1">
      <alignment horizontal="left"/>
    </xf>
    <xf numFmtId="0" fontId="5" fillId="2" borderId="4" xfId="21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6" xfId="0" applyFont="1" applyBorder="1" applyAlignment="1">
      <alignment horizontal="lef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40 % – Zvýraznění2" xfId="21"/>
    <cellStyle name="40 % – Zvýraznění6" xfId="22"/>
    <cellStyle name="Hypertextový odkaz" xfId="23"/>
  </cellStyles>
  <dxfs count="37">
    <dxf>
      <font>
        <i val="0"/>
        <u val="none"/>
        <strike val="0"/>
        <sz val="10"/>
        <name val="Calibri"/>
        <color theme="1"/>
      </font>
    </dxf>
    <dxf>
      <font>
        <i val="0"/>
        <u val="none"/>
        <strike val="0"/>
        <sz val="10"/>
        <name val="Calibri"/>
        <color theme="1"/>
      </font>
    </dxf>
    <dxf>
      <font>
        <i val="0"/>
        <u val="none"/>
        <strike val="0"/>
        <sz val="10"/>
        <name val="Calibri"/>
        <color theme="1"/>
      </font>
    </dxf>
    <dxf>
      <font>
        <i val="0"/>
        <u val="none"/>
        <strike val="0"/>
        <sz val="10"/>
        <name val="Calibri"/>
        <color theme="1"/>
      </font>
    </dxf>
    <dxf>
      <font>
        <i val="0"/>
        <u val="none"/>
        <strike val="0"/>
        <sz val="10"/>
        <name val="Calibri"/>
        <color theme="1"/>
      </font>
    </dxf>
    <dxf>
      <font>
        <i val="0"/>
        <u val="none"/>
        <strike val="0"/>
        <sz val="10"/>
        <name val="Calibri"/>
        <color theme="1"/>
      </font>
    </dxf>
    <dxf>
      <font>
        <i val="0"/>
        <u val="none"/>
        <strike val="0"/>
        <sz val="10"/>
        <name val="Calibri"/>
        <color theme="1"/>
      </font>
    </dxf>
    <dxf>
      <font>
        <i val="0"/>
        <u val="none"/>
        <strike val="0"/>
        <sz val="10"/>
        <name val="Calibri"/>
        <color theme="1"/>
      </font>
    </dxf>
    <dxf>
      <font>
        <i val="0"/>
        <u val="none"/>
        <strike val="0"/>
        <sz val="10"/>
        <name val="Calibri"/>
        <color theme="1"/>
      </font>
    </dxf>
    <dxf>
      <font>
        <i val="0"/>
        <u val="none"/>
        <strike val="0"/>
        <sz val="10"/>
        <name val="Calibri"/>
        <color theme="1"/>
      </font>
    </dxf>
    <dxf>
      <font>
        <i val="0"/>
        <u val="none"/>
        <strike val="0"/>
        <sz val="10"/>
        <name val="Calibri"/>
        <color theme="1"/>
      </font>
    </dxf>
    <dxf>
      <font>
        <i val="0"/>
        <u val="none"/>
        <strike val="0"/>
        <sz val="10"/>
        <name val="Calibri"/>
        <color theme="1"/>
      </font>
    </dxf>
    <dxf>
      <font>
        <i val="0"/>
        <u val="none"/>
        <strike val="0"/>
        <sz val="10"/>
        <name val="Calibri"/>
        <color theme="1"/>
      </font>
    </dxf>
    <dxf>
      <font>
        <i val="0"/>
        <u val="none"/>
        <strike val="0"/>
        <sz val="10"/>
        <name val="Calibri"/>
        <color theme="1"/>
      </font>
    </dxf>
    <dxf>
      <font>
        <i val="0"/>
        <u val="none"/>
        <strike val="0"/>
        <sz val="10"/>
        <name val="Calibri"/>
        <color theme="1"/>
      </font>
    </dxf>
    <dxf>
      <font>
        <i val="0"/>
        <u val="none"/>
        <strike val="0"/>
        <sz val="10"/>
        <name val="Calibri"/>
        <color theme="1"/>
      </font>
    </dxf>
    <dxf>
      <font>
        <b/>
        <i val="0"/>
        <u val="none"/>
        <strike val="0"/>
        <sz val="10"/>
        <name val="Calibri"/>
        <color theme="1"/>
        <condense val="0"/>
        <extend val="0"/>
      </font>
      <alignment horizontal="general" vertical="bottom" textRotation="0" wrapText="1" shrinkToFit="1" readingOrder="0"/>
    </dxf>
    <dxf>
      <font>
        <b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9" tint="0.5999900102615356"/>
        </patternFill>
      </fill>
    </dxf>
    <dxf>
      <font>
        <i val="0"/>
        <u val="none"/>
        <strike val="0"/>
        <sz val="10"/>
        <name val="Calibri"/>
      </font>
    </dxf>
    <dxf>
      <font>
        <b val="0"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9" tint="0.5999900102615356"/>
        </patternFill>
      </fill>
    </dxf>
    <dxf>
      <font>
        <i val="0"/>
        <u val="none"/>
        <strike val="0"/>
        <sz val="10"/>
        <name val="Calibri"/>
      </font>
      <numFmt numFmtId="44" formatCode="_-* #,##0.00\ &quot;Kč&quot;_-;\-* #,##0.00\ &quot;Kč&quot;_-;_-* &quot;-&quot;??\ &quot;Kč&quot;_-;_-@_-"/>
    </dxf>
    <dxf>
      <font>
        <b val="0"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9" tint="0.5999900102615356"/>
        </patternFill>
      </fill>
    </dxf>
    <dxf>
      <font>
        <i val="0"/>
        <u val="none"/>
        <strike val="0"/>
        <sz val="10"/>
        <name val="Calibri"/>
      </font>
      <numFmt numFmtId="44" formatCode="_-* #,##0.00\ &quot;Kč&quot;_-;\-* #,##0.00\ &quot;Kč&quot;_-;_-* &quot;-&quot;??\ &quot;Kč&quot;_-;_-@_-"/>
    </dxf>
    <dxf>
      <font>
        <b val="0"/>
        <i val="0"/>
        <u val="none"/>
        <strike val="0"/>
        <sz val="10"/>
        <name val="Calibri"/>
        <color rgb="FF0070C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5" tint="0.5999900102615356"/>
        </patternFill>
      </fill>
    </dxf>
    <dxf>
      <font>
        <i val="0"/>
        <u val="none"/>
        <strike val="0"/>
        <sz val="10"/>
        <name val="Calibri"/>
        <color rgb="FF0070C0"/>
      </font>
      <border>
        <left style="thin"/>
      </border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alignment horizontal="center" vertical="center" textRotation="0" wrapText="1" shrinkToFit="1" readingOrder="0"/>
    </dxf>
    <dxf>
      <font>
        <i val="0"/>
        <u val="none"/>
        <strike val="0"/>
        <sz val="10"/>
        <name val="Calibri"/>
      </font>
      <numFmt numFmtId="177" formatCode="General"/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i val="0"/>
        <u val="none"/>
        <strike val="0"/>
        <sz val="10"/>
        <name val="Calibri"/>
      </font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i val="0"/>
        <u val="none"/>
        <strike val="0"/>
        <sz val="10"/>
        <name val="Calibri"/>
      </font>
      <alignment vertical="center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i val="0"/>
        <u val="none"/>
        <strike val="0"/>
        <sz val="10"/>
        <name val="Calibri"/>
      </font>
      <border>
        <right style="thin"/>
      </border>
    </dxf>
    <dxf>
      <font>
        <i val="0"/>
        <u val="none"/>
        <strike val="0"/>
        <sz val="10"/>
        <name val="Calibri"/>
      </font>
    </dxf>
    <dxf>
      <font>
        <i val="0"/>
        <u val="none"/>
        <strike val="0"/>
        <sz val="10"/>
        <name val="Calibri"/>
      </font>
    </dxf>
    <dxf>
      <font>
        <b/>
        <i val="0"/>
        <u val="none"/>
        <strike val="0"/>
        <sz val="10"/>
        <name val="Calibri"/>
        <color theme="1"/>
        <condense val="0"/>
        <extend val="0"/>
      </font>
      <alignment horizontal="general" vertical="bottom" textRotation="0" wrapText="1" shrinkToFit="1" readingOrder="0"/>
    </dxf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B5:I11" totalsRowCount="1" headerRowDxfId="35" dataDxfId="34" totalsRowDxfId="33">
  <autoFilter ref="B5:I10"/>
  <tableColumns count="8">
    <tableColumn id="1" name="Poř." dataDxfId="32" totalsRowLabel="Celkem" totalsRowDxfId="31"/>
    <tableColumn id="2" name="Položka-typ" dataDxfId="30" totalsRowDxfId="29"/>
    <tableColumn id="3" name="Položka-popis" dataDxfId="28" totalsRowDxfId="27"/>
    <tableColumn id="4" name="Počet kusů" dataDxfId="26" totalsRowFunction="sum" totalsRowDxfId="25"/>
    <tableColumn id="5" name="Jednotková cena bez DPH" dataDxfId="24" totalsRowDxfId="23"/>
    <tableColumn id="6" name="Nabídková cena bez DPH" dataDxfId="22" totalsRowFunction="sum" totalsRowDxfId="21">
      <calculatedColumnFormula>E6*F6</calculatedColumnFormula>
    </tableColumn>
    <tableColumn id="7" name="DPH" dataDxfId="20" totalsRowFunction="sum" totalsRowDxfId="19">
      <calculatedColumnFormula>G6*0.21</calculatedColumnFormula>
    </tableColumn>
    <tableColumn id="8" name="Nabídková cena s DPH" dataDxfId="18" totalsRowFunction="sum" totalsRowDxfId="17">
      <calculatedColumnFormula>H6+G6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ulka2" displayName="Tabulka2" ref="A3:G20" totalsRowCount="1" headerRowDxfId="16" dataDxfId="15" totalsRowDxfId="14">
  <autoFilter ref="A3:G19"/>
  <tableColumns count="7">
    <tableColumn id="1" name="IČO" dataDxfId="13" totalsRowLabel="Celkem" totalsRowDxfId="12"/>
    <tableColumn id="2" name="Název organizace" dataDxfId="11" totalsRowDxfId="10"/>
    <tableColumn id="3" name="fyzické PC a notebooky" dataDxfId="9" totalsRowFunction="sum" totalsRowDxfId="8"/>
    <tableColumn id="4" name="virtuální desktopy" dataDxfId="7" totalsRowDxfId="6"/>
    <tableColumn id="5" name="servery Windows/ Linux" dataDxfId="5" totalsRowFunction="sum" totalsRowDxfId="4"/>
    <tableColumn id="6" name="emailové schránky Exchange" dataDxfId="3" totalsRowFunction="sum" totalsRowDxfId="2"/>
    <tableColumn id="7" name="Mobilní zařízení Android/iOS" dataDxfId="1" totalsRowFunction="sum" totalsRow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abSelected="1" workbookViewId="0" topLeftCell="A1">
      <selection activeCell="K16" sqref="K16"/>
    </sheetView>
  </sheetViews>
  <sheetFormatPr defaultColWidth="9.140625" defaultRowHeight="15"/>
  <cols>
    <col min="1" max="1" width="3.7109375" style="0" customWidth="1"/>
    <col min="2" max="2" width="9.28125" style="0" customWidth="1"/>
    <col min="3" max="3" width="13.57421875" style="0" customWidth="1"/>
    <col min="4" max="4" width="32.7109375" style="0" customWidth="1"/>
    <col min="5" max="5" width="10.140625" style="0" customWidth="1"/>
    <col min="6" max="6" width="12.421875" style="0" customWidth="1"/>
    <col min="7" max="7" width="15.57421875" style="0" customWidth="1"/>
    <col min="8" max="8" width="14.57421875" style="0" customWidth="1"/>
    <col min="9" max="9" width="15.00390625" style="2" customWidth="1"/>
  </cols>
  <sheetData>
    <row r="1" ht="15">
      <c r="B1" s="2" t="s">
        <v>15</v>
      </c>
    </row>
    <row r="2" spans="2:3" ht="15">
      <c r="B2" t="s">
        <v>13</v>
      </c>
      <c r="C2" s="2" t="s">
        <v>28</v>
      </c>
    </row>
    <row r="3" ht="15">
      <c r="C3" s="2"/>
    </row>
    <row r="4" spans="2:9" ht="15">
      <c r="B4" s="41" t="s">
        <v>27</v>
      </c>
      <c r="C4" s="41"/>
      <c r="D4" s="41"/>
      <c r="E4" s="41"/>
      <c r="F4" s="41"/>
      <c r="G4" s="41"/>
      <c r="H4" s="41"/>
      <c r="I4" s="41"/>
    </row>
    <row r="5" spans="2:10" s="2" customFormat="1" ht="26.25">
      <c r="B5" s="15" t="s">
        <v>0</v>
      </c>
      <c r="C5" s="15" t="s">
        <v>6</v>
      </c>
      <c r="D5" s="15" t="s">
        <v>7</v>
      </c>
      <c r="E5" s="16" t="s">
        <v>1</v>
      </c>
      <c r="F5" s="15" t="s">
        <v>5</v>
      </c>
      <c r="G5" s="15" t="s">
        <v>2</v>
      </c>
      <c r="H5" s="15" t="s">
        <v>3</v>
      </c>
      <c r="I5" s="15" t="s">
        <v>4</v>
      </c>
      <c r="J5" s="1"/>
    </row>
    <row r="6" spans="2:9" ht="15">
      <c r="B6" s="11" t="s">
        <v>8</v>
      </c>
      <c r="C6" s="31" t="s">
        <v>33</v>
      </c>
      <c r="D6" s="32" t="s">
        <v>29</v>
      </c>
      <c r="E6" s="33">
        <v>2260</v>
      </c>
      <c r="F6" s="12"/>
      <c r="G6" s="13">
        <f>E6*F6</f>
        <v>0</v>
      </c>
      <c r="H6" s="13">
        <f>G6*0.21</f>
        <v>0</v>
      </c>
      <c r="I6" s="14">
        <f>H6+G6</f>
        <v>0</v>
      </c>
    </row>
    <row r="7" spans="2:9" ht="15">
      <c r="B7" s="11" t="s">
        <v>9</v>
      </c>
      <c r="C7" s="31" t="s">
        <v>33</v>
      </c>
      <c r="D7" s="32" t="s">
        <v>30</v>
      </c>
      <c r="E7" s="33">
        <v>435</v>
      </c>
      <c r="F7" s="12"/>
      <c r="G7" s="13">
        <f aca="true" t="shared" si="0" ref="G7:G10">E7*F7</f>
        <v>0</v>
      </c>
      <c r="H7" s="13">
        <f aca="true" t="shared" si="1" ref="H7:H10">G7*0.21</f>
        <v>0</v>
      </c>
      <c r="I7" s="14">
        <f aca="true" t="shared" si="2" ref="I7:I10">H7+G7</f>
        <v>0</v>
      </c>
    </row>
    <row r="8" spans="2:9" ht="15">
      <c r="B8" s="11" t="s">
        <v>10</v>
      </c>
      <c r="C8" s="31" t="s">
        <v>33</v>
      </c>
      <c r="D8" s="32" t="s">
        <v>31</v>
      </c>
      <c r="E8" s="33">
        <v>95</v>
      </c>
      <c r="F8" s="12"/>
      <c r="G8" s="13">
        <f t="shared" si="0"/>
        <v>0</v>
      </c>
      <c r="H8" s="13">
        <f t="shared" si="1"/>
        <v>0</v>
      </c>
      <c r="I8" s="14">
        <f t="shared" si="2"/>
        <v>0</v>
      </c>
    </row>
    <row r="9" spans="2:9" ht="15">
      <c r="B9" s="11" t="s">
        <v>11</v>
      </c>
      <c r="C9" s="31" t="s">
        <v>33</v>
      </c>
      <c r="D9" s="32" t="s">
        <v>34</v>
      </c>
      <c r="E9" s="33">
        <v>610</v>
      </c>
      <c r="F9" s="12"/>
      <c r="G9" s="13">
        <f t="shared" si="0"/>
        <v>0</v>
      </c>
      <c r="H9" s="13">
        <f t="shared" si="1"/>
        <v>0</v>
      </c>
      <c r="I9" s="14">
        <f t="shared" si="2"/>
        <v>0</v>
      </c>
    </row>
    <row r="10" spans="2:9" ht="15">
      <c r="B10" s="11" t="s">
        <v>12</v>
      </c>
      <c r="C10" s="31" t="s">
        <v>33</v>
      </c>
      <c r="D10" s="32" t="s">
        <v>32</v>
      </c>
      <c r="E10" s="33">
        <v>75</v>
      </c>
      <c r="F10" s="12"/>
      <c r="G10" s="13">
        <f t="shared" si="0"/>
        <v>0</v>
      </c>
      <c r="H10" s="13">
        <f t="shared" si="1"/>
        <v>0</v>
      </c>
      <c r="I10" s="14">
        <f t="shared" si="2"/>
        <v>0</v>
      </c>
    </row>
    <row r="11" spans="2:9" ht="15">
      <c r="B11" s="24" t="s">
        <v>14</v>
      </c>
      <c r="C11" s="24"/>
      <c r="D11" s="24"/>
      <c r="E11" s="25">
        <f>SUBTOTAL(109,[Počet kusů])</f>
        <v>3475</v>
      </c>
      <c r="F11" s="26"/>
      <c r="G11" s="27">
        <f>SUBTOTAL(109,[Nabídková cena bez DPH])</f>
        <v>0</v>
      </c>
      <c r="H11" s="27">
        <f>SUBTOTAL(109,[DPH])</f>
        <v>0</v>
      </c>
      <c r="I11" s="28">
        <f>SUBTOTAL(109,[Nabídková cena s DPH])</f>
        <v>0</v>
      </c>
    </row>
    <row r="12" spans="2:9" ht="15">
      <c r="B12" s="29" t="s">
        <v>55</v>
      </c>
      <c r="C12" s="24"/>
      <c r="D12" s="24"/>
      <c r="E12" s="25"/>
      <c r="F12" s="30"/>
      <c r="I12"/>
    </row>
    <row r="13" ht="15.75" thickBot="1"/>
    <row r="14" spans="2:9" ht="15">
      <c r="B14" s="42" t="s">
        <v>16</v>
      </c>
      <c r="C14" s="43"/>
      <c r="D14" s="8" t="s">
        <v>20</v>
      </c>
      <c r="E14" s="3"/>
      <c r="F14" s="3"/>
      <c r="G14" s="3"/>
      <c r="H14" s="4"/>
      <c r="I14" s="5"/>
    </row>
    <row r="15" spans="2:9" ht="15">
      <c r="B15" s="6" t="s">
        <v>19</v>
      </c>
      <c r="C15" s="48" t="s">
        <v>17</v>
      </c>
      <c r="D15" s="48"/>
      <c r="E15" s="48"/>
      <c r="F15" s="48"/>
      <c r="G15" s="48"/>
      <c r="H15" s="49"/>
      <c r="I15" s="5"/>
    </row>
    <row r="16" spans="2:9" ht="15">
      <c r="B16" s="7"/>
      <c r="C16" s="48" t="s">
        <v>18</v>
      </c>
      <c r="D16" s="48"/>
      <c r="E16" s="48"/>
      <c r="F16" s="48"/>
      <c r="G16" s="48"/>
      <c r="H16" s="49"/>
      <c r="I16" s="5"/>
    </row>
    <row r="17" spans="2:9" ht="15">
      <c r="B17" s="44" t="s">
        <v>21</v>
      </c>
      <c r="C17" s="45"/>
      <c r="D17" s="17" t="s">
        <v>22</v>
      </c>
      <c r="E17" s="17" t="s">
        <v>23</v>
      </c>
      <c r="F17" s="38" t="s">
        <v>24</v>
      </c>
      <c r="G17" s="38"/>
      <c r="H17" s="18" t="s">
        <v>25</v>
      </c>
      <c r="I17" s="5"/>
    </row>
    <row r="18" spans="2:9" ht="15">
      <c r="B18" s="46"/>
      <c r="C18" s="47"/>
      <c r="D18" s="9"/>
      <c r="E18" s="21"/>
      <c r="F18" s="39"/>
      <c r="G18" s="39"/>
      <c r="H18" s="19"/>
      <c r="I18" s="5"/>
    </row>
    <row r="19" spans="2:9" ht="15.75" thickBot="1">
      <c r="B19" s="36"/>
      <c r="C19" s="37"/>
      <c r="D19" s="10"/>
      <c r="E19" s="22"/>
      <c r="F19" s="40"/>
      <c r="G19" s="40"/>
      <c r="H19" s="20"/>
      <c r="I19" s="5"/>
    </row>
    <row r="23" ht="15">
      <c r="D23" s="23"/>
    </row>
    <row r="24" spans="2:4" ht="15">
      <c r="B24" s="35"/>
      <c r="C24" s="35"/>
      <c r="D24" s="35"/>
    </row>
    <row r="25" spans="2:4" ht="15">
      <c r="B25" s="34" t="s">
        <v>26</v>
      </c>
      <c r="C25" s="34"/>
      <c r="D25" s="34"/>
    </row>
  </sheetData>
  <mergeCells count="12">
    <mergeCell ref="B4:I4"/>
    <mergeCell ref="B14:C14"/>
    <mergeCell ref="B17:C17"/>
    <mergeCell ref="B18:C18"/>
    <mergeCell ref="C15:H15"/>
    <mergeCell ref="C16:H16"/>
    <mergeCell ref="B25:D25"/>
    <mergeCell ref="B24:D24"/>
    <mergeCell ref="B19:C19"/>
    <mergeCell ref="F17:G17"/>
    <mergeCell ref="F18:G18"/>
    <mergeCell ref="F19:G19"/>
  </mergeCells>
  <conditionalFormatting sqref="E6:E10">
    <cfRule type="cellIs" priority="3" dxfId="36" operator="lessThan">
      <formula>MIN($J6:$N6)</formula>
    </cfRule>
  </conditionalFormatting>
  <printOptions/>
  <pageMargins left="0.7" right="0.7" top="0.787401575" bottom="0.7874015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 topLeftCell="A1">
      <selection activeCell="A2" sqref="A2"/>
    </sheetView>
  </sheetViews>
  <sheetFormatPr defaultColWidth="9.140625" defaultRowHeight="15"/>
  <cols>
    <col min="1" max="1" width="11.57421875" style="0" customWidth="1"/>
    <col min="2" max="2" width="35.57421875" style="0" customWidth="1"/>
    <col min="3" max="7" width="13.8515625" style="0" customWidth="1"/>
  </cols>
  <sheetData>
    <row r="1" ht="15">
      <c r="A1" s="2" t="s">
        <v>56</v>
      </c>
    </row>
    <row r="3" spans="1:7" s="1" customFormat="1" ht="39">
      <c r="A3" s="15" t="s">
        <v>23</v>
      </c>
      <c r="B3" s="15" t="s">
        <v>35</v>
      </c>
      <c r="C3" s="15" t="s">
        <v>29</v>
      </c>
      <c r="D3" s="15" t="s">
        <v>30</v>
      </c>
      <c r="E3" s="15" t="s">
        <v>52</v>
      </c>
      <c r="F3" s="15" t="s">
        <v>53</v>
      </c>
      <c r="G3" s="15" t="s">
        <v>54</v>
      </c>
    </row>
    <row r="4" spans="1:7" ht="15">
      <c r="A4" s="11">
        <v>64628604</v>
      </c>
      <c r="B4" s="11" t="s">
        <v>36</v>
      </c>
      <c r="C4" s="11">
        <v>140</v>
      </c>
      <c r="D4" s="11"/>
      <c r="E4" s="11">
        <v>2</v>
      </c>
      <c r="F4" s="11"/>
      <c r="G4" s="11"/>
    </row>
    <row r="5" spans="1:7" ht="15">
      <c r="A5" s="11">
        <v>62331388</v>
      </c>
      <c r="B5" s="11" t="s">
        <v>37</v>
      </c>
      <c r="C5" s="11">
        <v>190</v>
      </c>
      <c r="D5" s="11"/>
      <c r="E5" s="11">
        <v>2</v>
      </c>
      <c r="F5" s="11"/>
      <c r="G5" s="11"/>
    </row>
    <row r="6" spans="1:7" ht="15">
      <c r="A6" s="11">
        <v>64628680</v>
      </c>
      <c r="B6" s="11" t="s">
        <v>38</v>
      </c>
      <c r="C6" s="11">
        <v>135</v>
      </c>
      <c r="D6" s="11"/>
      <c r="E6" s="11">
        <v>2</v>
      </c>
      <c r="F6" s="11"/>
      <c r="G6" s="11"/>
    </row>
    <row r="7" spans="1:7" ht="15">
      <c r="A7" s="11">
        <v>48004511</v>
      </c>
      <c r="B7" s="11" t="s">
        <v>39</v>
      </c>
      <c r="C7" s="11">
        <v>140</v>
      </c>
      <c r="D7" s="11"/>
      <c r="E7" s="11">
        <v>2</v>
      </c>
      <c r="F7" s="11"/>
      <c r="G7" s="11"/>
    </row>
    <row r="8" spans="1:7" ht="15">
      <c r="A8" s="11">
        <v>48004561</v>
      </c>
      <c r="B8" s="11" t="s">
        <v>40</v>
      </c>
      <c r="C8" s="11">
        <v>188</v>
      </c>
      <c r="D8" s="11"/>
      <c r="E8" s="11">
        <v>2</v>
      </c>
      <c r="F8" s="11"/>
      <c r="G8" s="11"/>
    </row>
    <row r="9" spans="1:7" ht="15">
      <c r="A9" s="11">
        <v>62331418</v>
      </c>
      <c r="B9" s="11" t="s">
        <v>41</v>
      </c>
      <c r="C9" s="11">
        <v>170</v>
      </c>
      <c r="D9" s="11"/>
      <c r="E9" s="11">
        <v>2</v>
      </c>
      <c r="F9" s="11"/>
      <c r="G9" s="11"/>
    </row>
    <row r="10" spans="1:7" ht="15">
      <c r="A10" s="11">
        <v>48004472</v>
      </c>
      <c r="B10" s="11" t="s">
        <v>42</v>
      </c>
      <c r="C10" s="11">
        <v>140</v>
      </c>
      <c r="D10" s="11"/>
      <c r="E10" s="11">
        <v>2</v>
      </c>
      <c r="F10" s="11"/>
      <c r="G10" s="11"/>
    </row>
    <row r="11" spans="1:7" ht="15">
      <c r="A11" s="11">
        <v>48004529</v>
      </c>
      <c r="B11" s="11" t="s">
        <v>43</v>
      </c>
      <c r="C11" s="11">
        <v>215</v>
      </c>
      <c r="D11" s="11"/>
      <c r="E11" s="11">
        <v>2</v>
      </c>
      <c r="F11" s="11"/>
      <c r="G11" s="11"/>
    </row>
    <row r="12" spans="1:7" ht="15">
      <c r="A12" s="11">
        <v>48004545</v>
      </c>
      <c r="B12" s="11" t="s">
        <v>44</v>
      </c>
      <c r="C12" s="11">
        <v>106</v>
      </c>
      <c r="D12" s="11"/>
      <c r="E12" s="11">
        <v>2</v>
      </c>
      <c r="F12" s="11"/>
      <c r="G12" s="11"/>
    </row>
    <row r="13" spans="1:7" ht="15">
      <c r="A13" s="11">
        <v>72035480</v>
      </c>
      <c r="B13" s="11" t="s">
        <v>45</v>
      </c>
      <c r="C13" s="11">
        <v>202</v>
      </c>
      <c r="D13" s="11"/>
      <c r="E13" s="11">
        <v>3</v>
      </c>
      <c r="F13" s="11"/>
      <c r="G13" s="11"/>
    </row>
    <row r="14" spans="1:7" ht="15">
      <c r="A14" s="11">
        <v>62331353</v>
      </c>
      <c r="B14" s="11" t="s">
        <v>46</v>
      </c>
      <c r="C14" s="11">
        <v>121</v>
      </c>
      <c r="D14" s="11"/>
      <c r="E14" s="11">
        <v>2</v>
      </c>
      <c r="F14" s="11"/>
      <c r="G14" s="11"/>
    </row>
    <row r="15" spans="1:7" ht="15">
      <c r="A15" s="11">
        <v>48004537</v>
      </c>
      <c r="B15" s="11" t="s">
        <v>47</v>
      </c>
      <c r="C15" s="11">
        <v>120</v>
      </c>
      <c r="D15" s="11"/>
      <c r="E15" s="11">
        <v>2</v>
      </c>
      <c r="F15" s="11"/>
      <c r="G15" s="11"/>
    </row>
    <row r="16" spans="1:7" ht="15">
      <c r="A16" s="11">
        <v>297534</v>
      </c>
      <c r="B16" s="11" t="s">
        <v>48</v>
      </c>
      <c r="C16" s="11">
        <v>163</v>
      </c>
      <c r="D16" s="11">
        <v>435</v>
      </c>
      <c r="E16" s="11">
        <v>49</v>
      </c>
      <c r="F16" s="11">
        <v>435</v>
      </c>
      <c r="G16" s="11">
        <v>14</v>
      </c>
    </row>
    <row r="17" spans="1:7" ht="15">
      <c r="A17" s="11">
        <v>320463</v>
      </c>
      <c r="B17" s="11" t="s">
        <v>49</v>
      </c>
      <c r="C17" s="11">
        <v>45</v>
      </c>
      <c r="D17" s="11"/>
      <c r="E17" s="11">
        <v>5</v>
      </c>
      <c r="F17" s="11">
        <v>45</v>
      </c>
      <c r="G17" s="11">
        <v>25</v>
      </c>
    </row>
    <row r="18" spans="1:7" ht="15">
      <c r="A18" s="11">
        <v>306355</v>
      </c>
      <c r="B18" s="11" t="s">
        <v>50</v>
      </c>
      <c r="C18" s="11">
        <v>130</v>
      </c>
      <c r="D18" s="11"/>
      <c r="E18" s="11">
        <v>11</v>
      </c>
      <c r="F18" s="11">
        <v>70</v>
      </c>
      <c r="G18" s="11"/>
    </row>
    <row r="19" spans="1:7" ht="15">
      <c r="A19" s="11">
        <v>70997136</v>
      </c>
      <c r="B19" s="11" t="s">
        <v>51</v>
      </c>
      <c r="C19" s="11">
        <v>55</v>
      </c>
      <c r="D19" s="11"/>
      <c r="E19" s="11">
        <v>5</v>
      </c>
      <c r="F19" s="11">
        <v>60</v>
      </c>
      <c r="G19" s="11">
        <v>36</v>
      </c>
    </row>
    <row r="20" spans="1:7" ht="15">
      <c r="A20" s="11" t="s">
        <v>14</v>
      </c>
      <c r="B20" s="11"/>
      <c r="C20" s="11">
        <f>SUBTOTAL(109,[fyzické PC a notebooky])</f>
        <v>2260</v>
      </c>
      <c r="D20" s="11"/>
      <c r="E20" s="11">
        <f>SUBTOTAL(109,[servery Windows/ Linux])</f>
        <v>95</v>
      </c>
      <c r="F20" s="11">
        <f>SUBTOTAL(109,[emailové schránky Exchange])</f>
        <v>610</v>
      </c>
      <c r="G20" s="11">
        <f>SUBTOTAL(109,[Mobilní zařízení Android/iOS])</f>
        <v>75</v>
      </c>
    </row>
  </sheetData>
  <printOptions/>
  <pageMargins left="0.7" right="0.7" top="0.787401575" bottom="0.787401575" header="0.3" footer="0.3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Jarema Jiří</dc:creator>
  <cp:keywords/>
  <dc:description/>
  <cp:lastModifiedBy>Jarema Jiří</cp:lastModifiedBy>
  <cp:lastPrinted>2018-11-12T13:47:09Z</cp:lastPrinted>
  <dcterms:created xsi:type="dcterms:W3CDTF">2018-09-24T12:46:32Z</dcterms:created>
  <dcterms:modified xsi:type="dcterms:W3CDTF">2018-11-12T13:52:10Z</dcterms:modified>
  <cp:category/>
  <cp:version/>
  <cp:contentType/>
  <cp:contentStatus/>
</cp:coreProperties>
</file>