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780" tabRatio="820" activeTab="2"/>
  </bookViews>
  <sheets>
    <sheet name="Souhrnný rozpočet" sheetId="8" r:id="rId1"/>
    <sheet name="PC, tiskárny,..." sheetId="12" r:id="rId2"/>
    <sheet name="IT konektivita" sheetId="11" r:id="rId3"/>
  </sheets>
  <definedNames>
    <definedName name="_xlnm.Print_Area" localSheetId="2">'IT konektivita'!$B$2:$E$45</definedName>
    <definedName name="_xlnm.Print_Area" localSheetId="1">'PC, tiskárny,...'!$A$1:$E$114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<sst xmlns="http://schemas.openxmlformats.org/spreadsheetml/2006/main" count="191" uniqueCount="94">
  <si>
    <t>Položka</t>
  </si>
  <si>
    <t>Ks</t>
  </si>
  <si>
    <t>Celkem Kč včetně DPH</t>
  </si>
  <si>
    <t>Celkem Kč bez DPH</t>
  </si>
  <si>
    <t>2.03    Učebna fyziky a biologie</t>
  </si>
  <si>
    <t>CELKEM cena s 21% DPH</t>
  </si>
  <si>
    <t>Cena bez DPH/ks</t>
  </si>
  <si>
    <t>Cena s DPH/ks</t>
  </si>
  <si>
    <t xml:space="preserve">2.02    Jazyková učebna I                      </t>
  </si>
  <si>
    <t>2.04    Inkluzivní učebna</t>
  </si>
  <si>
    <t>2.05   Jazyková učebna II.</t>
  </si>
  <si>
    <t>2.06   Učebna PC</t>
  </si>
  <si>
    <t>2.01    Kabinet</t>
  </si>
  <si>
    <t>CENA CELKEM BEZ DPH</t>
  </si>
  <si>
    <t>CENA CELKEM VČETNĚ DPH</t>
  </si>
  <si>
    <t>Rozpočet - "ceny obvyklé" - hl. budova + družina vč. nástavby</t>
  </si>
  <si>
    <t>Jednotková cena bez DPH a vč. poplatků</t>
  </si>
  <si>
    <t>Počet ks/ m</t>
  </si>
  <si>
    <t>Celková cena bez DPH a vč. poplatků</t>
  </si>
  <si>
    <t>Základní škola a Mateřská škola Dělnická, Karviná, příspěvková organizace</t>
  </si>
  <si>
    <t>Optický patchcord LC-SC(LC) 09/125 SM min. 1m Full Duplex s litou ochranou včetně zapojení optických tras</t>
  </si>
  <si>
    <t>FTP Patchcord min. 0,5m Cat6 PVC/ 4x2x0,5mm 100% měď/ lanko/ stíněný s litou ochranou včetně vystrojení rozvaděčů</t>
  </si>
  <si>
    <t>Celkem za zakázku bez DPH a včetně poplatků</t>
  </si>
  <si>
    <t>Rozpočet - "ceny obvyklé" - 2x MŠ + domeček (včetně kamerového systému ve všech objektech)</t>
  </si>
  <si>
    <t xml:space="preserve">Rozpočet - "ceny obvyklé" </t>
  </si>
  <si>
    <t>Celkem za obě části</t>
  </si>
  <si>
    <t>IT vybavení, konektivita aktivní prvky</t>
  </si>
  <si>
    <t>INTERIÉR - Nástavba učeben a stavební úpravy objektu školní družiny a jídelny ZŠ a MŠ Dělnická, Karviná</t>
  </si>
  <si>
    <t>SOUHRNNÝ ROZPOČET</t>
  </si>
  <si>
    <t>PC, tiskárny, ….</t>
  </si>
  <si>
    <t>IT konektivita</t>
  </si>
  <si>
    <t>Cena celkem bez DPH</t>
  </si>
  <si>
    <t>Cena celkem s DPH</t>
  </si>
  <si>
    <t>Kč bez DPH</t>
  </si>
  <si>
    <t>Kč s DPH</t>
  </si>
  <si>
    <t>Dodavatel uvede konkrétní typ nabízeného zařízení</t>
  </si>
  <si>
    <t>SW1 včetně montáže a konfigurace, dle přílohy " Technická specifikace IT"</t>
  </si>
  <si>
    <t>SW2 včetně montáže a konfigurace, dle přílohy " Technická specifikace IT"</t>
  </si>
  <si>
    <t>SFP včetně montáže, dle přílohy " Technická specifikace IT"</t>
  </si>
  <si>
    <t>AP včetně montáže a konfigurace, dle přílohy " Technická specifikace IT"</t>
  </si>
  <si>
    <t>UPS1 včetně montáže a konfigurace, dle přílohy " Technická specifikace IT"</t>
  </si>
  <si>
    <t>UPS2 včetně montáže, dle přílohy " Technická specifikace IT"</t>
  </si>
  <si>
    <t>19" Rozvodný panel včetně montáže, dle přílohy " Technická specifikace IT"</t>
  </si>
  <si>
    <t>POE injektor panel s min. 12-porty včetně montáže, dle přílohy " Technická specifikace IT"</t>
  </si>
  <si>
    <t>Montážní sada, dle přílohy " Technická specifikace IT"</t>
  </si>
  <si>
    <t>PS1 včetně montáže a konfigurace, dle přílohy " Technická specifikace IT"</t>
  </si>
  <si>
    <t>PS3 včetně montáže a konfigurace, dle přílohy " Technická specifikace IT"</t>
  </si>
  <si>
    <t>PS6 včetně montáže a konfigurace, dle přílohy " Technická specifikace IT"</t>
  </si>
  <si>
    <t>PSS včetně instalace a konfigurace, dle přílohy " Technická specifikace IT"</t>
  </si>
  <si>
    <t>FW včetně instalace a konfigurace, dle přílohy " Technická specifikace IT"</t>
  </si>
  <si>
    <t>SIEM včetně instalace a konfigurace, dle přílohy " Technická specifikace IT"</t>
  </si>
  <si>
    <t>SW3 včetně montáže a konfigurace, dle přílohy " Technická specifikace IT"</t>
  </si>
  <si>
    <t>PtP včetně montáže a konfigurace, dle přílohy " Technická specifikace IT"</t>
  </si>
  <si>
    <t>19" Rozvodný panel, dle přílohy " Technická specifikace IT"</t>
  </si>
  <si>
    <t>Montážní sada M6 - 4x šroub, 4x plovoucí matka, 4x plastová podložka do 19" datového rozvaděče, dle přílohy " Technická specifikace IT"</t>
  </si>
  <si>
    <t>Celkem Kč DPH</t>
  </si>
  <si>
    <t>Tiskárna I. - dle specifikace v příloze "Technická specifikace IT"</t>
  </si>
  <si>
    <t>Software I.- dle specifikace v příloze "Technická specifikace IT"</t>
  </si>
  <si>
    <t>Software II.- dle specifikace v příloze "Technická specifikace IT"</t>
  </si>
  <si>
    <t>Software III.- dle specifikace v příloze "Technická specifikace IT"</t>
  </si>
  <si>
    <t>Software IV.- dle specifikace v příloze "Technická specifikace IT"</t>
  </si>
  <si>
    <t>Audio matice- dle specifikace v příloze "Technická specifikace IT"</t>
  </si>
  <si>
    <t>Audio mixer a sluchátkový zesilovač učitel- dle specifikace v příloze "Technická specifikace IT"</t>
  </si>
  <si>
    <t>Audio mixer a sluchátkový zesilovač student- dle specifikace v příloze "Technická specifikace IT"</t>
  </si>
  <si>
    <t>Systémový náhlavní set- dle specifikace v příloze "Technická specifikace IT"</t>
  </si>
  <si>
    <t>Systémový kontrolér- dle specifikace v příloze "Technická specifikace IT"</t>
  </si>
  <si>
    <t>KVM Hub- dle specifikace v příloze "Technická specifikace IT"</t>
  </si>
  <si>
    <t>Systémová připojovací jednotka- dle specifikace v příloze "Technická specifikace IT"</t>
  </si>
  <si>
    <t>Instalace jazykové učebny včetně školení- dle specifikace v příloze "Technická specifikace IT"</t>
  </si>
  <si>
    <t>PC-SET I. (učitel)- dle specifikace v příloze "Technická specifikace IT"</t>
  </si>
  <si>
    <t>PC-SET II. (student)- dle specifikace v příloze "Technická specifikace IT"</t>
  </si>
  <si>
    <t>MEDIA Server- dle specifikace v příloze "Technická specifikace IT"</t>
  </si>
  <si>
    <t>NAS úložiště- dle specifikace v příloze "Technická specifikace IT"</t>
  </si>
  <si>
    <t>Multimediální centrum- dle specifikace v příloze "Technická specifikace IT"</t>
  </si>
  <si>
    <t>Tiskárna I.- dle specifikace v příloze "Technická specifikace IT"</t>
  </si>
  <si>
    <t>Interaktivní tabule- dle specifikace v příloze "Technická specifikace IT"</t>
  </si>
  <si>
    <t>Výukový software pro interaktivní tabuli- dle specifikace v příloze "Technická specifikace IT"</t>
  </si>
  <si>
    <t>Ozvučení učebny- dle specifikace v příloze "Technická specifikace IT"</t>
  </si>
  <si>
    <t>Datový projektor- dle specifikace v příloze "Technická specifikace IT"</t>
  </si>
  <si>
    <t>Pylonový posuv s křídly- dle specifikace v příloze "Technická specifikace IT"</t>
  </si>
  <si>
    <t>Instalace AV techniky- dle specifikace v příloze "Technická specifikace IT"</t>
  </si>
  <si>
    <t>Přípojné místo - dle specifikace v příloze "Technická specifikace IT"</t>
  </si>
  <si>
    <t>PC-SET III.- dle specifikace v příloze "Technická specifikace IT"</t>
  </si>
  <si>
    <t>NB-II.- dle specifikace v příloze "Technická specifikace IT"</t>
  </si>
  <si>
    <t>Výukový software k interaktivní tabuli- dle specifikace v příloze "Technická specifikace IT"</t>
  </si>
  <si>
    <t>NB-III.- dle specifikace v příloze "Technická specifikace IT"</t>
  </si>
  <si>
    <t>NB-IV.- dle specifikace v příloze "Technická specifikace IT"</t>
  </si>
  <si>
    <t>Tablet I.- dle specifikace v příloze "Technická specifikace IT"</t>
  </si>
  <si>
    <t>NB-I.- dle specifikace v příloze "Technická specifikace IT"</t>
  </si>
  <si>
    <t>PC-SET I.- dle specifikace v příloze "Technická specifikace IT"</t>
  </si>
  <si>
    <t>NB-I (učitelský) dle specifikace v příloze "Technická specifikace IT"</t>
  </si>
  <si>
    <t>Stávající aktivní prvek včetně konfigurace, dle přílohy " Technická specifikace IT"</t>
  </si>
  <si>
    <t>UPS 3 – záložní zdroj- dle specifikace v příloze "Technická specifikace IT"</t>
  </si>
  <si>
    <t>nezpůsobilý výdaj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</si>
</sst>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rgb="FF1F497D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id"/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1" xfId="20" applyFont="1" applyBorder="1">
      <alignment/>
      <protection/>
    </xf>
    <xf numFmtId="0" fontId="4" fillId="2" borderId="1" xfId="20" applyFont="1" applyFill="1" applyBorder="1" applyAlignment="1">
      <alignment vertical="center"/>
      <protection/>
    </xf>
    <xf numFmtId="0" fontId="3" fillId="3" borderId="1" xfId="20" applyFont="1" applyFill="1" applyBorder="1" applyAlignment="1">
      <alignment horizontal="left" vertical="center" wrapText="1"/>
      <protection/>
    </xf>
    <xf numFmtId="0" fontId="3" fillId="3" borderId="1" xfId="20" applyFont="1" applyFill="1" applyBorder="1" applyAlignment="1">
      <alignment horizontal="left" vertical="center"/>
      <protection/>
    </xf>
    <xf numFmtId="0" fontId="8" fillId="0" borderId="1" xfId="20" applyFont="1" applyBorder="1">
      <alignment/>
      <protection/>
    </xf>
    <xf numFmtId="0" fontId="4" fillId="0" borderId="0" xfId="20" applyFont="1" applyFill="1" applyBorder="1" applyAlignment="1">
      <alignment vertical="center"/>
      <protection/>
    </xf>
    <xf numFmtId="1" fontId="4" fillId="0" borderId="0" xfId="20" applyNumberFormat="1" applyFont="1" applyFill="1" applyBorder="1" applyAlignment="1">
      <alignment horizontal="right" vertical="center"/>
      <protection/>
    </xf>
    <xf numFmtId="1" fontId="7" fillId="0" borderId="1" xfId="21" applyNumberFormat="1" applyFont="1" applyFill="1" applyBorder="1" applyAlignment="1" applyProtection="1">
      <alignment horizontal="center" vertical="top"/>
      <protection locked="0"/>
    </xf>
    <xf numFmtId="4" fontId="4" fillId="0" borderId="1" xfId="20" applyNumberFormat="1" applyFont="1" applyFill="1" applyBorder="1" applyAlignment="1">
      <alignment horizontal="right" vertical="top"/>
      <protection/>
    </xf>
    <xf numFmtId="4" fontId="4" fillId="2" borderId="1" xfId="20" applyNumberFormat="1" applyFont="1" applyFill="1" applyBorder="1" applyAlignment="1">
      <alignment horizontal="right" vertical="center"/>
      <protection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right" vertical="top"/>
    </xf>
    <xf numFmtId="0" fontId="9" fillId="4" borderId="2" xfId="20" applyFont="1" applyFill="1" applyBorder="1" applyAlignment="1">
      <alignment vertical="center"/>
      <protection/>
    </xf>
    <xf numFmtId="1" fontId="10" fillId="4" borderId="3" xfId="0" applyNumberFormat="1" applyFont="1" applyFill="1" applyBorder="1"/>
    <xf numFmtId="0" fontId="10" fillId="4" borderId="3" xfId="0" applyFont="1" applyFill="1" applyBorder="1"/>
    <xf numFmtId="4" fontId="9" fillId="4" borderId="4" xfId="20" applyNumberFormat="1" applyFont="1" applyFill="1" applyBorder="1" applyAlignment="1">
      <alignment horizontal="right" vertical="center"/>
      <protection/>
    </xf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64" fontId="13" fillId="0" borderId="0" xfId="0" applyNumberFormat="1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/>
    <xf numFmtId="164" fontId="13" fillId="0" borderId="5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/>
    <xf numFmtId="164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5" borderId="9" xfId="0" applyFont="1" applyFill="1" applyBorder="1"/>
    <xf numFmtId="164" fontId="13" fillId="5" borderId="10" xfId="0" applyNumberFormat="1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164" fontId="13" fillId="5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/>
    <xf numFmtId="0" fontId="15" fillId="0" borderId="0" xfId="0" applyFont="1" applyAlignment="1">
      <alignment vertical="center"/>
    </xf>
    <xf numFmtId="0" fontId="13" fillId="0" borderId="14" xfId="0" applyFont="1" applyFill="1" applyBorder="1"/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164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164" fontId="12" fillId="0" borderId="18" xfId="0" applyNumberFormat="1" applyFont="1" applyFill="1" applyBorder="1"/>
    <xf numFmtId="0" fontId="13" fillId="0" borderId="19" xfId="0" applyFont="1" applyFill="1" applyBorder="1" applyAlignment="1">
      <alignment horizontal="center" vertical="center" wrapText="1"/>
    </xf>
    <xf numFmtId="0" fontId="16" fillId="0" borderId="0" xfId="0" applyFont="1" applyFill="1"/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/>
    <xf numFmtId="164" fontId="13" fillId="0" borderId="3" xfId="0" applyNumberFormat="1" applyFont="1" applyFill="1" applyBorder="1"/>
    <xf numFmtId="0" fontId="13" fillId="0" borderId="21" xfId="0" applyFont="1" applyFill="1" applyBorder="1" applyAlignment="1">
      <alignment horizontal="center"/>
    </xf>
    <xf numFmtId="164" fontId="12" fillId="0" borderId="22" xfId="0" applyNumberFormat="1" applyFont="1" applyFill="1" applyBorder="1"/>
    <xf numFmtId="0" fontId="11" fillId="0" borderId="0" xfId="0" applyFont="1"/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0" fillId="0" borderId="24" xfId="0" applyNumberFormat="1" applyBorder="1"/>
    <xf numFmtId="4" fontId="0" fillId="0" borderId="15" xfId="0" applyNumberFormat="1" applyBorder="1"/>
    <xf numFmtId="4" fontId="0" fillId="0" borderId="25" xfId="0" applyNumberFormat="1" applyBorder="1"/>
    <xf numFmtId="4" fontId="0" fillId="0" borderId="1" xfId="0" applyNumberFormat="1" applyBorder="1"/>
    <xf numFmtId="164" fontId="13" fillId="6" borderId="13" xfId="0" applyNumberFormat="1" applyFont="1" applyFill="1" applyBorder="1"/>
    <xf numFmtId="0" fontId="13" fillId="0" borderId="12" xfId="0" applyFont="1" applyFill="1" applyBorder="1" applyAlignment="1">
      <alignment wrapText="1"/>
    </xf>
    <xf numFmtId="0" fontId="13" fillId="0" borderId="26" xfId="0" applyFont="1" applyFill="1" applyBorder="1" applyAlignment="1">
      <alignment wrapText="1"/>
    </xf>
    <xf numFmtId="0" fontId="1" fillId="0" borderId="1" xfId="20" applyFont="1" applyBorder="1" applyAlignment="1">
      <alignment horizontal="right"/>
      <protection/>
    </xf>
    <xf numFmtId="0" fontId="1" fillId="0" borderId="1" xfId="20" applyFont="1" applyFill="1" applyBorder="1" applyAlignment="1">
      <alignment vertical="top" wrapText="1"/>
      <protection/>
    </xf>
    <xf numFmtId="4" fontId="1" fillId="0" borderId="1" xfId="20" applyNumberFormat="1" applyFont="1" applyFill="1" applyBorder="1" applyAlignment="1">
      <alignment horizontal="right" vertical="top"/>
      <protection/>
    </xf>
    <xf numFmtId="1" fontId="1" fillId="2" borderId="1" xfId="20" applyNumberFormat="1" applyFont="1" applyFill="1" applyBorder="1" applyAlignment="1">
      <alignment horizontal="right" vertical="center"/>
      <protection/>
    </xf>
    <xf numFmtId="4" fontId="1" fillId="2" borderId="1" xfId="20" applyNumberFormat="1" applyFont="1" applyFill="1" applyBorder="1" applyAlignment="1">
      <alignment horizontal="right" vertical="center"/>
      <protection/>
    </xf>
    <xf numFmtId="1" fontId="1" fillId="0" borderId="0" xfId="20" applyNumberFormat="1" applyFont="1" applyFill="1" applyBorder="1" applyAlignment="1">
      <alignment horizontal="right" vertical="center"/>
      <protection/>
    </xf>
    <xf numFmtId="0" fontId="3" fillId="3" borderId="1" xfId="20" applyFont="1" applyFill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top"/>
      <protection/>
    </xf>
    <xf numFmtId="1" fontId="1" fillId="0" borderId="1" xfId="20" applyNumberFormat="1" applyFont="1" applyFill="1" applyBorder="1" applyAlignment="1">
      <alignment horizontal="center" vertical="top"/>
      <protection/>
    </xf>
    <xf numFmtId="1" fontId="1" fillId="2" borderId="1" xfId="20" applyNumberFormat="1" applyFont="1" applyFill="1" applyBorder="1" applyAlignment="1">
      <alignment horizontal="center" vertical="top"/>
      <protection/>
    </xf>
    <xf numFmtId="1" fontId="1" fillId="0" borderId="0" xfId="20" applyNumberFormat="1" applyFont="1" applyFill="1" applyBorder="1" applyAlignment="1">
      <alignment horizontal="center" vertical="top"/>
      <protection/>
    </xf>
    <xf numFmtId="0" fontId="1" fillId="0" borderId="1" xfId="20" applyFont="1" applyFill="1" applyBorder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10" fillId="4" borderId="3" xfId="0" applyFont="1" applyFill="1" applyBorder="1" applyAlignment="1">
      <alignment horizontal="center" vertical="top"/>
    </xf>
    <xf numFmtId="0" fontId="0" fillId="0" borderId="1" xfId="0" applyBorder="1"/>
    <xf numFmtId="0" fontId="11" fillId="7" borderId="2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8" fillId="4" borderId="0" xfId="0" applyFont="1" applyFill="1" applyAlignment="1">
      <alignment horizontal="left"/>
    </xf>
    <xf numFmtId="165" fontId="11" fillId="7" borderId="2" xfId="0" applyNumberFormat="1" applyFont="1" applyFill="1" applyBorder="1" applyAlignment="1">
      <alignment horizontal="center"/>
    </xf>
    <xf numFmtId="165" fontId="11" fillId="7" borderId="4" xfId="0" applyNumberFormat="1" applyFont="1" applyFill="1" applyBorder="1" applyAlignment="1">
      <alignment horizontal="center"/>
    </xf>
    <xf numFmtId="165" fontId="11" fillId="8" borderId="16" xfId="0" applyNumberFormat="1" applyFont="1" applyFill="1" applyBorder="1" applyAlignment="1">
      <alignment horizontal="center"/>
    </xf>
    <xf numFmtId="165" fontId="11" fillId="8" borderId="27" xfId="0" applyNumberFormat="1" applyFont="1" applyFill="1" applyBorder="1" applyAlignment="1">
      <alignment horizontal="center"/>
    </xf>
    <xf numFmtId="4" fontId="1" fillId="7" borderId="1" xfId="20" applyNumberFormat="1" applyFont="1" applyFill="1" applyBorder="1" applyAlignment="1">
      <alignment horizontal="right" vertical="top"/>
      <protection/>
    </xf>
    <xf numFmtId="4" fontId="7" fillId="7" borderId="1" xfId="21" applyNumberFormat="1" applyFont="1" applyFill="1" applyBorder="1" applyAlignment="1" applyProtection="1">
      <alignment horizontal="right" vertical="top"/>
      <protection locked="0"/>
    </xf>
    <xf numFmtId="164" fontId="13" fillId="7" borderId="1" xfId="0" applyNumberFormat="1" applyFont="1" applyFill="1" applyBorder="1" applyAlignment="1">
      <alignment horizontal="right" vertical="center" wrapText="1"/>
    </xf>
    <xf numFmtId="164" fontId="13" fillId="7" borderId="19" xfId="0" applyNumberFormat="1" applyFont="1" applyFill="1" applyBorder="1" applyAlignment="1">
      <alignment horizontal="right" vertical="center" wrapText="1"/>
    </xf>
    <xf numFmtId="0" fontId="13" fillId="9" borderId="0" xfId="0" applyFont="1" applyFill="1"/>
    <xf numFmtId="0" fontId="13" fillId="9" borderId="0" xfId="0" applyFont="1" applyFill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 topLeftCell="A1">
      <selection activeCell="E8" sqref="E8"/>
    </sheetView>
  </sheetViews>
  <sheetFormatPr defaultColWidth="9.140625" defaultRowHeight="15"/>
  <cols>
    <col min="4" max="5" width="13.00390625" style="0" customWidth="1"/>
  </cols>
  <sheetData>
    <row r="1" spans="1:8" ht="50.25" customHeight="1">
      <c r="A1" s="85" t="s">
        <v>27</v>
      </c>
      <c r="B1" s="85"/>
      <c r="C1" s="85"/>
      <c r="D1" s="85"/>
      <c r="E1" s="85"/>
      <c r="F1" s="85"/>
      <c r="G1" s="85"/>
      <c r="H1" s="85"/>
    </row>
    <row r="2" ht="15">
      <c r="A2" s="53"/>
    </row>
    <row r="3" spans="1:8" ht="21">
      <c r="A3" s="86" t="s">
        <v>26</v>
      </c>
      <c r="B3" s="86"/>
      <c r="C3" s="86"/>
      <c r="D3" s="86"/>
      <c r="E3" s="86"/>
      <c r="F3" s="86"/>
      <c r="G3" s="86"/>
      <c r="H3" s="86"/>
    </row>
    <row r="4" ht="15">
      <c r="A4" t="s">
        <v>28</v>
      </c>
    </row>
    <row r="5" ht="15.75" thickBot="1"/>
    <row r="6" spans="4:5" ht="15.75" thickBot="1">
      <c r="D6" s="54" t="s">
        <v>33</v>
      </c>
      <c r="E6" s="55" t="s">
        <v>34</v>
      </c>
    </row>
    <row r="7" spans="1:5" ht="15.75" thickBot="1">
      <c r="A7" s="82" t="s">
        <v>29</v>
      </c>
      <c r="B7" s="83"/>
      <c r="C7" s="84"/>
      <c r="D7" s="56">
        <f>'PC, tiskárny,...'!E113</f>
        <v>0</v>
      </c>
      <c r="E7" s="57">
        <f>'PC, tiskárny,...'!E114</f>
        <v>0</v>
      </c>
    </row>
    <row r="8" spans="1:5" ht="15.75" thickBot="1">
      <c r="A8" s="82" t="s">
        <v>30</v>
      </c>
      <c r="B8" s="83"/>
      <c r="C8" s="84"/>
      <c r="D8" s="58">
        <f>'IT konektivita'!E45</f>
        <v>0</v>
      </c>
      <c r="E8" s="59">
        <f>D8*1.21</f>
        <v>0</v>
      </c>
    </row>
    <row r="9" ht="15.75" thickBot="1"/>
    <row r="10" spans="1:5" ht="15.75" thickBot="1">
      <c r="A10" s="78" t="s">
        <v>31</v>
      </c>
      <c r="B10" s="79"/>
      <c r="C10" s="79"/>
      <c r="D10" s="87">
        <f>D8+D7</f>
        <v>0</v>
      </c>
      <c r="E10" s="88"/>
    </row>
    <row r="11" spans="1:5" ht="15.75" thickBot="1">
      <c r="A11" s="80" t="s">
        <v>32</v>
      </c>
      <c r="B11" s="81"/>
      <c r="C11" s="81"/>
      <c r="D11" s="89">
        <f>E8+E7</f>
        <v>0</v>
      </c>
      <c r="E11" s="90"/>
    </row>
  </sheetData>
  <mergeCells count="8">
    <mergeCell ref="A10:C10"/>
    <mergeCell ref="A11:C11"/>
    <mergeCell ref="A7:C7"/>
    <mergeCell ref="A8:C8"/>
    <mergeCell ref="A1:H1"/>
    <mergeCell ref="A3:H3"/>
    <mergeCell ref="D10:E10"/>
    <mergeCell ref="D11:E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 differentFirst="1">
    <firstHeader>&amp;LPŘÍLOHA Č. 1 - POLOŽKOVÝ ROZPOČET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workbookViewId="0" topLeftCell="A91">
      <selection activeCell="C130" sqref="C130"/>
    </sheetView>
  </sheetViews>
  <sheetFormatPr defaultColWidth="9.140625" defaultRowHeight="15"/>
  <cols>
    <col min="1" max="1" width="55.57421875" style="0" customWidth="1"/>
    <col min="2" max="2" width="17.00390625" style="0" bestFit="1" customWidth="1"/>
    <col min="3" max="3" width="6.57421875" style="75" bestFit="1" customWidth="1"/>
    <col min="4" max="4" width="15.8515625" style="0" bestFit="1" customWidth="1"/>
    <col min="5" max="5" width="18.8515625" style="0" customWidth="1"/>
    <col min="6" max="6" width="27.7109375" style="0" customWidth="1"/>
  </cols>
  <sheetData>
    <row r="1" spans="1:4" ht="18">
      <c r="A1" s="5" t="s">
        <v>12</v>
      </c>
      <c r="B1" s="63"/>
      <c r="C1" s="70"/>
      <c r="D1" s="63"/>
    </row>
    <row r="2" spans="1:6" ht="45" customHeight="1">
      <c r="A2" s="4" t="s">
        <v>0</v>
      </c>
      <c r="B2" s="4" t="s">
        <v>6</v>
      </c>
      <c r="C2" s="69" t="s">
        <v>1</v>
      </c>
      <c r="D2" s="4" t="s">
        <v>7</v>
      </c>
      <c r="E2" s="3" t="s">
        <v>5</v>
      </c>
      <c r="F2" s="3" t="s">
        <v>35</v>
      </c>
    </row>
    <row r="3" spans="1:6" ht="27" customHeight="1">
      <c r="A3" s="64" t="s">
        <v>90</v>
      </c>
      <c r="B3" s="91"/>
      <c r="C3" s="71">
        <v>4</v>
      </c>
      <c r="D3" s="65">
        <f>+B3*1.21</f>
        <v>0</v>
      </c>
      <c r="E3" s="9">
        <f>+B3*1.21*C3</f>
        <v>0</v>
      </c>
      <c r="F3" s="77"/>
    </row>
    <row r="4" spans="1:6" ht="27" customHeight="1">
      <c r="A4" s="64" t="s">
        <v>56</v>
      </c>
      <c r="B4" s="91"/>
      <c r="C4" s="71">
        <v>1</v>
      </c>
      <c r="D4" s="65">
        <f>+B4*1.21</f>
        <v>0</v>
      </c>
      <c r="E4" s="9">
        <f>+B4*1.21*C4</f>
        <v>0</v>
      </c>
      <c r="F4" s="77"/>
    </row>
    <row r="5" spans="1:5" ht="15">
      <c r="A5" s="2" t="s">
        <v>2</v>
      </c>
      <c r="B5" s="66"/>
      <c r="C5" s="72"/>
      <c r="D5" s="67"/>
      <c r="E5" s="10">
        <f>SUM(E3:E4)</f>
        <v>0</v>
      </c>
    </row>
    <row r="6" spans="1:5" ht="15">
      <c r="A6" s="2" t="s">
        <v>55</v>
      </c>
      <c r="B6" s="66"/>
      <c r="C6" s="72"/>
      <c r="D6" s="67"/>
      <c r="E6" s="10">
        <f>+E5-E7</f>
        <v>0</v>
      </c>
    </row>
    <row r="7" spans="1:5" ht="15">
      <c r="A7" s="2" t="s">
        <v>3</v>
      </c>
      <c r="B7" s="66"/>
      <c r="C7" s="72"/>
      <c r="D7" s="67"/>
      <c r="E7" s="10">
        <f>+E5/1.21</f>
        <v>0</v>
      </c>
    </row>
    <row r="8" spans="1:5" ht="15">
      <c r="A8" s="6"/>
      <c r="B8" s="68"/>
      <c r="C8" s="73"/>
      <c r="D8" s="68"/>
      <c r="E8" s="7"/>
    </row>
    <row r="10" spans="1:4" ht="18">
      <c r="A10" s="5" t="s">
        <v>8</v>
      </c>
      <c r="B10" s="63"/>
      <c r="C10" s="70"/>
      <c r="D10" s="63"/>
    </row>
    <row r="11" spans="1:6" ht="25.5">
      <c r="A11" s="4" t="s">
        <v>0</v>
      </c>
      <c r="B11" s="4" t="s">
        <v>6</v>
      </c>
      <c r="C11" s="69" t="s">
        <v>1</v>
      </c>
      <c r="D11" s="4" t="s">
        <v>7</v>
      </c>
      <c r="E11" s="3" t="s">
        <v>5</v>
      </c>
      <c r="F11" s="3" t="s">
        <v>35</v>
      </c>
    </row>
    <row r="12" spans="1:6" ht="27" customHeight="1">
      <c r="A12" s="64" t="s">
        <v>57</v>
      </c>
      <c r="B12" s="92"/>
      <c r="C12" s="8">
        <v>24</v>
      </c>
      <c r="D12" s="65">
        <f>+B12*1.21</f>
        <v>0</v>
      </c>
      <c r="E12" s="11">
        <f>+D12*C12</f>
        <v>0</v>
      </c>
      <c r="F12" s="77"/>
    </row>
    <row r="13" spans="1:6" ht="27" customHeight="1">
      <c r="A13" s="64" t="s">
        <v>58</v>
      </c>
      <c r="B13" s="92"/>
      <c r="C13" s="8">
        <v>24</v>
      </c>
      <c r="D13" s="65">
        <f aca="true" t="shared" si="0" ref="D13:D30">+B13*1.21</f>
        <v>0</v>
      </c>
      <c r="E13" s="11">
        <f aca="true" t="shared" si="1" ref="E13:E28">+D13*C13</f>
        <v>0</v>
      </c>
      <c r="F13" s="77"/>
    </row>
    <row r="14" spans="1:6" ht="27" customHeight="1">
      <c r="A14" s="64" t="s">
        <v>59</v>
      </c>
      <c r="B14" s="92"/>
      <c r="C14" s="8">
        <v>5</v>
      </c>
      <c r="D14" s="65">
        <f t="shared" si="0"/>
        <v>0</v>
      </c>
      <c r="E14" s="11">
        <f t="shared" si="1"/>
        <v>0</v>
      </c>
      <c r="F14" s="77"/>
    </row>
    <row r="15" spans="1:6" ht="27" customHeight="1">
      <c r="A15" s="64" t="s">
        <v>60</v>
      </c>
      <c r="B15" s="92"/>
      <c r="C15" s="8">
        <v>1</v>
      </c>
      <c r="D15" s="65">
        <f t="shared" si="0"/>
        <v>0</v>
      </c>
      <c r="E15" s="11">
        <f t="shared" si="1"/>
        <v>0</v>
      </c>
      <c r="F15" s="77"/>
    </row>
    <row r="16" spans="1:6" ht="27" customHeight="1">
      <c r="A16" s="64" t="s">
        <v>61</v>
      </c>
      <c r="B16" s="92"/>
      <c r="C16" s="8">
        <v>1</v>
      </c>
      <c r="D16" s="65">
        <f t="shared" si="0"/>
        <v>0</v>
      </c>
      <c r="E16" s="11">
        <f t="shared" si="1"/>
        <v>0</v>
      </c>
      <c r="F16" s="77"/>
    </row>
    <row r="17" spans="1:6" ht="27" customHeight="1">
      <c r="A17" s="64" t="s">
        <v>62</v>
      </c>
      <c r="B17" s="92"/>
      <c r="C17" s="8">
        <v>1</v>
      </c>
      <c r="D17" s="65">
        <f t="shared" si="0"/>
        <v>0</v>
      </c>
      <c r="E17" s="11">
        <f t="shared" si="1"/>
        <v>0</v>
      </c>
      <c r="F17" s="77"/>
    </row>
    <row r="18" spans="1:6" ht="27" customHeight="1">
      <c r="A18" s="64" t="s">
        <v>63</v>
      </c>
      <c r="B18" s="92"/>
      <c r="C18" s="8">
        <v>24</v>
      </c>
      <c r="D18" s="65">
        <f t="shared" si="0"/>
        <v>0</v>
      </c>
      <c r="E18" s="11">
        <f t="shared" si="1"/>
        <v>0</v>
      </c>
      <c r="F18" s="77"/>
    </row>
    <row r="19" spans="1:6" ht="27" customHeight="1">
      <c r="A19" s="64" t="s">
        <v>64</v>
      </c>
      <c r="B19" s="92"/>
      <c r="C19" s="8">
        <v>24</v>
      </c>
      <c r="D19" s="65">
        <f t="shared" si="0"/>
        <v>0</v>
      </c>
      <c r="E19" s="11">
        <f t="shared" si="1"/>
        <v>0</v>
      </c>
      <c r="F19" s="77"/>
    </row>
    <row r="20" spans="1:6" ht="27" customHeight="1">
      <c r="A20" s="64" t="s">
        <v>65</v>
      </c>
      <c r="B20" s="92"/>
      <c r="C20" s="8">
        <v>1</v>
      </c>
      <c r="D20" s="65">
        <f t="shared" si="0"/>
        <v>0</v>
      </c>
      <c r="E20" s="11">
        <f t="shared" si="1"/>
        <v>0</v>
      </c>
      <c r="F20" s="77"/>
    </row>
    <row r="21" spans="1:6" ht="27" customHeight="1">
      <c r="A21" s="64" t="s">
        <v>66</v>
      </c>
      <c r="B21" s="92"/>
      <c r="C21" s="8">
        <v>3</v>
      </c>
      <c r="D21" s="65">
        <f t="shared" si="0"/>
        <v>0</v>
      </c>
      <c r="E21" s="11">
        <f t="shared" si="1"/>
        <v>0</v>
      </c>
      <c r="F21" s="77"/>
    </row>
    <row r="22" spans="1:6" ht="27" customHeight="1">
      <c r="A22" s="64" t="s">
        <v>67</v>
      </c>
      <c r="B22" s="92"/>
      <c r="C22" s="8">
        <v>13</v>
      </c>
      <c r="D22" s="65">
        <f t="shared" si="0"/>
        <v>0</v>
      </c>
      <c r="E22" s="12">
        <f t="shared" si="1"/>
        <v>0</v>
      </c>
      <c r="F22" s="77"/>
    </row>
    <row r="23" spans="1:6" ht="27" customHeight="1">
      <c r="A23" s="64" t="s">
        <v>68</v>
      </c>
      <c r="B23" s="91"/>
      <c r="C23" s="71">
        <v>1</v>
      </c>
      <c r="D23" s="65">
        <f t="shared" si="0"/>
        <v>0</v>
      </c>
      <c r="E23" s="12">
        <f t="shared" si="1"/>
        <v>0</v>
      </c>
      <c r="F23" s="77"/>
    </row>
    <row r="24" spans="1:6" ht="27" customHeight="1">
      <c r="A24" s="64" t="s">
        <v>69</v>
      </c>
      <c r="B24" s="91"/>
      <c r="C24" s="71">
        <v>1</v>
      </c>
      <c r="D24" s="65">
        <f t="shared" si="0"/>
        <v>0</v>
      </c>
      <c r="E24" s="12">
        <f>+D24*C24</f>
        <v>0</v>
      </c>
      <c r="F24" s="77"/>
    </row>
    <row r="25" spans="1:6" ht="27" customHeight="1">
      <c r="A25" s="64" t="s">
        <v>70</v>
      </c>
      <c r="B25" s="91"/>
      <c r="C25" s="71">
        <v>24</v>
      </c>
      <c r="D25" s="65">
        <f t="shared" si="0"/>
        <v>0</v>
      </c>
      <c r="E25" s="12">
        <f t="shared" si="1"/>
        <v>0</v>
      </c>
      <c r="F25" s="77"/>
    </row>
    <row r="26" spans="1:6" ht="27" customHeight="1">
      <c r="A26" s="64" t="s">
        <v>71</v>
      </c>
      <c r="B26" s="91"/>
      <c r="C26" s="71">
        <v>1</v>
      </c>
      <c r="D26" s="65">
        <f t="shared" si="0"/>
        <v>0</v>
      </c>
      <c r="E26" s="12">
        <f t="shared" si="1"/>
        <v>0</v>
      </c>
      <c r="F26" s="77"/>
    </row>
    <row r="27" spans="1:6" ht="27" customHeight="1">
      <c r="A27" s="64" t="s">
        <v>72</v>
      </c>
      <c r="B27" s="91"/>
      <c r="C27" s="71">
        <v>1</v>
      </c>
      <c r="D27" s="65">
        <f t="shared" si="0"/>
        <v>0</v>
      </c>
      <c r="E27" s="12">
        <f t="shared" si="1"/>
        <v>0</v>
      </c>
      <c r="F27" s="77"/>
    </row>
    <row r="28" spans="1:6" ht="27" customHeight="1">
      <c r="A28" s="64" t="s">
        <v>92</v>
      </c>
      <c r="B28" s="91"/>
      <c r="C28" s="71">
        <v>1</v>
      </c>
      <c r="D28" s="65">
        <f t="shared" si="0"/>
        <v>0</v>
      </c>
      <c r="E28" s="12">
        <f t="shared" si="1"/>
        <v>0</v>
      </c>
      <c r="F28" s="77"/>
    </row>
    <row r="29" spans="1:6" ht="27" customHeight="1">
      <c r="A29" s="64" t="s">
        <v>73</v>
      </c>
      <c r="B29" s="91"/>
      <c r="C29" s="71">
        <v>1</v>
      </c>
      <c r="D29" s="65">
        <f t="shared" si="0"/>
        <v>0</v>
      </c>
      <c r="E29" s="9">
        <f aca="true" t="shared" si="2" ref="E29:E36">+B29*1.21*C29</f>
        <v>0</v>
      </c>
      <c r="F29" s="77"/>
    </row>
    <row r="30" spans="1:6" ht="27" customHeight="1">
      <c r="A30" s="64" t="s">
        <v>74</v>
      </c>
      <c r="B30" s="91"/>
      <c r="C30" s="71">
        <v>1</v>
      </c>
      <c r="D30" s="65">
        <f t="shared" si="0"/>
        <v>0</v>
      </c>
      <c r="E30" s="9">
        <f t="shared" si="2"/>
        <v>0</v>
      </c>
      <c r="F30" s="77"/>
    </row>
    <row r="31" spans="1:6" ht="27" customHeight="1">
      <c r="A31" s="64" t="s">
        <v>75</v>
      </c>
      <c r="B31" s="91"/>
      <c r="C31" s="74">
        <v>1</v>
      </c>
      <c r="D31" s="65">
        <f aca="true" t="shared" si="3" ref="D31:D36">+B31*1.21</f>
        <v>0</v>
      </c>
      <c r="E31" s="9">
        <f t="shared" si="2"/>
        <v>0</v>
      </c>
      <c r="F31" s="77"/>
    </row>
    <row r="32" spans="1:6" ht="27" customHeight="1">
      <c r="A32" s="64" t="s">
        <v>76</v>
      </c>
      <c r="B32" s="91"/>
      <c r="C32" s="71">
        <v>1</v>
      </c>
      <c r="D32" s="65">
        <f t="shared" si="3"/>
        <v>0</v>
      </c>
      <c r="E32" s="9">
        <f t="shared" si="2"/>
        <v>0</v>
      </c>
      <c r="F32" s="77"/>
    </row>
    <row r="33" spans="1:6" ht="27" customHeight="1">
      <c r="A33" s="64" t="s">
        <v>77</v>
      </c>
      <c r="B33" s="91"/>
      <c r="C33" s="71">
        <v>1</v>
      </c>
      <c r="D33" s="65">
        <f t="shared" si="3"/>
        <v>0</v>
      </c>
      <c r="E33" s="9">
        <f t="shared" si="2"/>
        <v>0</v>
      </c>
      <c r="F33" s="77"/>
    </row>
    <row r="34" spans="1:6" ht="27" customHeight="1">
      <c r="A34" s="64" t="s">
        <v>78</v>
      </c>
      <c r="B34" s="91"/>
      <c r="C34" s="71">
        <v>1</v>
      </c>
      <c r="D34" s="65">
        <f t="shared" si="3"/>
        <v>0</v>
      </c>
      <c r="E34" s="9">
        <f t="shared" si="2"/>
        <v>0</v>
      </c>
      <c r="F34" s="77"/>
    </row>
    <row r="35" spans="1:6" ht="27" customHeight="1">
      <c r="A35" s="64" t="s">
        <v>79</v>
      </c>
      <c r="B35" s="91"/>
      <c r="C35" s="71">
        <v>1</v>
      </c>
      <c r="D35" s="65">
        <f t="shared" si="3"/>
        <v>0</v>
      </c>
      <c r="E35" s="9">
        <f t="shared" si="2"/>
        <v>0</v>
      </c>
      <c r="F35" s="77"/>
    </row>
    <row r="36" spans="1:6" ht="27" customHeight="1">
      <c r="A36" s="64" t="s">
        <v>80</v>
      </c>
      <c r="B36" s="91"/>
      <c r="C36" s="71">
        <v>1</v>
      </c>
      <c r="D36" s="65">
        <f t="shared" si="3"/>
        <v>0</v>
      </c>
      <c r="E36" s="9">
        <f t="shared" si="2"/>
        <v>0</v>
      </c>
      <c r="F36" s="77"/>
    </row>
    <row r="37" spans="1:5" ht="15">
      <c r="A37" s="2" t="s">
        <v>2</v>
      </c>
      <c r="B37" s="66"/>
      <c r="C37" s="72"/>
      <c r="D37" s="67"/>
      <c r="E37" s="10">
        <f>SUM(E12:E36)</f>
        <v>0</v>
      </c>
    </row>
    <row r="38" spans="1:5" ht="15">
      <c r="A38" s="2" t="s">
        <v>55</v>
      </c>
      <c r="B38" s="66"/>
      <c r="C38" s="72"/>
      <c r="D38" s="67"/>
      <c r="E38" s="10">
        <f>+E37-E39</f>
        <v>0</v>
      </c>
    </row>
    <row r="39" spans="1:5" ht="15">
      <c r="A39" s="2" t="s">
        <v>3</v>
      </c>
      <c r="B39" s="66"/>
      <c r="C39" s="72"/>
      <c r="D39" s="67"/>
      <c r="E39" s="10">
        <f>+E37/1.21</f>
        <v>0</v>
      </c>
    </row>
    <row r="42" spans="1:5" ht="18">
      <c r="A42" s="1" t="s">
        <v>4</v>
      </c>
      <c r="B42" s="63"/>
      <c r="C42" s="70"/>
      <c r="D42" s="63"/>
      <c r="E42" s="63"/>
    </row>
    <row r="43" spans="1:6" ht="25.5">
      <c r="A43" s="4" t="s">
        <v>0</v>
      </c>
      <c r="B43" s="4" t="s">
        <v>6</v>
      </c>
      <c r="C43" s="69" t="s">
        <v>1</v>
      </c>
      <c r="D43" s="4" t="s">
        <v>7</v>
      </c>
      <c r="E43" s="3" t="s">
        <v>5</v>
      </c>
      <c r="F43" s="3" t="s">
        <v>35</v>
      </c>
    </row>
    <row r="44" spans="1:6" ht="27" customHeight="1">
      <c r="A44" s="64" t="s">
        <v>75</v>
      </c>
      <c r="B44" s="91"/>
      <c r="C44" s="74">
        <v>1</v>
      </c>
      <c r="D44" s="65">
        <f>+B44*1.21</f>
        <v>0</v>
      </c>
      <c r="E44" s="9">
        <f aca="true" t="shared" si="4" ref="E44:E51">+B44*1.21*C44</f>
        <v>0</v>
      </c>
      <c r="F44" s="77"/>
    </row>
    <row r="45" spans="1:6" ht="27" customHeight="1">
      <c r="A45" s="64" t="s">
        <v>76</v>
      </c>
      <c r="B45" s="91"/>
      <c r="C45" s="71">
        <v>1</v>
      </c>
      <c r="D45" s="65">
        <f aca="true" t="shared" si="5" ref="D45:D54">+B45*1.21</f>
        <v>0</v>
      </c>
      <c r="E45" s="9">
        <f t="shared" si="4"/>
        <v>0</v>
      </c>
      <c r="F45" s="77"/>
    </row>
    <row r="46" spans="1:6" ht="27" customHeight="1">
      <c r="A46" s="64" t="s">
        <v>77</v>
      </c>
      <c r="B46" s="91"/>
      <c r="C46" s="71">
        <v>1</v>
      </c>
      <c r="D46" s="65">
        <f t="shared" si="5"/>
        <v>0</v>
      </c>
      <c r="E46" s="9">
        <f t="shared" si="4"/>
        <v>0</v>
      </c>
      <c r="F46" s="77"/>
    </row>
    <row r="47" spans="1:6" ht="27" customHeight="1">
      <c r="A47" s="64" t="s">
        <v>78</v>
      </c>
      <c r="B47" s="91"/>
      <c r="C47" s="71">
        <v>1</v>
      </c>
      <c r="D47" s="65">
        <f t="shared" si="5"/>
        <v>0</v>
      </c>
      <c r="E47" s="9">
        <f t="shared" si="4"/>
        <v>0</v>
      </c>
      <c r="F47" s="77"/>
    </row>
    <row r="48" spans="1:6" ht="27" customHeight="1">
      <c r="A48" s="64" t="s">
        <v>79</v>
      </c>
      <c r="B48" s="91"/>
      <c r="C48" s="71">
        <v>1</v>
      </c>
      <c r="D48" s="65">
        <f t="shared" si="5"/>
        <v>0</v>
      </c>
      <c r="E48" s="9">
        <f t="shared" si="4"/>
        <v>0</v>
      </c>
      <c r="F48" s="77"/>
    </row>
    <row r="49" spans="1:6" ht="27" customHeight="1">
      <c r="A49" s="64" t="s">
        <v>81</v>
      </c>
      <c r="B49" s="91"/>
      <c r="C49" s="71">
        <v>1</v>
      </c>
      <c r="D49" s="65">
        <f t="shared" si="5"/>
        <v>0</v>
      </c>
      <c r="E49" s="9">
        <f t="shared" si="4"/>
        <v>0</v>
      </c>
      <c r="F49" s="77"/>
    </row>
    <row r="50" spans="1:6" ht="27" customHeight="1">
      <c r="A50" s="64" t="s">
        <v>80</v>
      </c>
      <c r="B50" s="91"/>
      <c r="C50" s="71">
        <v>1</v>
      </c>
      <c r="D50" s="65">
        <f t="shared" si="5"/>
        <v>0</v>
      </c>
      <c r="E50" s="9">
        <f t="shared" si="4"/>
        <v>0</v>
      </c>
      <c r="F50" s="77"/>
    </row>
    <row r="51" spans="1:6" ht="27" customHeight="1">
      <c r="A51" s="64" t="s">
        <v>73</v>
      </c>
      <c r="B51" s="91"/>
      <c r="C51" s="71">
        <v>1</v>
      </c>
      <c r="D51" s="65">
        <f t="shared" si="5"/>
        <v>0</v>
      </c>
      <c r="E51" s="9">
        <f t="shared" si="4"/>
        <v>0</v>
      </c>
      <c r="F51" s="77"/>
    </row>
    <row r="52" spans="1:6" ht="27" customHeight="1">
      <c r="A52" s="64" t="s">
        <v>82</v>
      </c>
      <c r="B52" s="91"/>
      <c r="C52" s="71">
        <v>1</v>
      </c>
      <c r="D52" s="65">
        <f t="shared" si="5"/>
        <v>0</v>
      </c>
      <c r="E52" s="9">
        <f>+B52*1.21*C52</f>
        <v>0</v>
      </c>
      <c r="F52" s="77"/>
    </row>
    <row r="53" spans="1:6" ht="27" customHeight="1">
      <c r="A53" s="64" t="s">
        <v>83</v>
      </c>
      <c r="B53" s="91"/>
      <c r="C53" s="71">
        <v>10</v>
      </c>
      <c r="D53" s="65">
        <f t="shared" si="5"/>
        <v>0</v>
      </c>
      <c r="E53" s="9">
        <f>+B53*1.21*C53</f>
        <v>0</v>
      </c>
      <c r="F53" s="77"/>
    </row>
    <row r="54" spans="1:6" ht="27" customHeight="1">
      <c r="A54" s="64" t="s">
        <v>74</v>
      </c>
      <c r="B54" s="91"/>
      <c r="C54" s="71">
        <v>1</v>
      </c>
      <c r="D54" s="65">
        <f t="shared" si="5"/>
        <v>0</v>
      </c>
      <c r="E54" s="9">
        <f>+B54*1.21*C54</f>
        <v>0</v>
      </c>
      <c r="F54" s="77"/>
    </row>
    <row r="55" spans="1:5" ht="15">
      <c r="A55" s="2" t="s">
        <v>2</v>
      </c>
      <c r="B55" s="66"/>
      <c r="C55" s="72"/>
      <c r="D55" s="67"/>
      <c r="E55" s="10">
        <f>SUM(E44:E54)</f>
        <v>0</v>
      </c>
    </row>
    <row r="56" spans="1:5" ht="15">
      <c r="A56" s="2" t="s">
        <v>55</v>
      </c>
      <c r="B56" s="66"/>
      <c r="C56" s="72"/>
      <c r="D56" s="67"/>
      <c r="E56" s="10">
        <f>+E55-E57</f>
        <v>0</v>
      </c>
    </row>
    <row r="57" spans="1:5" ht="15">
      <c r="A57" s="2" t="s">
        <v>3</v>
      </c>
      <c r="B57" s="66"/>
      <c r="C57" s="72"/>
      <c r="D57" s="67"/>
      <c r="E57" s="10">
        <f>+E55/1.21</f>
        <v>0</v>
      </c>
    </row>
    <row r="60" spans="1:5" ht="18">
      <c r="A60" s="1" t="s">
        <v>9</v>
      </c>
      <c r="B60" s="63"/>
      <c r="C60" s="70"/>
      <c r="D60" s="63"/>
      <c r="E60" s="63"/>
    </row>
    <row r="61" spans="1:6" ht="25.5">
      <c r="A61" s="3" t="s">
        <v>0</v>
      </c>
      <c r="B61" s="3" t="s">
        <v>6</v>
      </c>
      <c r="C61" s="3" t="s">
        <v>1</v>
      </c>
      <c r="D61" s="3" t="s">
        <v>7</v>
      </c>
      <c r="E61" s="3" t="s">
        <v>5</v>
      </c>
      <c r="F61" s="3" t="s">
        <v>35</v>
      </c>
    </row>
    <row r="62" spans="1:6" ht="27" customHeight="1">
      <c r="A62" s="64" t="s">
        <v>75</v>
      </c>
      <c r="B62" s="91"/>
      <c r="C62" s="74">
        <v>1</v>
      </c>
      <c r="D62" s="65">
        <f>+B62*1.21</f>
        <v>0</v>
      </c>
      <c r="E62" s="9">
        <f aca="true" t="shared" si="6" ref="E62:E71">+B62*1.21*C62</f>
        <v>0</v>
      </c>
      <c r="F62" s="77"/>
    </row>
    <row r="63" spans="1:6" ht="27" customHeight="1">
      <c r="A63" s="64" t="s">
        <v>84</v>
      </c>
      <c r="B63" s="91"/>
      <c r="C63" s="71">
        <v>1</v>
      </c>
      <c r="D63" s="65">
        <f aca="true" t="shared" si="7" ref="D63:D71">+B63*1.21</f>
        <v>0</v>
      </c>
      <c r="E63" s="9">
        <f t="shared" si="6"/>
        <v>0</v>
      </c>
      <c r="F63" s="77"/>
    </row>
    <row r="64" spans="1:6" ht="27" customHeight="1">
      <c r="A64" s="64" t="s">
        <v>77</v>
      </c>
      <c r="B64" s="91"/>
      <c r="C64" s="71">
        <v>1</v>
      </c>
      <c r="D64" s="65">
        <f t="shared" si="7"/>
        <v>0</v>
      </c>
      <c r="E64" s="9">
        <f t="shared" si="6"/>
        <v>0</v>
      </c>
      <c r="F64" s="77"/>
    </row>
    <row r="65" spans="1:6" ht="27" customHeight="1">
      <c r="A65" s="64" t="s">
        <v>78</v>
      </c>
      <c r="B65" s="91"/>
      <c r="C65" s="71">
        <v>1</v>
      </c>
      <c r="D65" s="65">
        <f t="shared" si="7"/>
        <v>0</v>
      </c>
      <c r="E65" s="9">
        <f t="shared" si="6"/>
        <v>0</v>
      </c>
      <c r="F65" s="77"/>
    </row>
    <row r="66" spans="1:6" ht="27" customHeight="1">
      <c r="A66" s="64" t="s">
        <v>79</v>
      </c>
      <c r="B66" s="91"/>
      <c r="C66" s="71">
        <v>1</v>
      </c>
      <c r="D66" s="65">
        <f t="shared" si="7"/>
        <v>0</v>
      </c>
      <c r="E66" s="9">
        <f t="shared" si="6"/>
        <v>0</v>
      </c>
      <c r="F66" s="77"/>
    </row>
    <row r="67" spans="1:6" ht="27" customHeight="1">
      <c r="A67" s="64" t="s">
        <v>80</v>
      </c>
      <c r="B67" s="91"/>
      <c r="C67" s="71">
        <v>1</v>
      </c>
      <c r="D67" s="65">
        <f t="shared" si="7"/>
        <v>0</v>
      </c>
      <c r="E67" s="9">
        <f t="shared" si="6"/>
        <v>0</v>
      </c>
      <c r="F67" s="77"/>
    </row>
    <row r="68" spans="1:6" ht="27" customHeight="1">
      <c r="A68" s="64" t="s">
        <v>85</v>
      </c>
      <c r="B68" s="91"/>
      <c r="C68" s="71">
        <v>7</v>
      </c>
      <c r="D68" s="65">
        <f t="shared" si="7"/>
        <v>0</v>
      </c>
      <c r="E68" s="9">
        <f t="shared" si="6"/>
        <v>0</v>
      </c>
      <c r="F68" s="77"/>
    </row>
    <row r="69" spans="1:6" ht="27" customHeight="1">
      <c r="A69" s="64" t="s">
        <v>64</v>
      </c>
      <c r="B69" s="92"/>
      <c r="C69" s="8">
        <v>1</v>
      </c>
      <c r="D69" s="65">
        <f t="shared" si="7"/>
        <v>0</v>
      </c>
      <c r="E69" s="11">
        <f>+D69*C69</f>
        <v>0</v>
      </c>
      <c r="F69" s="77"/>
    </row>
    <row r="70" spans="1:6" ht="27" customHeight="1">
      <c r="A70" s="64" t="s">
        <v>73</v>
      </c>
      <c r="B70" s="91"/>
      <c r="C70" s="71">
        <v>1</v>
      </c>
      <c r="D70" s="65">
        <f t="shared" si="7"/>
        <v>0</v>
      </c>
      <c r="E70" s="9">
        <f>+B70*1.21*C70</f>
        <v>0</v>
      </c>
      <c r="F70" s="77"/>
    </row>
    <row r="71" spans="1:6" ht="27" customHeight="1">
      <c r="A71" s="64" t="s">
        <v>74</v>
      </c>
      <c r="B71" s="91"/>
      <c r="C71" s="71">
        <v>1</v>
      </c>
      <c r="D71" s="65">
        <f t="shared" si="7"/>
        <v>0</v>
      </c>
      <c r="E71" s="9">
        <f t="shared" si="6"/>
        <v>0</v>
      </c>
      <c r="F71" s="77"/>
    </row>
    <row r="72" spans="1:5" ht="15">
      <c r="A72" s="2" t="s">
        <v>2</v>
      </c>
      <c r="B72" s="66"/>
      <c r="C72" s="72"/>
      <c r="D72" s="66"/>
      <c r="E72" s="10">
        <f>SUM(E62:E71)</f>
        <v>0</v>
      </c>
    </row>
    <row r="73" spans="1:5" ht="15">
      <c r="A73" s="2" t="s">
        <v>55</v>
      </c>
      <c r="B73" s="66"/>
      <c r="C73" s="72"/>
      <c r="D73" s="66"/>
      <c r="E73" s="10">
        <f>+E72-E74</f>
        <v>0</v>
      </c>
    </row>
    <row r="74" spans="1:5" ht="15">
      <c r="A74" s="2" t="s">
        <v>3</v>
      </c>
      <c r="B74" s="66"/>
      <c r="C74" s="72"/>
      <c r="D74" s="66"/>
      <c r="E74" s="10">
        <f>+E72/1.21</f>
        <v>0</v>
      </c>
    </row>
    <row r="77" spans="1:5" ht="18">
      <c r="A77" s="1" t="s">
        <v>10</v>
      </c>
      <c r="B77" s="63"/>
      <c r="C77" s="70"/>
      <c r="D77" s="63"/>
      <c r="E77" s="63"/>
    </row>
    <row r="78" spans="1:6" ht="25.5">
      <c r="A78" s="3" t="s">
        <v>0</v>
      </c>
      <c r="B78" s="3" t="s">
        <v>6</v>
      </c>
      <c r="C78" s="3" t="s">
        <v>1</v>
      </c>
      <c r="D78" s="3" t="s">
        <v>7</v>
      </c>
      <c r="E78" s="3" t="s">
        <v>5</v>
      </c>
      <c r="F78" s="3" t="s">
        <v>35</v>
      </c>
    </row>
    <row r="79" spans="1:6" ht="27" customHeight="1">
      <c r="A79" s="64" t="s">
        <v>75</v>
      </c>
      <c r="B79" s="91"/>
      <c r="C79" s="74">
        <v>1</v>
      </c>
      <c r="D79" s="65">
        <f>+B79*1.21</f>
        <v>0</v>
      </c>
      <c r="E79" s="9">
        <f aca="true" t="shared" si="8" ref="E79:E88">+B79*1.21*C79</f>
        <v>0</v>
      </c>
      <c r="F79" s="77"/>
    </row>
    <row r="80" spans="1:6" ht="27" customHeight="1">
      <c r="A80" s="64" t="s">
        <v>84</v>
      </c>
      <c r="B80" s="91"/>
      <c r="C80" s="71">
        <v>1</v>
      </c>
      <c r="D80" s="65">
        <f aca="true" t="shared" si="9" ref="D80:D89">+B80*1.21</f>
        <v>0</v>
      </c>
      <c r="E80" s="9">
        <f t="shared" si="8"/>
        <v>0</v>
      </c>
      <c r="F80" s="77"/>
    </row>
    <row r="81" spans="1:6" ht="27" customHeight="1">
      <c r="A81" s="64" t="s">
        <v>77</v>
      </c>
      <c r="B81" s="91"/>
      <c r="C81" s="71">
        <v>1</v>
      </c>
      <c r="D81" s="65">
        <f t="shared" si="9"/>
        <v>0</v>
      </c>
      <c r="E81" s="9">
        <f t="shared" si="8"/>
        <v>0</v>
      </c>
      <c r="F81" s="77"/>
    </row>
    <row r="82" spans="1:6" ht="27" customHeight="1">
      <c r="A82" s="64" t="s">
        <v>78</v>
      </c>
      <c r="B82" s="91"/>
      <c r="C82" s="71">
        <v>1</v>
      </c>
      <c r="D82" s="65">
        <f t="shared" si="9"/>
        <v>0</v>
      </c>
      <c r="E82" s="9">
        <f t="shared" si="8"/>
        <v>0</v>
      </c>
      <c r="F82" s="77"/>
    </row>
    <row r="83" spans="1:6" ht="27" customHeight="1">
      <c r="A83" s="64" t="s">
        <v>79</v>
      </c>
      <c r="B83" s="91"/>
      <c r="C83" s="71">
        <v>1</v>
      </c>
      <c r="D83" s="65">
        <f t="shared" si="9"/>
        <v>0</v>
      </c>
      <c r="E83" s="9">
        <f t="shared" si="8"/>
        <v>0</v>
      </c>
      <c r="F83" s="77"/>
    </row>
    <row r="84" spans="1:6" ht="27" customHeight="1">
      <c r="A84" s="64" t="s">
        <v>80</v>
      </c>
      <c r="B84" s="91"/>
      <c r="C84" s="71">
        <v>1</v>
      </c>
      <c r="D84" s="65">
        <f t="shared" si="9"/>
        <v>0</v>
      </c>
      <c r="E84" s="9">
        <f t="shared" si="8"/>
        <v>0</v>
      </c>
      <c r="F84" s="77"/>
    </row>
    <row r="85" spans="1:6" ht="27" customHeight="1">
      <c r="A85" s="64" t="s">
        <v>73</v>
      </c>
      <c r="B85" s="91"/>
      <c r="C85" s="71">
        <v>1</v>
      </c>
      <c r="D85" s="65">
        <f t="shared" si="9"/>
        <v>0</v>
      </c>
      <c r="E85" s="9">
        <f t="shared" si="8"/>
        <v>0</v>
      </c>
      <c r="F85" s="77"/>
    </row>
    <row r="86" spans="1:6" ht="27" customHeight="1">
      <c r="A86" s="64" t="s">
        <v>87</v>
      </c>
      <c r="B86" s="91"/>
      <c r="C86" s="71">
        <v>24</v>
      </c>
      <c r="D86" s="65">
        <f t="shared" si="9"/>
        <v>0</v>
      </c>
      <c r="E86" s="9">
        <f t="shared" si="8"/>
        <v>0</v>
      </c>
      <c r="F86" s="77"/>
    </row>
    <row r="87" spans="1:6" ht="27" customHeight="1">
      <c r="A87" s="64" t="s">
        <v>86</v>
      </c>
      <c r="B87" s="91"/>
      <c r="C87" s="71">
        <v>1</v>
      </c>
      <c r="D87" s="65">
        <f t="shared" si="9"/>
        <v>0</v>
      </c>
      <c r="E87" s="9">
        <f t="shared" si="8"/>
        <v>0</v>
      </c>
      <c r="F87" s="77"/>
    </row>
    <row r="88" spans="1:6" ht="27" customHeight="1">
      <c r="A88" s="64" t="s">
        <v>74</v>
      </c>
      <c r="B88" s="91"/>
      <c r="C88" s="71">
        <v>1</v>
      </c>
      <c r="D88" s="65">
        <f t="shared" si="9"/>
        <v>0</v>
      </c>
      <c r="E88" s="9">
        <f t="shared" si="8"/>
        <v>0</v>
      </c>
      <c r="F88" s="77"/>
    </row>
    <row r="89" spans="1:6" ht="27" customHeight="1">
      <c r="A89" s="64" t="s">
        <v>64</v>
      </c>
      <c r="B89" s="92"/>
      <c r="C89" s="8">
        <v>25</v>
      </c>
      <c r="D89" s="65">
        <f t="shared" si="9"/>
        <v>0</v>
      </c>
      <c r="E89" s="11">
        <f>+D89*C89</f>
        <v>0</v>
      </c>
      <c r="F89" s="77"/>
    </row>
    <row r="90" spans="1:5" ht="15">
      <c r="A90" s="2" t="s">
        <v>2</v>
      </c>
      <c r="B90" s="66"/>
      <c r="C90" s="72"/>
      <c r="D90" s="66"/>
      <c r="E90" s="10">
        <f>SUM(E79:E89)</f>
        <v>0</v>
      </c>
    </row>
    <row r="91" spans="1:5" ht="15">
      <c r="A91" s="2" t="s">
        <v>55</v>
      </c>
      <c r="B91" s="66"/>
      <c r="C91" s="72"/>
      <c r="D91" s="66"/>
      <c r="E91" s="10">
        <f>+E90-E92</f>
        <v>0</v>
      </c>
    </row>
    <row r="92" spans="1:5" ht="15">
      <c r="A92" s="2" t="s">
        <v>3</v>
      </c>
      <c r="B92" s="66"/>
      <c r="C92" s="72"/>
      <c r="D92" s="66"/>
      <c r="E92" s="10">
        <f>+E90/1.21</f>
        <v>0</v>
      </c>
    </row>
    <row r="95" spans="1:5" ht="18">
      <c r="A95" s="1" t="s">
        <v>11</v>
      </c>
      <c r="B95" s="63"/>
      <c r="C95" s="70"/>
      <c r="D95" s="63"/>
      <c r="E95" s="63"/>
    </row>
    <row r="96" spans="1:6" ht="25.5">
      <c r="A96" s="3" t="s">
        <v>0</v>
      </c>
      <c r="B96" s="3" t="s">
        <v>6</v>
      </c>
      <c r="C96" s="3" t="s">
        <v>1</v>
      </c>
      <c r="D96" s="3" t="s">
        <v>7</v>
      </c>
      <c r="E96" s="3" t="s">
        <v>5</v>
      </c>
      <c r="F96" s="3" t="s">
        <v>35</v>
      </c>
    </row>
    <row r="97" spans="1:6" ht="27" customHeight="1">
      <c r="A97" s="64" t="s">
        <v>75</v>
      </c>
      <c r="B97" s="91"/>
      <c r="C97" s="74">
        <v>1</v>
      </c>
      <c r="D97" s="65">
        <f>+B97*1.21</f>
        <v>0</v>
      </c>
      <c r="E97" s="9">
        <f aca="true" t="shared" si="10" ref="E97:E106">+B97*1.21*C97</f>
        <v>0</v>
      </c>
      <c r="F97" s="77"/>
    </row>
    <row r="98" spans="1:6" ht="27" customHeight="1">
      <c r="A98" s="64" t="s">
        <v>84</v>
      </c>
      <c r="B98" s="91"/>
      <c r="C98" s="71">
        <v>1</v>
      </c>
      <c r="D98" s="65">
        <f aca="true" t="shared" si="11" ref="D98:D107">+B98*1.21</f>
        <v>0</v>
      </c>
      <c r="E98" s="9">
        <f t="shared" si="10"/>
        <v>0</v>
      </c>
      <c r="F98" s="77"/>
    </row>
    <row r="99" spans="1:6" ht="27" customHeight="1">
      <c r="A99" s="64" t="s">
        <v>77</v>
      </c>
      <c r="B99" s="91"/>
      <c r="C99" s="71">
        <v>1</v>
      </c>
      <c r="D99" s="65">
        <f t="shared" si="11"/>
        <v>0</v>
      </c>
      <c r="E99" s="9">
        <f t="shared" si="10"/>
        <v>0</v>
      </c>
      <c r="F99" s="77"/>
    </row>
    <row r="100" spans="1:6" ht="27" customHeight="1">
      <c r="A100" s="64" t="s">
        <v>78</v>
      </c>
      <c r="B100" s="91"/>
      <c r="C100" s="71">
        <v>1</v>
      </c>
      <c r="D100" s="65">
        <f t="shared" si="11"/>
        <v>0</v>
      </c>
      <c r="E100" s="9">
        <f t="shared" si="10"/>
        <v>0</v>
      </c>
      <c r="F100" s="77"/>
    </row>
    <row r="101" spans="1:6" ht="27" customHeight="1">
      <c r="A101" s="64" t="s">
        <v>79</v>
      </c>
      <c r="B101" s="91"/>
      <c r="C101" s="71">
        <v>1</v>
      </c>
      <c r="D101" s="65">
        <f t="shared" si="11"/>
        <v>0</v>
      </c>
      <c r="E101" s="9">
        <f t="shared" si="10"/>
        <v>0</v>
      </c>
      <c r="F101" s="77"/>
    </row>
    <row r="102" spans="1:6" ht="27" customHeight="1">
      <c r="A102" s="64" t="s">
        <v>80</v>
      </c>
      <c r="B102" s="91"/>
      <c r="C102" s="71">
        <v>1</v>
      </c>
      <c r="D102" s="65">
        <f t="shared" si="11"/>
        <v>0</v>
      </c>
      <c r="E102" s="9">
        <f t="shared" si="10"/>
        <v>0</v>
      </c>
      <c r="F102" s="77"/>
    </row>
    <row r="103" spans="1:6" ht="27" customHeight="1">
      <c r="A103" s="64" t="s">
        <v>73</v>
      </c>
      <c r="B103" s="91"/>
      <c r="C103" s="71">
        <v>1</v>
      </c>
      <c r="D103" s="65">
        <f t="shared" si="11"/>
        <v>0</v>
      </c>
      <c r="E103" s="9">
        <f t="shared" si="10"/>
        <v>0</v>
      </c>
      <c r="F103" s="77"/>
    </row>
    <row r="104" spans="1:6" ht="27" customHeight="1">
      <c r="A104" s="64" t="s">
        <v>89</v>
      </c>
      <c r="B104" s="91"/>
      <c r="C104" s="71">
        <v>1</v>
      </c>
      <c r="D104" s="65">
        <f t="shared" si="11"/>
        <v>0</v>
      </c>
      <c r="E104" s="12">
        <f>+D104*C104</f>
        <v>0</v>
      </c>
      <c r="F104" s="77"/>
    </row>
    <row r="105" spans="1:6" ht="27" customHeight="1">
      <c r="A105" s="64" t="s">
        <v>88</v>
      </c>
      <c r="B105" s="91"/>
      <c r="C105" s="71">
        <v>28</v>
      </c>
      <c r="D105" s="65">
        <f t="shared" si="11"/>
        <v>0</v>
      </c>
      <c r="E105" s="9">
        <f t="shared" si="10"/>
        <v>0</v>
      </c>
      <c r="F105" s="77"/>
    </row>
    <row r="106" spans="1:6" ht="27" customHeight="1">
      <c r="A106" s="64" t="s">
        <v>74</v>
      </c>
      <c r="B106" s="91"/>
      <c r="C106" s="71">
        <v>1</v>
      </c>
      <c r="D106" s="65">
        <f t="shared" si="11"/>
        <v>0</v>
      </c>
      <c r="E106" s="9">
        <f t="shared" si="10"/>
        <v>0</v>
      </c>
      <c r="F106" s="77"/>
    </row>
    <row r="107" spans="1:6" ht="27" customHeight="1">
      <c r="A107" s="64" t="s">
        <v>64</v>
      </c>
      <c r="B107" s="92"/>
      <c r="C107" s="8">
        <v>29</v>
      </c>
      <c r="D107" s="65">
        <f t="shared" si="11"/>
        <v>0</v>
      </c>
      <c r="E107" s="11">
        <f>+D107*C107</f>
        <v>0</v>
      </c>
      <c r="F107" s="77"/>
    </row>
    <row r="108" spans="1:5" ht="15">
      <c r="A108" s="2" t="s">
        <v>2</v>
      </c>
      <c r="B108" s="66"/>
      <c r="C108" s="72"/>
      <c r="D108" s="66"/>
      <c r="E108" s="10">
        <f>SUM(E97:E107)</f>
        <v>0</v>
      </c>
    </row>
    <row r="109" spans="1:5" ht="15">
      <c r="A109" s="2" t="s">
        <v>55</v>
      </c>
      <c r="B109" s="66"/>
      <c r="C109" s="72"/>
      <c r="D109" s="66"/>
      <c r="E109" s="10">
        <f>+E108-E110</f>
        <v>0</v>
      </c>
    </row>
    <row r="110" spans="1:5" ht="15">
      <c r="A110" s="2" t="s">
        <v>3</v>
      </c>
      <c r="B110" s="66"/>
      <c r="C110" s="72"/>
      <c r="D110" s="66"/>
      <c r="E110" s="10">
        <f>+E108/1.21</f>
        <v>0</v>
      </c>
    </row>
    <row r="112" ht="15.75" thickBot="1"/>
    <row r="113" spans="1:5" ht="29.25" customHeight="1" thickBot="1">
      <c r="A113" s="13" t="s">
        <v>13</v>
      </c>
      <c r="B113" s="14"/>
      <c r="C113" s="76"/>
      <c r="D113" s="15"/>
      <c r="E113" s="16">
        <f>E7+E39+E57+E74+E92+E110</f>
        <v>0</v>
      </c>
    </row>
    <row r="114" spans="1:5" ht="26.25" customHeight="1" thickBot="1">
      <c r="A114" s="13" t="s">
        <v>14</v>
      </c>
      <c r="B114" s="15"/>
      <c r="C114" s="76"/>
      <c r="D114" s="15"/>
      <c r="E114" s="16">
        <f>E108+E90+E72+E55+E37+E5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4" verticalDpi="4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5"/>
  <sheetViews>
    <sheetView tabSelected="1" workbookViewId="0" topLeftCell="A13">
      <selection activeCell="J25" sqref="J25"/>
    </sheetView>
  </sheetViews>
  <sheetFormatPr defaultColWidth="9.140625" defaultRowHeight="15"/>
  <cols>
    <col min="1" max="1" width="1.421875" style="17" customWidth="1"/>
    <col min="2" max="2" width="99.421875" style="18" customWidth="1"/>
    <col min="3" max="3" width="18.7109375" style="19" customWidth="1"/>
    <col min="4" max="4" width="11.00390625" style="20" customWidth="1"/>
    <col min="5" max="5" width="18.7109375" style="18" customWidth="1"/>
    <col min="6" max="6" width="26.8515625" style="18" customWidth="1"/>
    <col min="7" max="7" width="5.00390625" style="18" customWidth="1"/>
    <col min="8" max="8" width="15.00390625" style="18" customWidth="1"/>
    <col min="9" max="16384" width="9.140625" style="18" customWidth="1"/>
  </cols>
  <sheetData>
    <row r="1" ht="6.75" customHeight="1" thickBot="1"/>
    <row r="2" spans="2:6" ht="58.5" customHeight="1" thickBot="1">
      <c r="B2" s="21" t="s">
        <v>15</v>
      </c>
      <c r="C2" s="22" t="s">
        <v>16</v>
      </c>
      <c r="D2" s="23" t="s">
        <v>17</v>
      </c>
      <c r="E2" s="24" t="s">
        <v>18</v>
      </c>
      <c r="F2" s="24" t="s">
        <v>35</v>
      </c>
    </row>
    <row r="3" spans="2:5" ht="6.75" customHeight="1" thickBot="1">
      <c r="B3" s="25"/>
      <c r="C3" s="26"/>
      <c r="D3" s="27"/>
      <c r="E3" s="26"/>
    </row>
    <row r="4" spans="2:6" ht="12.75" customHeight="1">
      <c r="B4" s="28" t="s">
        <v>19</v>
      </c>
      <c r="C4" s="29"/>
      <c r="D4" s="30"/>
      <c r="E4" s="31"/>
      <c r="F4" s="31"/>
    </row>
    <row r="5" spans="1:6" ht="23.45" customHeight="1">
      <c r="A5" s="20"/>
      <c r="B5" s="32" t="s">
        <v>36</v>
      </c>
      <c r="C5" s="93"/>
      <c r="D5" s="33">
        <v>1</v>
      </c>
      <c r="E5" s="34">
        <f>C5*D5</f>
        <v>0</v>
      </c>
      <c r="F5" s="34"/>
    </row>
    <row r="6" spans="1:6" ht="23.45" customHeight="1">
      <c r="A6" s="20"/>
      <c r="B6" s="32" t="s">
        <v>37</v>
      </c>
      <c r="C6" s="93"/>
      <c r="D6" s="33">
        <v>8</v>
      </c>
      <c r="E6" s="34">
        <f aca="true" t="shared" si="0" ref="E6:E22">C6*D6</f>
        <v>0</v>
      </c>
      <c r="F6" s="34"/>
    </row>
    <row r="7" spans="1:6" ht="23.45" customHeight="1">
      <c r="A7" s="20"/>
      <c r="B7" s="32" t="s">
        <v>91</v>
      </c>
      <c r="C7" s="93"/>
      <c r="D7" s="33">
        <v>9</v>
      </c>
      <c r="E7" s="34">
        <f t="shared" si="0"/>
        <v>0</v>
      </c>
      <c r="F7" s="60"/>
    </row>
    <row r="8" spans="1:6" ht="23.45" customHeight="1">
      <c r="A8" s="20"/>
      <c r="B8" s="32" t="s">
        <v>38</v>
      </c>
      <c r="C8" s="93"/>
      <c r="D8" s="33">
        <v>34</v>
      </c>
      <c r="E8" s="34">
        <f t="shared" si="0"/>
        <v>0</v>
      </c>
      <c r="F8" s="60"/>
    </row>
    <row r="9" spans="1:6" ht="23.45" customHeight="1">
      <c r="A9" s="20"/>
      <c r="B9" s="32" t="s">
        <v>39</v>
      </c>
      <c r="C9" s="93"/>
      <c r="D9" s="33">
        <v>16</v>
      </c>
      <c r="E9" s="34">
        <f t="shared" si="0"/>
        <v>0</v>
      </c>
      <c r="F9" s="34"/>
    </row>
    <row r="10" spans="1:6" ht="23.45" customHeight="1">
      <c r="A10" s="20"/>
      <c r="B10" s="32" t="s">
        <v>40</v>
      </c>
      <c r="C10" s="93"/>
      <c r="D10" s="33">
        <v>1</v>
      </c>
      <c r="E10" s="34">
        <f t="shared" si="0"/>
        <v>0</v>
      </c>
      <c r="F10" s="34"/>
    </row>
    <row r="11" spans="1:6" ht="23.45" customHeight="1">
      <c r="A11" s="20"/>
      <c r="B11" s="32" t="s">
        <v>41</v>
      </c>
      <c r="C11" s="93"/>
      <c r="D11" s="33">
        <v>6</v>
      </c>
      <c r="E11" s="34">
        <f t="shared" si="0"/>
        <v>0</v>
      </c>
      <c r="F11" s="34"/>
    </row>
    <row r="12" spans="1:6" ht="23.45" customHeight="1">
      <c r="A12" s="20"/>
      <c r="B12" s="32" t="s">
        <v>42</v>
      </c>
      <c r="C12" s="93"/>
      <c r="D12" s="33">
        <v>7</v>
      </c>
      <c r="E12" s="34">
        <f t="shared" si="0"/>
        <v>0</v>
      </c>
      <c r="F12" s="60"/>
    </row>
    <row r="13" spans="1:6" ht="23.45" customHeight="1">
      <c r="A13" s="20"/>
      <c r="B13" s="32" t="s">
        <v>43</v>
      </c>
      <c r="C13" s="93"/>
      <c r="D13" s="33">
        <v>7</v>
      </c>
      <c r="E13" s="34">
        <f t="shared" si="0"/>
        <v>0</v>
      </c>
      <c r="F13" s="60"/>
    </row>
    <row r="14" spans="1:6" ht="23.45" customHeight="1">
      <c r="A14" s="20"/>
      <c r="B14" s="32" t="s">
        <v>44</v>
      </c>
      <c r="C14" s="93"/>
      <c r="D14" s="33">
        <v>24</v>
      </c>
      <c r="E14" s="34">
        <f t="shared" si="0"/>
        <v>0</v>
      </c>
      <c r="F14" s="60"/>
    </row>
    <row r="15" spans="1:6" ht="23.45" customHeight="1">
      <c r="A15" s="20"/>
      <c r="B15" s="61" t="s">
        <v>20</v>
      </c>
      <c r="C15" s="93"/>
      <c r="D15" s="33">
        <v>30</v>
      </c>
      <c r="E15" s="34">
        <f t="shared" si="0"/>
        <v>0</v>
      </c>
      <c r="F15" s="60"/>
    </row>
    <row r="16" spans="1:6" ht="23.45" customHeight="1">
      <c r="A16" s="20"/>
      <c r="B16" s="61" t="s">
        <v>21</v>
      </c>
      <c r="C16" s="93"/>
      <c r="D16" s="33">
        <v>116</v>
      </c>
      <c r="E16" s="34">
        <f t="shared" si="0"/>
        <v>0</v>
      </c>
      <c r="F16" s="60"/>
    </row>
    <row r="17" spans="1:6" ht="23.45" customHeight="1">
      <c r="A17" s="20"/>
      <c r="B17" s="32" t="s">
        <v>45</v>
      </c>
      <c r="C17" s="93"/>
      <c r="D17" s="33">
        <v>1</v>
      </c>
      <c r="E17" s="34">
        <f t="shared" si="0"/>
        <v>0</v>
      </c>
      <c r="F17" s="34"/>
    </row>
    <row r="18" spans="1:6" ht="23.45" customHeight="1">
      <c r="A18" s="20"/>
      <c r="B18" s="32" t="s">
        <v>46</v>
      </c>
      <c r="C18" s="93"/>
      <c r="D18" s="33">
        <v>1</v>
      </c>
      <c r="E18" s="34">
        <f t="shared" si="0"/>
        <v>0</v>
      </c>
      <c r="F18" s="34"/>
    </row>
    <row r="19" spans="1:6" ht="23.45" customHeight="1">
      <c r="A19" s="20"/>
      <c r="B19" s="32" t="s">
        <v>47</v>
      </c>
      <c r="C19" s="93"/>
      <c r="D19" s="33">
        <v>2</v>
      </c>
      <c r="E19" s="34">
        <f t="shared" si="0"/>
        <v>0</v>
      </c>
      <c r="F19" s="34"/>
    </row>
    <row r="20" spans="1:8" ht="23.45" customHeight="1">
      <c r="A20" s="20"/>
      <c r="B20" s="32" t="s">
        <v>48</v>
      </c>
      <c r="C20" s="93"/>
      <c r="D20" s="33">
        <v>4</v>
      </c>
      <c r="E20" s="34">
        <f t="shared" si="0"/>
        <v>0</v>
      </c>
      <c r="F20" s="34"/>
      <c r="H20" s="35"/>
    </row>
    <row r="21" spans="1:8" ht="23.45" customHeight="1">
      <c r="A21" s="20"/>
      <c r="B21" s="36" t="s">
        <v>49</v>
      </c>
      <c r="C21" s="93"/>
      <c r="D21" s="37">
        <v>1</v>
      </c>
      <c r="E21" s="34">
        <f t="shared" si="0"/>
        <v>0</v>
      </c>
      <c r="F21" s="34"/>
      <c r="H21" s="35"/>
    </row>
    <row r="22" spans="1:8" ht="23.45" customHeight="1" thickBot="1">
      <c r="A22" s="20"/>
      <c r="B22" s="38" t="s">
        <v>50</v>
      </c>
      <c r="C22" s="94"/>
      <c r="D22" s="39">
        <v>1</v>
      </c>
      <c r="E22" s="34">
        <f t="shared" si="0"/>
        <v>0</v>
      </c>
      <c r="F22" s="34"/>
      <c r="H22" s="35"/>
    </row>
    <row r="23" spans="2:5" s="17" customFormat="1" ht="12.75" customHeight="1" thickBot="1">
      <c r="B23" s="40" t="s">
        <v>22</v>
      </c>
      <c r="C23" s="41"/>
      <c r="D23" s="42"/>
      <c r="E23" s="43">
        <f>SUM(E1:E22)</f>
        <v>0</v>
      </c>
    </row>
    <row r="24" ht="12.75" thickBot="1"/>
    <row r="25" spans="2:8" ht="58.5" customHeight="1" thickBot="1">
      <c r="B25" s="21" t="s">
        <v>23</v>
      </c>
      <c r="C25" s="22" t="s">
        <v>16</v>
      </c>
      <c r="D25" s="23" t="s">
        <v>17</v>
      </c>
      <c r="E25" s="24" t="s">
        <v>18</v>
      </c>
      <c r="F25" s="24" t="s">
        <v>35</v>
      </c>
      <c r="H25" s="96" t="s">
        <v>93</v>
      </c>
    </row>
    <row r="26" spans="2:8" ht="6.75" customHeight="1" thickBot="1">
      <c r="B26" s="25"/>
      <c r="C26" s="26"/>
      <c r="D26" s="27"/>
      <c r="E26" s="26"/>
      <c r="H26" s="95"/>
    </row>
    <row r="27" spans="2:8" ht="12.75" customHeight="1">
      <c r="B27" s="28" t="s">
        <v>19</v>
      </c>
      <c r="C27" s="29"/>
      <c r="D27" s="30"/>
      <c r="E27" s="31"/>
      <c r="F27" s="31"/>
      <c r="H27" s="95"/>
    </row>
    <row r="28" spans="1:8" ht="22.15" customHeight="1">
      <c r="A28" s="20"/>
      <c r="B28" s="61" t="s">
        <v>37</v>
      </c>
      <c r="C28" s="93"/>
      <c r="D28" s="33">
        <v>4</v>
      </c>
      <c r="E28" s="34">
        <f aca="true" t="shared" si="1" ref="E28:E41">C28*D28</f>
        <v>0</v>
      </c>
      <c r="F28" s="34"/>
      <c r="H28" s="95"/>
    </row>
    <row r="29" spans="1:8" ht="22.15" customHeight="1">
      <c r="A29" s="20"/>
      <c r="B29" s="61" t="s">
        <v>51</v>
      </c>
      <c r="C29" s="93"/>
      <c r="D29" s="33">
        <v>2</v>
      </c>
      <c r="E29" s="34">
        <f t="shared" si="1"/>
        <v>0</v>
      </c>
      <c r="F29" s="34"/>
      <c r="H29" s="95"/>
    </row>
    <row r="30" spans="1:8" ht="22.15" customHeight="1">
      <c r="A30" s="20"/>
      <c r="B30" s="61" t="s">
        <v>38</v>
      </c>
      <c r="C30" s="93"/>
      <c r="D30" s="33">
        <v>8</v>
      </c>
      <c r="E30" s="34">
        <f t="shared" si="1"/>
        <v>0</v>
      </c>
      <c r="F30" s="60"/>
      <c r="H30" s="95"/>
    </row>
    <row r="31" spans="1:8" ht="22.15" customHeight="1">
      <c r="A31" s="20"/>
      <c r="B31" s="61" t="s">
        <v>39</v>
      </c>
      <c r="C31" s="93"/>
      <c r="D31" s="33">
        <v>12</v>
      </c>
      <c r="E31" s="34">
        <f t="shared" si="1"/>
        <v>0</v>
      </c>
      <c r="F31" s="34"/>
      <c r="H31" s="95"/>
    </row>
    <row r="32" spans="1:8" ht="22.15" customHeight="1">
      <c r="A32" s="20"/>
      <c r="B32" s="61" t="s">
        <v>52</v>
      </c>
      <c r="C32" s="93"/>
      <c r="D32" s="33">
        <v>2</v>
      </c>
      <c r="E32" s="34">
        <f t="shared" si="1"/>
        <v>0</v>
      </c>
      <c r="F32" s="34"/>
      <c r="H32" s="95"/>
    </row>
    <row r="33" spans="1:8" ht="22.15" customHeight="1">
      <c r="A33" s="20"/>
      <c r="B33" s="61" t="s">
        <v>41</v>
      </c>
      <c r="C33" s="93"/>
      <c r="D33" s="33">
        <v>5</v>
      </c>
      <c r="E33" s="34">
        <f t="shared" si="1"/>
        <v>0</v>
      </c>
      <c r="F33" s="34"/>
      <c r="H33" s="95"/>
    </row>
    <row r="34" spans="1:8" ht="22.15" customHeight="1">
      <c r="A34" s="20"/>
      <c r="B34" s="61" t="s">
        <v>53</v>
      </c>
      <c r="C34" s="93"/>
      <c r="D34" s="33">
        <v>5</v>
      </c>
      <c r="E34" s="34">
        <f t="shared" si="1"/>
        <v>0</v>
      </c>
      <c r="F34" s="60"/>
      <c r="H34" s="95"/>
    </row>
    <row r="35" spans="1:8" ht="22.15" customHeight="1">
      <c r="A35" s="20"/>
      <c r="B35" s="61" t="s">
        <v>43</v>
      </c>
      <c r="C35" s="93"/>
      <c r="D35" s="33">
        <v>3</v>
      </c>
      <c r="E35" s="34">
        <f t="shared" si="1"/>
        <v>0</v>
      </c>
      <c r="F35" s="60"/>
      <c r="H35" s="95"/>
    </row>
    <row r="36" spans="1:8" ht="22.15" customHeight="1">
      <c r="A36" s="20"/>
      <c r="B36" s="61" t="s">
        <v>54</v>
      </c>
      <c r="C36" s="93"/>
      <c r="D36" s="33">
        <v>14</v>
      </c>
      <c r="E36" s="34">
        <f t="shared" si="1"/>
        <v>0</v>
      </c>
      <c r="F36" s="60"/>
      <c r="H36" s="95"/>
    </row>
    <row r="37" spans="1:8" ht="22.15" customHeight="1">
      <c r="A37" s="20"/>
      <c r="B37" s="61" t="s">
        <v>20</v>
      </c>
      <c r="C37" s="93"/>
      <c r="D37" s="33">
        <v>8</v>
      </c>
      <c r="E37" s="34">
        <f t="shared" si="1"/>
        <v>0</v>
      </c>
      <c r="F37" s="60"/>
      <c r="H37" s="95"/>
    </row>
    <row r="38" spans="1:8" ht="22.15" customHeight="1">
      <c r="A38" s="20"/>
      <c r="B38" s="61" t="s">
        <v>45</v>
      </c>
      <c r="C38" s="93"/>
      <c r="D38" s="33">
        <v>2</v>
      </c>
      <c r="E38" s="34">
        <f t="shared" si="1"/>
        <v>0</v>
      </c>
      <c r="F38" s="34"/>
      <c r="H38" s="95"/>
    </row>
    <row r="39" spans="1:8" ht="22.15" customHeight="1">
      <c r="A39" s="20"/>
      <c r="B39" s="61" t="s">
        <v>47</v>
      </c>
      <c r="C39" s="93"/>
      <c r="D39" s="33">
        <v>2</v>
      </c>
      <c r="E39" s="34">
        <f t="shared" si="1"/>
        <v>0</v>
      </c>
      <c r="F39" s="34"/>
      <c r="H39" s="95"/>
    </row>
    <row r="40" spans="1:8" ht="22.15" customHeight="1">
      <c r="A40" s="20"/>
      <c r="B40" s="61" t="s">
        <v>48</v>
      </c>
      <c r="C40" s="93"/>
      <c r="D40" s="33">
        <v>4</v>
      </c>
      <c r="E40" s="34">
        <f t="shared" si="1"/>
        <v>0</v>
      </c>
      <c r="F40" s="34"/>
      <c r="H40" s="95"/>
    </row>
    <row r="41" spans="1:8" ht="22.15" customHeight="1" thickBot="1">
      <c r="A41" s="20"/>
      <c r="B41" s="62" t="s">
        <v>21</v>
      </c>
      <c r="C41" s="94"/>
      <c r="D41" s="44">
        <v>67</v>
      </c>
      <c r="E41" s="34">
        <f t="shared" si="1"/>
        <v>0</v>
      </c>
      <c r="F41" s="60"/>
      <c r="H41" s="95"/>
    </row>
    <row r="42" spans="2:8" ht="12.75" customHeight="1" thickBot="1">
      <c r="B42" s="40" t="s">
        <v>22</v>
      </c>
      <c r="C42" s="41"/>
      <c r="D42" s="42"/>
      <c r="E42" s="43">
        <f>SUM(E24:E41)</f>
        <v>0</v>
      </c>
      <c r="H42" s="95"/>
    </row>
    <row r="43" ht="12.75" thickBot="1"/>
    <row r="44" spans="2:5" ht="40.5" customHeight="1" thickBot="1">
      <c r="B44" s="45" t="s">
        <v>24</v>
      </c>
      <c r="C44" s="46"/>
      <c r="D44" s="47"/>
      <c r="E44" s="48" t="s">
        <v>18</v>
      </c>
    </row>
    <row r="45" spans="2:5" ht="19.5" customHeight="1" thickBot="1">
      <c r="B45" s="49" t="s">
        <v>25</v>
      </c>
      <c r="C45" s="50"/>
      <c r="D45" s="51"/>
      <c r="E45" s="52">
        <f>E23+E42</f>
        <v>0</v>
      </c>
    </row>
  </sheetData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Durčák</dc:creator>
  <cp:keywords/>
  <dc:description/>
  <cp:lastModifiedBy>Štěpáníková Martina</cp:lastModifiedBy>
  <cp:lastPrinted>2018-03-26T10:18:52Z</cp:lastPrinted>
  <dcterms:created xsi:type="dcterms:W3CDTF">2016-11-07T16:24:06Z</dcterms:created>
  <dcterms:modified xsi:type="dcterms:W3CDTF">2018-06-06T14:40:07Z</dcterms:modified>
  <cp:category/>
  <cp:version/>
  <cp:contentType/>
  <cp:contentStatus/>
</cp:coreProperties>
</file>