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NEW OM z OI\2017 OM\01 stavby OM\201684 Reko odb.učeben Borov, Cihelní a Školská (Školy 2)\2. VŘ\2.3 Veřejné zakázky dle zákona o VZ\interiér Š II\odsouhlasena verze\"/>
    </mc:Choice>
  </mc:AlternateContent>
  <bookViews>
    <workbookView xWindow="0" yWindow="0" windowWidth="28800" windowHeight="12768" activeTab="1"/>
  </bookViews>
  <sheets>
    <sheet name="Rekonstrukce odborných učeben -" sheetId="4" r:id="rId1"/>
    <sheet name="Cihelní Rozp IT HW+SW vybav 2" sheetId="10" r:id="rId2"/>
    <sheet name="Cihelní Rozp IT aktivní prvky 2" sheetId="9" r:id="rId3"/>
    <sheet name="Školská Rozp IT aktivní prvky" sheetId="7" r:id="rId4"/>
    <sheet name="Školská Rozp IT HW+SW vybavení" sheetId="8" r:id="rId5"/>
    <sheet name="Borovskéh Rozp IT aktivní prvky" sheetId="11" r:id="rId6"/>
    <sheet name="Borovské Rozp IT HW+SW vybavení" sheetId="12" r:id="rId7"/>
  </sheets>
  <definedNames>
    <definedName name="_xlnm.Print_Area" localSheetId="6">'Borovské Rozp IT HW+SW vybavení'!$A$1:$G$15</definedName>
    <definedName name="_xlnm.Print_Area" localSheetId="5">'Borovskéh Rozp IT aktivní prvky'!$A$1:$F$39</definedName>
    <definedName name="_xlnm.Print_Area" localSheetId="2">'Cihelní Rozp IT aktivní prvky 2'!$A$1:$F$40</definedName>
    <definedName name="_xlnm.Print_Area" localSheetId="1">'Cihelní Rozp IT HW+SW vybav 2'!$A$1:$G$57</definedName>
    <definedName name="_xlnm.Print_Area" localSheetId="3">'Školská Rozp IT aktivní prvky'!$A$1:$F$38</definedName>
    <definedName name="_xlnm.Print_Area" localSheetId="4">'Školská Rozp IT HW+SW vybavení'!$A$1:$G$31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20" i="7" l="1"/>
  <c r="E8" i="8"/>
  <c r="E10" i="12"/>
  <c r="C9" i="4" l="1"/>
  <c r="E13" i="12" l="1"/>
  <c r="F13" i="12" s="1"/>
  <c r="E12" i="12"/>
  <c r="F12" i="12" s="1"/>
  <c r="E11" i="12"/>
  <c r="F11" i="12" s="1"/>
  <c r="F10" i="12"/>
  <c r="E9" i="12"/>
  <c r="F9" i="12" s="1"/>
  <c r="E8" i="12"/>
  <c r="F8" i="12" s="1"/>
  <c r="E7" i="12"/>
  <c r="F7" i="12" s="1"/>
  <c r="E6" i="12"/>
  <c r="F6" i="12" s="1"/>
  <c r="E5" i="12"/>
  <c r="E5" i="11"/>
  <c r="F5" i="11" s="1"/>
  <c r="D6" i="11"/>
  <c r="E6" i="11"/>
  <c r="F6" i="11" s="1"/>
  <c r="D7" i="11"/>
  <c r="E7" i="11" s="1"/>
  <c r="F7" i="11" s="1"/>
  <c r="E8" i="11"/>
  <c r="F8" i="11" s="1"/>
  <c r="E9" i="11"/>
  <c r="F9" i="11"/>
  <c r="E10" i="11"/>
  <c r="F10" i="11" s="1"/>
  <c r="E11" i="11"/>
  <c r="F11" i="11"/>
  <c r="E12" i="11"/>
  <c r="F12" i="11" s="1"/>
  <c r="E13" i="11"/>
  <c r="F13" i="11"/>
  <c r="D14" i="11"/>
  <c r="E14" i="11"/>
  <c r="F14" i="11" s="1"/>
  <c r="D15" i="11"/>
  <c r="E15" i="11" s="1"/>
  <c r="F15" i="11" s="1"/>
  <c r="E16" i="11"/>
  <c r="F16" i="11" s="1"/>
  <c r="E17" i="11"/>
  <c r="F17" i="11"/>
  <c r="E18" i="11"/>
  <c r="F18" i="11" s="1"/>
  <c r="E19" i="11"/>
  <c r="F19" i="11"/>
  <c r="E25" i="11"/>
  <c r="F25" i="11" s="1"/>
  <c r="E26" i="11"/>
  <c r="E27" i="11"/>
  <c r="F27" i="11" s="1"/>
  <c r="E28" i="11"/>
  <c r="F28" i="11" s="1"/>
  <c r="E29" i="11"/>
  <c r="F29" i="11" s="1"/>
  <c r="E30" i="11"/>
  <c r="F30" i="11" s="1"/>
  <c r="E31" i="11"/>
  <c r="F31" i="11" s="1"/>
  <c r="E32" i="11"/>
  <c r="F32" i="11" s="1"/>
  <c r="E33" i="11"/>
  <c r="F33" i="11" s="1"/>
  <c r="E34" i="11"/>
  <c r="F34" i="11" s="1"/>
  <c r="E14" i="12" l="1"/>
  <c r="E35" i="11"/>
  <c r="F26" i="11"/>
  <c r="F35" i="11" s="1"/>
  <c r="F5" i="12"/>
  <c r="F14" i="12" s="1"/>
  <c r="F20" i="11"/>
  <c r="F38" i="11" s="1"/>
  <c r="E20" i="11"/>
  <c r="E38" i="11" s="1"/>
  <c r="F18" i="10" l="1"/>
  <c r="F17" i="10"/>
  <c r="F16" i="10"/>
  <c r="F15" i="10"/>
  <c r="F14" i="10"/>
  <c r="F13" i="10"/>
  <c r="F12" i="10"/>
  <c r="F11" i="10"/>
  <c r="F10" i="10"/>
  <c r="F9" i="10"/>
  <c r="F8" i="10"/>
  <c r="F7" i="10"/>
  <c r="F6" i="10"/>
  <c r="E5" i="10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F21" i="9" l="1"/>
  <c r="E19" i="10"/>
  <c r="F5" i="10"/>
  <c r="F19" i="10" s="1"/>
  <c r="F36" i="9"/>
  <c r="E36" i="9"/>
  <c r="E21" i="9"/>
  <c r="E39" i="9" s="1"/>
  <c r="F39" i="9" l="1"/>
  <c r="E11" i="8"/>
  <c r="F11" i="8" s="1"/>
  <c r="E10" i="8"/>
  <c r="F10" i="8" s="1"/>
  <c r="E9" i="8"/>
  <c r="F9" i="8" s="1"/>
  <c r="F8" i="8"/>
  <c r="E7" i="8"/>
  <c r="F7" i="8" s="1"/>
  <c r="E6" i="8"/>
  <c r="F6" i="8" s="1"/>
  <c r="E5" i="8"/>
  <c r="E33" i="7"/>
  <c r="F33" i="7" s="1"/>
  <c r="E32" i="7"/>
  <c r="F32" i="7" s="1"/>
  <c r="E31" i="7"/>
  <c r="F31" i="7" s="1"/>
  <c r="E30" i="7"/>
  <c r="F30" i="7" s="1"/>
  <c r="F29" i="7"/>
  <c r="E29" i="7"/>
  <c r="E28" i="7"/>
  <c r="F28" i="7" s="1"/>
  <c r="E27" i="7"/>
  <c r="F27" i="7" s="1"/>
  <c r="E26" i="7"/>
  <c r="F26" i="7" s="1"/>
  <c r="E25" i="7"/>
  <c r="F25" i="7" s="1"/>
  <c r="F19" i="7"/>
  <c r="E19" i="7"/>
  <c r="E18" i="7"/>
  <c r="F18" i="7" s="1"/>
  <c r="E17" i="7"/>
  <c r="F17" i="7" s="1"/>
  <c r="E16" i="7"/>
  <c r="F16" i="7" s="1"/>
  <c r="F15" i="7"/>
  <c r="E15" i="7"/>
  <c r="D15" i="7"/>
  <c r="E14" i="7"/>
  <c r="F14" i="7" s="1"/>
  <c r="D14" i="7"/>
  <c r="E13" i="7"/>
  <c r="F13" i="7" s="1"/>
  <c r="F12" i="7"/>
  <c r="E12" i="7"/>
  <c r="E11" i="7"/>
  <c r="F11" i="7" s="1"/>
  <c r="E10" i="7"/>
  <c r="F10" i="7" s="1"/>
  <c r="E9" i="7"/>
  <c r="F9" i="7" s="1"/>
  <c r="F8" i="7"/>
  <c r="E8" i="7"/>
  <c r="D7" i="7"/>
  <c r="E7" i="7" s="1"/>
  <c r="F7" i="7" s="1"/>
  <c r="D6" i="7"/>
  <c r="E6" i="7" s="1"/>
  <c r="F5" i="7"/>
  <c r="E5" i="7"/>
  <c r="E12" i="8" l="1"/>
  <c r="F5" i="8"/>
  <c r="F12" i="8" s="1"/>
  <c r="F6" i="7"/>
  <c r="F20" i="7" s="1"/>
  <c r="F34" i="7"/>
  <c r="E34" i="7"/>
  <c r="E37" i="7" l="1"/>
  <c r="F37" i="7"/>
  <c r="C10" i="4"/>
  <c r="C11" i="4" l="1"/>
</calcChain>
</file>

<file path=xl/sharedStrings.xml><?xml version="1.0" encoding="utf-8"?>
<sst xmlns="http://schemas.openxmlformats.org/spreadsheetml/2006/main" count="207" uniqueCount="81">
  <si>
    <t>CELKEM za projekt bez DPH včetně poplatků</t>
  </si>
  <si>
    <t>CELKEM za projekt včetně DPH včetně poplatků</t>
  </si>
  <si>
    <t xml:space="preserve">částka 21% DPH </t>
  </si>
  <si>
    <t>Rekonstrukce odborných učeben v Karviné - školy II - IT vybavení, konektivita - aktivní prvky</t>
  </si>
  <si>
    <t>ZS Školská - dodávky</t>
  </si>
  <si>
    <t>Rozpočet - "ceny obvyklé" - hl. budova + družina - Způsobilé výdaje projektu</t>
  </si>
  <si>
    <t>Jednotková cena bez DPH a vč. poplatků</t>
  </si>
  <si>
    <t>Počet ks/ m</t>
  </si>
  <si>
    <t>Celková cena bez DPH a vč. poplatků</t>
  </si>
  <si>
    <t>Celková cena včetně DPH a vč. poplatků</t>
  </si>
  <si>
    <t>Základní škola a Mateřská škola Školská, Karviná, příspěvková organizace</t>
  </si>
  <si>
    <t>SW1 včetně montáže a konfigurace</t>
  </si>
  <si>
    <t>SW2 včetně montáže a konfigurace</t>
  </si>
  <si>
    <t>SFP včetně montáže</t>
  </si>
  <si>
    <t>AP včetně montáže a konfigurace</t>
  </si>
  <si>
    <t>UPS1 včetně montáže a konfigurace</t>
  </si>
  <si>
    <t>UPS2 včetně montáže</t>
  </si>
  <si>
    <t>19" Rozvodný panel min. 5x230V 1U CZ 2m kabel včetně montáže</t>
  </si>
  <si>
    <t>POE injektor panel s min. 12-porty včetně montáže</t>
  </si>
  <si>
    <t>Montážní sada M6 - 4x šroub, 4x plovoucí matka, 4x plastová podložka do 19" datového rozvaděče</t>
  </si>
  <si>
    <t>Optický patchcord LC-SC(LC) 09/125 SM min. 1m Full Duplex s litou ochranou včetně zapojení optických tras</t>
  </si>
  <si>
    <t>FTP Patchcord min. 0,5m Cat6 PVC/ 4x2x0,5mm 100% měď/ lanko/ stíněný s litou ochranou včetně vystrojení rozvaděčů</t>
  </si>
  <si>
    <t>PS1 + PSS včetně montáže a konfigurace</t>
  </si>
  <si>
    <t>PS6 + PSS včetně montáže a konfigurace</t>
  </si>
  <si>
    <t>FW včetně instalace a konfigurace</t>
  </si>
  <si>
    <t>SIEM včetně instalace a konfigurace</t>
  </si>
  <si>
    <t>Celkem za zakázku</t>
  </si>
  <si>
    <t>Rozpočet - "ceny obvyklé" - MŠ + příprava pro kamerový systém  - Nezpůsobilé výdaje projektu</t>
  </si>
  <si>
    <t xml:space="preserve">Rozpočet - "ceny obvyklé" </t>
  </si>
  <si>
    <t>Celkem za obě části</t>
  </si>
  <si>
    <t>ZS Školská - dodávky, způsobilé výdaje</t>
  </si>
  <si>
    <t>Rozpočet - "ceny obvyklé" - HW + SW vybavení</t>
  </si>
  <si>
    <t>Počet ks</t>
  </si>
  <si>
    <t>NB SET - cvičná kuchyň</t>
  </si>
  <si>
    <t>NB SET - rukodělná keramická učebna</t>
  </si>
  <si>
    <t>Tiskárna - rukodělná keramická učebna</t>
  </si>
  <si>
    <t>AIO AUDIO SET - jazyková učebna</t>
  </si>
  <si>
    <t>AIO SET - jazyková učebna</t>
  </si>
  <si>
    <t>AUDIO SET - jazyková učebna</t>
  </si>
  <si>
    <t>Tiskárna - jazyková učebna</t>
  </si>
  <si>
    <t xml:space="preserve">Celkem za zakázku </t>
  </si>
  <si>
    <t>Popis minimálních technických požadavků na IT vybavení - učebna + vybavení kabinetu</t>
  </si>
  <si>
    <t xml:space="preserve">NB SET: splňující tyto minimální technické parametry: </t>
  </si>
  <si>
    <t>CPU s hodnotou 4 600 bodů dle http://www.cpubenchmark.net/, RAM 8GB DDR4, DVD+/-RW, HD SSD 250GB, integrovaná VGA s výstupy: VGA (D-SUB) + HDMI, GB LAN, LCD 15,6" s rozlišení 1920x1080, 4x USB z toho 2x USB 3.x, BT, WiFi 802.11ac, čtečka SD karet. Operační systém - platná podkladová licence (OEM verze operačního systému v aktuální verzi) pro multilicenční program Microsoft EA. Příslušenství: USB klávesnice CZ + USB optická myš. Záruka 3 roky v místě instalace na celý SET. Součástí dodávky je instalace software (MS Windows 10 Pro CZ 64-bit + Office 2016 CZ 64-bit + antivirového programu - licence dodá zadavatel). Součástí dodávky je doprava, vybalení a zapojení v místě určeném zadavatelem.</t>
  </si>
  <si>
    <t xml:space="preserve">AIO AUDIO SET: splňující tyto minimální technické parametry: </t>
  </si>
  <si>
    <t>CPU s hodnotou 5 400 bodů dle http://www.cpubenchmark.net/, RAM 8GB DDR4, DVD+/-RW, HD 1TB, VGA 2GB, integrovaná LAN 1000Base-TX, 4x USB z toho 2x USB 3.x, WiFi 802.11ac, čtečka SD karet, vstup na sluchátka a mikrofon typu 3,5mm jack, HDMI - In/Out port,  USB klávesnice CZ + USB optická myš, dotykový LCD monitor 23", rozlišení 1920x1080 + extermí LCD monitor 23.6", rozlišení 1920x1080, panel IPS, odezva 5ms, výstup: HDMI. Operační systém - platná podkladová licence (OEM verze operačního systému v aktuální verzi) pro multilicenční program Microsoft EA. Záruka 3 roky v místě instalace na celý SET. Součástí dodávky je instalace software (MS Windows 10 Pro CZ 64-bit + Office 2016 CZ 64-bit + antivirového programu - licence dodá zadavatel). Součástí dodávky je doprava, vybalení a zapojení v místě určeném zadavatelem.</t>
  </si>
  <si>
    <t xml:space="preserve">AIO SET: splňující tyto minimální technické parametry: </t>
  </si>
  <si>
    <t>CPU s hodnotou 5 400 bodů dle http://www.cpubenchmark.net/, RAM 8GB DDR4, DVD+/-RW, HD 1TB, VGA 2GB, integrovaná LAN 1000Base-TX, 4x USB z toho 2x USB 3.x, WiFi 802.11ac, čtečka SD karet, vstup na sluchátka a mikrofon typu 3,5mm jack,  USB klávesnice CZ + USB optická myš, LCD monitor 23", rozlišení 1920x1080, panel IPS. Operační systém - platná podkladová licence (OEM verze operačního systému v aktuální verzi) pro multilicenční program Microsoft EA. Záruka 3 roky v místě instalace na celý SET. Součástí dodávky je instalace software (MS Windows 10 Pro CZ 64-bit + Office 2016 CZ 64-bit + antivirového programu - licence dodá zadavatel). Součástí dodávky je doprava, vybalení a zapojení v místě určeném zadavatelem.</t>
  </si>
  <si>
    <t xml:space="preserve">Tiskárna: splňující tyto minimální technické parametry: </t>
  </si>
  <si>
    <t xml:space="preserve">multifunkční (kopírování/skenování/tisk), barevná, A4, tisk 20 str/min černě i barevně dle normy ISO/IEC 24734, automatický oboustranný tisk, automatický podavač pro kopírování a skenování, zásobník na 250 listů, skenování do USB/ e-mailu, FTP, složky po síti, podpora LDAP, bezpečný tisk - uvolňování úloh z tiskárny zadáním kódu PIN, USB, Ethernet, WiFi, záruka 3 roky v místě instalace. Součástí dodávky je doprava, vybalení a zapojení v místě určeném zadavatelem.  </t>
  </si>
  <si>
    <t xml:space="preserve">AUDIO SET: splňující tyto minimální technické parametry: </t>
  </si>
  <si>
    <t xml:space="preserve">náhlavní souprava sluchátek a mikrofonu, polstrované mušle, mikrofon s potlačením hluku, ovládání hlasitosti, pozlacené konektory typu jack 3,5mm, záruka 2 roky v místě instalace. Součástí dodávky je doprava, vybalení a zapojení v místě určeném zadavatelem.  </t>
  </si>
  <si>
    <t>ZS Cihelni - dodávky</t>
  </si>
  <si>
    <t>Základní škola a Mateřská škola Cihelní, Karviná, příspěvková organizace</t>
  </si>
  <si>
    <t>PS3 + PSS včetně montáže a konfigurace</t>
  </si>
  <si>
    <t>ZS Cihelni - dodávky, způsobilé výdaje</t>
  </si>
  <si>
    <t>PC SET - kabinet přírodních věd</t>
  </si>
  <si>
    <t>PC SET - učebna přírodních věd</t>
  </si>
  <si>
    <t>NB SET - kabinet IT</t>
  </si>
  <si>
    <t>PC SET - učebna IT</t>
  </si>
  <si>
    <t>PC VIDEO SET - učebna IT</t>
  </si>
  <si>
    <t>Tiskárna A3 - učebna IT</t>
  </si>
  <si>
    <t>TABLET SET</t>
  </si>
  <si>
    <t>Synchronizační a dobíjecí stanice</t>
  </si>
  <si>
    <t>Multimediální centrum</t>
  </si>
  <si>
    <t>Multimediální kabelový SET</t>
  </si>
  <si>
    <t>Software na zpracování multimediálního obsahu</t>
  </si>
  <si>
    <t>Základní škola a Mateřská škola Borovského, Karviná, příspěvková organizace</t>
  </si>
  <si>
    <t>ZS Borovského - dodávky</t>
  </si>
  <si>
    <t>ZS Borovského - dodávky, způsobilé výdaje</t>
  </si>
  <si>
    <t>NB SET - učebna přírodních věd</t>
  </si>
  <si>
    <t>PC CAD SET - učebna přírodních věd</t>
  </si>
  <si>
    <t>AIO SET - učebna přírodních věd</t>
  </si>
  <si>
    <t>3D pracoviště SET - učebna přírodních věd</t>
  </si>
  <si>
    <t>Tiskárna - učebna přírodních věd</t>
  </si>
  <si>
    <t>Rekonstrukce odborných učeben ZŠ a MŠ Cihelní HW+SW - IT vybavení, konektivita</t>
  </si>
  <si>
    <t>Rekonstrukce odborných učeben ZŠ a MŠ Cihelní IT aktivní prvky - IT vybavení, konektivita</t>
  </si>
  <si>
    <t>Rekonstrukce odborných učeben ZŠ a MŠ Školská IT HW+SW - IT vybavení, konektivita</t>
  </si>
  <si>
    <t>Rekonstrukce odborných učeben ZŠ a MŠ Školská aktivní prvky - IT vybavení, konektivita</t>
  </si>
  <si>
    <t>Rekonstrukce odborných učeben ZŠ a MŠ Borovského aktivní prvky - IT vybavení, konektivita</t>
  </si>
  <si>
    <t>Rekonstrukce odborných učeben ZŠ a MŠ Borovského HW+SW - IT vybavení, konektivita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</si>
</sst>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0" fillId="0" borderId="0" xfId="0" applyFill="1"/>
    <xf numFmtId="0" fontId="1" fillId="2" borderId="7" xfId="0" applyFont="1" applyFill="1" applyBorder="1"/>
    <xf numFmtId="0" fontId="3" fillId="0" borderId="0" xfId="0" applyFont="1" applyFill="1" applyAlignment="1">
      <alignment wrapText="1"/>
    </xf>
    <xf numFmtId="44" fontId="2" fillId="0" borderId="6" xfId="0" applyNumberFormat="1" applyFont="1" applyFill="1" applyBorder="1"/>
    <xf numFmtId="44" fontId="4" fillId="2" borderId="8" xfId="0" applyNumberFormat="1" applyFont="1" applyFill="1" applyBorder="1"/>
    <xf numFmtId="0" fontId="5" fillId="3" borderId="0" xfId="0" applyFont="1" applyFill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/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2" xfId="0" applyFont="1" applyFill="1" applyBorder="1"/>
    <xf numFmtId="164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/>
    <xf numFmtId="164" fontId="2" fillId="0" borderId="6" xfId="0" applyNumberFormat="1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164" fontId="2" fillId="0" borderId="19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" fillId="0" borderId="18" xfId="0" applyNumberFormat="1" applyFont="1" applyFill="1" applyBorder="1"/>
    <xf numFmtId="164" fontId="1" fillId="0" borderId="20" xfId="0" applyNumberFormat="1" applyFont="1" applyFill="1" applyBorder="1"/>
    <xf numFmtId="0" fontId="2" fillId="0" borderId="21" xfId="0" applyFont="1" applyFill="1" applyBorder="1"/>
    <xf numFmtId="164" fontId="1" fillId="3" borderId="20" xfId="0" applyNumberFormat="1" applyFont="1" applyFill="1" applyBorder="1"/>
    <xf numFmtId="0" fontId="3" fillId="0" borderId="0" xfId="0" applyFont="1" applyFill="1"/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164" fontId="2" fillId="0" borderId="23" xfId="0" applyNumberFormat="1" applyFont="1" applyFill="1" applyBorder="1"/>
    <xf numFmtId="0" fontId="2" fillId="0" borderId="24" xfId="0" applyFont="1" applyFill="1" applyBorder="1" applyAlignment="1">
      <alignment horizontal="center"/>
    </xf>
    <xf numFmtId="164" fontId="1" fillId="0" borderId="25" xfId="0" applyNumberFormat="1" applyFont="1" applyFill="1" applyBorder="1"/>
    <xf numFmtId="0" fontId="7" fillId="0" borderId="0" xfId="0" applyFont="1"/>
    <xf numFmtId="0" fontId="1" fillId="0" borderId="0" xfId="0" applyFont="1" applyFill="1"/>
    <xf numFmtId="0" fontId="2" fillId="4" borderId="17" xfId="0" applyFont="1" applyFill="1" applyBorder="1"/>
    <xf numFmtId="164" fontId="2" fillId="4" borderId="26" xfId="0" applyNumberFormat="1" applyFont="1" applyFill="1" applyBorder="1" applyAlignment="1">
      <alignment horizontal="right" vertical="center" wrapText="1"/>
    </xf>
    <xf numFmtId="0" fontId="2" fillId="4" borderId="26" xfId="0" applyFont="1" applyFill="1" applyBorder="1" applyAlignment="1">
      <alignment horizontal="center" vertical="center" wrapText="1"/>
    </xf>
    <xf numFmtId="164" fontId="2" fillId="4" borderId="27" xfId="0" applyNumberFormat="1" applyFont="1" applyFill="1" applyBorder="1"/>
    <xf numFmtId="0" fontId="2" fillId="4" borderId="5" xfId="0" applyFont="1" applyFill="1" applyBorder="1"/>
    <xf numFmtId="164" fontId="2" fillId="4" borderId="15" xfId="0" applyNumberFormat="1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2" fillId="4" borderId="16" xfId="0" applyNumberFormat="1" applyFont="1" applyFill="1" applyBorder="1"/>
    <xf numFmtId="164" fontId="2" fillId="4" borderId="6" xfId="0" applyNumberFormat="1" applyFont="1" applyFill="1" applyBorder="1"/>
    <xf numFmtId="0" fontId="2" fillId="4" borderId="28" xfId="0" applyFont="1" applyFill="1" applyBorder="1"/>
    <xf numFmtId="164" fontId="2" fillId="4" borderId="29" xfId="0" applyNumberFormat="1" applyFont="1" applyFill="1" applyBorder="1" applyAlignment="1">
      <alignment horizontal="right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1" xfId="0" applyFont="1" applyFill="1" applyBorder="1"/>
    <xf numFmtId="164" fontId="2" fillId="4" borderId="19" xfId="0" applyNumberFormat="1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164" fontId="2" fillId="0" borderId="26" xfId="0" applyNumberFormat="1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/>
    <xf numFmtId="0" fontId="2" fillId="0" borderId="28" xfId="0" applyFont="1" applyFill="1" applyBorder="1"/>
    <xf numFmtId="164" fontId="2" fillId="0" borderId="29" xfId="0" applyNumberFormat="1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4" borderId="30" xfId="0" applyFont="1" applyFill="1" applyBorder="1"/>
    <xf numFmtId="164" fontId="2" fillId="4" borderId="31" xfId="0" applyNumberFormat="1" applyFont="1" applyFill="1" applyBorder="1" applyAlignment="1">
      <alignment horizontal="right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2" fillId="0" borderId="30" xfId="0" applyFont="1" applyFill="1" applyBorder="1"/>
    <xf numFmtId="164" fontId="2" fillId="0" borderId="31" xfId="0" applyNumberFormat="1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44" fontId="0" fillId="0" borderId="0" xfId="0" applyNumberFormat="1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3" sqref="B13"/>
    </sheetView>
  </sheetViews>
  <sheetFormatPr defaultRowHeight="14.4" x14ac:dyDescent="0.3"/>
  <cols>
    <col min="2" max="2" width="89.88671875" bestFit="1" customWidth="1"/>
    <col min="3" max="3" width="20.109375" customWidth="1"/>
  </cols>
  <sheetData>
    <row r="1" spans="1:6" ht="34.799999999999997" x14ac:dyDescent="0.3">
      <c r="A1" s="1"/>
      <c r="B1" s="11" t="s">
        <v>3</v>
      </c>
      <c r="C1" s="41"/>
      <c r="D1" s="1"/>
      <c r="E1" s="2"/>
      <c r="F1" s="2"/>
    </row>
    <row r="2" spans="1:6" ht="15" thickBot="1" x14ac:dyDescent="0.35">
      <c r="A2" s="1"/>
      <c r="B2" s="5"/>
      <c r="C2" s="6"/>
      <c r="D2" s="1"/>
      <c r="E2" s="2"/>
      <c r="F2" s="2"/>
    </row>
    <row r="3" spans="1:6" s="9" customFormat="1" x14ac:dyDescent="0.3">
      <c r="A3" s="3"/>
      <c r="B3" s="8" t="s">
        <v>75</v>
      </c>
      <c r="C3" s="12"/>
      <c r="D3" s="3"/>
      <c r="E3" s="2"/>
      <c r="F3" s="2"/>
    </row>
    <row r="4" spans="1:6" s="9" customFormat="1" x14ac:dyDescent="0.3">
      <c r="A4" s="3"/>
      <c r="B4" s="8" t="s">
        <v>76</v>
      </c>
      <c r="C4" s="12"/>
      <c r="D4" s="3"/>
      <c r="E4" s="2"/>
      <c r="F4" s="2"/>
    </row>
    <row r="5" spans="1:6" s="9" customFormat="1" x14ac:dyDescent="0.3">
      <c r="A5" s="3"/>
      <c r="B5" s="8" t="s">
        <v>78</v>
      </c>
      <c r="C5" s="12"/>
      <c r="D5" s="3"/>
      <c r="E5" s="2"/>
      <c r="F5" s="2"/>
    </row>
    <row r="6" spans="1:6" s="9" customFormat="1" x14ac:dyDescent="0.3">
      <c r="A6" s="3"/>
      <c r="B6" s="8" t="s">
        <v>77</v>
      </c>
      <c r="C6" s="12"/>
      <c r="D6" s="3"/>
      <c r="E6" s="2"/>
      <c r="F6" s="2"/>
    </row>
    <row r="7" spans="1:6" s="9" customFormat="1" x14ac:dyDescent="0.3">
      <c r="A7" s="3"/>
      <c r="B7" s="8" t="s">
        <v>79</v>
      </c>
      <c r="C7" s="12"/>
      <c r="D7" s="3"/>
      <c r="E7" s="2"/>
      <c r="F7" s="2"/>
    </row>
    <row r="8" spans="1:6" s="9" customFormat="1" ht="15" thickBot="1" x14ac:dyDescent="0.35">
      <c r="A8" s="3"/>
      <c r="B8" s="8" t="s">
        <v>80</v>
      </c>
      <c r="C8" s="12"/>
      <c r="D8" s="3"/>
      <c r="E8" s="2"/>
      <c r="F8" s="2"/>
    </row>
    <row r="9" spans="1:6" s="9" customFormat="1" ht="15" thickBot="1" x14ac:dyDescent="0.35">
      <c r="A9" s="1"/>
      <c r="B9" s="10" t="s">
        <v>0</v>
      </c>
      <c r="C9" s="13">
        <f>C3+C4+C5+C6+C7+C8</f>
        <v>0</v>
      </c>
      <c r="D9" s="3"/>
      <c r="E9" s="2"/>
      <c r="F9" s="2"/>
    </row>
    <row r="10" spans="1:6" ht="15" thickBot="1" x14ac:dyDescent="0.35">
      <c r="B10" s="10" t="s">
        <v>2</v>
      </c>
      <c r="C10" s="13">
        <f>C9*0.21</f>
        <v>0</v>
      </c>
    </row>
    <row r="11" spans="1:6" ht="15" thickBot="1" x14ac:dyDescent="0.35">
      <c r="B11" s="10" t="s">
        <v>1</v>
      </c>
      <c r="C11" s="13">
        <f>C9+C10</f>
        <v>0</v>
      </c>
    </row>
    <row r="12" spans="1:6" x14ac:dyDescent="0.3">
      <c r="C12" s="88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B24" sqref="B24:F24"/>
    </sheetView>
  </sheetViews>
  <sheetFormatPr defaultColWidth="9.109375" defaultRowHeight="12" x14ac:dyDescent="0.25"/>
  <cols>
    <col min="1" max="1" width="1.44140625" style="1" customWidth="1"/>
    <col min="2" max="2" width="61.88671875" style="2" customWidth="1"/>
    <col min="3" max="3" width="18.6640625" style="15" customWidth="1"/>
    <col min="4" max="4" width="11" style="3" customWidth="1"/>
    <col min="5" max="6" width="18.6640625" style="2" customWidth="1"/>
    <col min="7" max="7" width="1.6640625" style="70" customWidth="1"/>
    <col min="8" max="16384" width="9.109375" style="70"/>
  </cols>
  <sheetData>
    <row r="1" spans="1:6" ht="18" thickBot="1" x14ac:dyDescent="0.3">
      <c r="B1" s="14" t="s">
        <v>55</v>
      </c>
    </row>
    <row r="2" spans="1:6" ht="48.75" customHeight="1" thickBot="1" x14ac:dyDescent="0.3">
      <c r="B2" s="50" t="s">
        <v>31</v>
      </c>
      <c r="C2" s="17" t="s">
        <v>6</v>
      </c>
      <c r="D2" s="18" t="s">
        <v>32</v>
      </c>
      <c r="E2" s="19" t="s">
        <v>8</v>
      </c>
      <c r="F2" s="4" t="s">
        <v>9</v>
      </c>
    </row>
    <row r="3" spans="1:6" ht="12.6" thickBot="1" x14ac:dyDescent="0.3">
      <c r="B3" s="5"/>
      <c r="C3" s="6"/>
      <c r="D3" s="20"/>
      <c r="E3" s="6"/>
      <c r="F3" s="6"/>
    </row>
    <row r="4" spans="1:6" x14ac:dyDescent="0.25">
      <c r="B4" s="21" t="s">
        <v>53</v>
      </c>
      <c r="C4" s="22"/>
      <c r="D4" s="23"/>
      <c r="E4" s="24"/>
      <c r="F4" s="7"/>
    </row>
    <row r="5" spans="1:6" s="2" customFormat="1" ht="11.4" x14ac:dyDescent="0.2">
      <c r="A5" s="3"/>
      <c r="B5" s="55" t="s">
        <v>56</v>
      </c>
      <c r="C5" s="56"/>
      <c r="D5" s="57">
        <v>3</v>
      </c>
      <c r="E5" s="58">
        <f>C5*D5</f>
        <v>0</v>
      </c>
      <c r="F5" s="59">
        <f>ROUND(E5*1.21,1)</f>
        <v>0</v>
      </c>
    </row>
    <row r="6" spans="1:6" s="2" customFormat="1" ht="11.4" x14ac:dyDescent="0.2">
      <c r="A6" s="3"/>
      <c r="B6" s="55" t="s">
        <v>57</v>
      </c>
      <c r="C6" s="56"/>
      <c r="D6" s="57">
        <v>1</v>
      </c>
      <c r="E6" s="58">
        <f t="shared" ref="E6:E18" si="0">C6*D6</f>
        <v>0</v>
      </c>
      <c r="F6" s="59">
        <f>ROUND(E6*1.21,1)</f>
        <v>0</v>
      </c>
    </row>
    <row r="7" spans="1:6" s="2" customFormat="1" ht="11.4" x14ac:dyDescent="0.2">
      <c r="A7" s="3"/>
      <c r="B7" s="8" t="s">
        <v>58</v>
      </c>
      <c r="C7" s="25"/>
      <c r="D7" s="26">
        <v>1</v>
      </c>
      <c r="E7" s="58">
        <f t="shared" si="0"/>
        <v>0</v>
      </c>
      <c r="F7" s="28">
        <f t="shared" ref="F7" si="1">ROUND(E7*1.21,1)</f>
        <v>0</v>
      </c>
    </row>
    <row r="8" spans="1:6" s="2" customFormat="1" ht="11.4" x14ac:dyDescent="0.2">
      <c r="A8" s="3"/>
      <c r="B8" s="8" t="s">
        <v>59</v>
      </c>
      <c r="C8" s="25"/>
      <c r="D8" s="26">
        <v>30</v>
      </c>
      <c r="E8" s="58">
        <f t="shared" si="0"/>
        <v>0</v>
      </c>
      <c r="F8" s="28">
        <f>ROUND(E8*1.21,1)</f>
        <v>0</v>
      </c>
    </row>
    <row r="9" spans="1:6" s="2" customFormat="1" ht="11.4" x14ac:dyDescent="0.2">
      <c r="A9" s="3"/>
      <c r="B9" s="8" t="s">
        <v>60</v>
      </c>
      <c r="C9" s="25"/>
      <c r="D9" s="26">
        <v>1</v>
      </c>
      <c r="E9" s="58">
        <f t="shared" si="0"/>
        <v>0</v>
      </c>
      <c r="F9" s="28">
        <f>ROUND(E9*1.21,1)</f>
        <v>0</v>
      </c>
    </row>
    <row r="10" spans="1:6" s="2" customFormat="1" ht="11.4" x14ac:dyDescent="0.2">
      <c r="A10" s="3"/>
      <c r="B10" s="8" t="s">
        <v>61</v>
      </c>
      <c r="C10" s="25"/>
      <c r="D10" s="26">
        <v>1</v>
      </c>
      <c r="E10" s="58">
        <f t="shared" si="0"/>
        <v>0</v>
      </c>
      <c r="F10" s="28">
        <f t="shared" ref="F10:F17" si="2">ROUND(E10*1.21,1)</f>
        <v>0</v>
      </c>
    </row>
    <row r="11" spans="1:6" ht="11.4" x14ac:dyDescent="0.2">
      <c r="A11" s="3"/>
      <c r="B11" s="29" t="s">
        <v>36</v>
      </c>
      <c r="C11" s="71"/>
      <c r="D11" s="72">
        <v>1</v>
      </c>
      <c r="E11" s="58">
        <f t="shared" si="0"/>
        <v>0</v>
      </c>
      <c r="F11" s="73">
        <f t="shared" si="2"/>
        <v>0</v>
      </c>
    </row>
    <row r="12" spans="1:6" ht="11.4" x14ac:dyDescent="0.2">
      <c r="A12" s="3"/>
      <c r="B12" s="8" t="s">
        <v>37</v>
      </c>
      <c r="C12" s="25"/>
      <c r="D12" s="26">
        <v>24</v>
      </c>
      <c r="E12" s="58">
        <f t="shared" si="0"/>
        <v>0</v>
      </c>
      <c r="F12" s="28">
        <f t="shared" si="2"/>
        <v>0</v>
      </c>
    </row>
    <row r="13" spans="1:6" ht="11.4" x14ac:dyDescent="0.2">
      <c r="A13" s="3"/>
      <c r="B13" s="74" t="s">
        <v>38</v>
      </c>
      <c r="C13" s="75"/>
      <c r="D13" s="76">
        <v>25</v>
      </c>
      <c r="E13" s="58">
        <f t="shared" si="0"/>
        <v>0</v>
      </c>
      <c r="F13" s="28">
        <f t="shared" si="2"/>
        <v>0</v>
      </c>
    </row>
    <row r="14" spans="1:6" s="2" customFormat="1" ht="11.4" x14ac:dyDescent="0.2">
      <c r="A14" s="3"/>
      <c r="B14" s="55" t="s">
        <v>62</v>
      </c>
      <c r="C14" s="56"/>
      <c r="D14" s="57">
        <v>27</v>
      </c>
      <c r="E14" s="58">
        <f t="shared" si="0"/>
        <v>0</v>
      </c>
      <c r="F14" s="59">
        <f t="shared" si="2"/>
        <v>0</v>
      </c>
    </row>
    <row r="15" spans="1:6" s="2" customFormat="1" ht="11.4" x14ac:dyDescent="0.2">
      <c r="A15" s="3"/>
      <c r="B15" s="55" t="s">
        <v>63</v>
      </c>
      <c r="C15" s="56"/>
      <c r="D15" s="57">
        <v>1</v>
      </c>
      <c r="E15" s="58">
        <f t="shared" si="0"/>
        <v>0</v>
      </c>
      <c r="F15" s="59">
        <f t="shared" si="2"/>
        <v>0</v>
      </c>
    </row>
    <row r="16" spans="1:6" s="2" customFormat="1" ht="11.4" x14ac:dyDescent="0.2">
      <c r="A16" s="3"/>
      <c r="B16" s="77" t="s">
        <v>64</v>
      </c>
      <c r="C16" s="78"/>
      <c r="D16" s="79">
        <v>1</v>
      </c>
      <c r="E16" s="58">
        <f t="shared" si="0"/>
        <v>0</v>
      </c>
      <c r="F16" s="59">
        <f t="shared" si="2"/>
        <v>0</v>
      </c>
    </row>
    <row r="17" spans="1:6" s="2" customFormat="1" ht="11.4" x14ac:dyDescent="0.2">
      <c r="A17" s="3"/>
      <c r="B17" s="77" t="s">
        <v>65</v>
      </c>
      <c r="C17" s="78"/>
      <c r="D17" s="79">
        <v>1</v>
      </c>
      <c r="E17" s="58">
        <f t="shared" si="0"/>
        <v>0</v>
      </c>
      <c r="F17" s="59">
        <f t="shared" si="2"/>
        <v>0</v>
      </c>
    </row>
    <row r="18" spans="1:6" s="2" customFormat="1" thickBot="1" x14ac:dyDescent="0.25">
      <c r="A18" s="3"/>
      <c r="B18" s="63" t="s">
        <v>66</v>
      </c>
      <c r="C18" s="64"/>
      <c r="D18" s="65">
        <v>31</v>
      </c>
      <c r="E18" s="58">
        <f t="shared" si="0"/>
        <v>0</v>
      </c>
      <c r="F18" s="59">
        <f>ROUND(E18*1.21,1)</f>
        <v>0</v>
      </c>
    </row>
    <row r="19" spans="1:6" ht="12.6" thickBot="1" x14ac:dyDescent="0.3">
      <c r="B19" s="33" t="s">
        <v>40</v>
      </c>
      <c r="C19" s="34"/>
      <c r="D19" s="35"/>
      <c r="E19" s="36">
        <f>SUM(E1:E18)</f>
        <v>0</v>
      </c>
      <c r="F19" s="37">
        <f>SUM(F1:F18)</f>
        <v>0</v>
      </c>
    </row>
    <row r="21" spans="1:6" x14ac:dyDescent="0.25">
      <c r="B21" s="50"/>
    </row>
    <row r="22" spans="1:6" ht="7.5" customHeight="1" x14ac:dyDescent="0.25"/>
    <row r="23" spans="1:6" x14ac:dyDescent="0.25">
      <c r="B23" s="50"/>
    </row>
    <row r="24" spans="1:6" ht="78.75" customHeight="1" x14ac:dyDescent="0.25">
      <c r="B24" s="89"/>
      <c r="C24" s="90"/>
      <c r="D24" s="90"/>
      <c r="E24" s="90"/>
      <c r="F24" s="91"/>
    </row>
    <row r="25" spans="1:6" ht="7.5" customHeight="1" x14ac:dyDescent="0.25"/>
    <row r="26" spans="1:6" x14ac:dyDescent="0.25">
      <c r="B26" s="50"/>
    </row>
    <row r="27" spans="1:6" ht="93" customHeight="1" x14ac:dyDescent="0.25">
      <c r="B27" s="89"/>
      <c r="C27" s="90"/>
      <c r="D27" s="90"/>
      <c r="E27" s="90"/>
      <c r="F27" s="91"/>
    </row>
    <row r="28" spans="1:6" ht="7.5" customHeight="1" x14ac:dyDescent="0.25">
      <c r="B28" s="67"/>
      <c r="C28" s="80"/>
      <c r="D28" s="80"/>
      <c r="E28" s="80"/>
      <c r="F28" s="81"/>
    </row>
    <row r="29" spans="1:6" s="2" customFormat="1" x14ac:dyDescent="0.25">
      <c r="A29" s="1"/>
      <c r="B29" s="50"/>
      <c r="C29" s="15"/>
      <c r="D29" s="3"/>
    </row>
    <row r="30" spans="1:6" ht="83.25" customHeight="1" x14ac:dyDescent="0.25">
      <c r="B30" s="89"/>
      <c r="C30" s="90"/>
      <c r="D30" s="90"/>
      <c r="E30" s="90"/>
      <c r="F30" s="91"/>
    </row>
    <row r="31" spans="1:6" ht="7.5" customHeight="1" x14ac:dyDescent="0.25"/>
    <row r="32" spans="1:6" x14ac:dyDescent="0.25">
      <c r="B32" s="50"/>
    </row>
    <row r="33" spans="2:6" ht="74.25" customHeight="1" x14ac:dyDescent="0.25">
      <c r="B33" s="89"/>
      <c r="C33" s="90"/>
      <c r="D33" s="90"/>
      <c r="E33" s="90"/>
      <c r="F33" s="91"/>
    </row>
    <row r="34" spans="2:6" ht="7.5" customHeight="1" x14ac:dyDescent="0.25"/>
    <row r="35" spans="2:6" x14ac:dyDescent="0.25">
      <c r="B35" s="50"/>
    </row>
    <row r="36" spans="2:6" ht="106.5" customHeight="1" x14ac:dyDescent="0.25">
      <c r="B36" s="89"/>
      <c r="C36" s="89"/>
      <c r="D36" s="89"/>
      <c r="E36" s="89"/>
      <c r="F36" s="92"/>
    </row>
    <row r="37" spans="2:6" ht="7.5" customHeight="1" x14ac:dyDescent="0.25"/>
    <row r="38" spans="2:6" x14ac:dyDescent="0.25">
      <c r="B38" s="50"/>
    </row>
    <row r="39" spans="2:6" ht="68.25" customHeight="1" x14ac:dyDescent="0.25">
      <c r="B39" s="89"/>
      <c r="C39" s="89"/>
      <c r="D39" s="89"/>
      <c r="E39" s="89"/>
      <c r="F39" s="92"/>
    </row>
    <row r="40" spans="2:6" ht="7.5" customHeight="1" x14ac:dyDescent="0.25"/>
    <row r="41" spans="2:6" x14ac:dyDescent="0.25">
      <c r="B41" s="50"/>
    </row>
    <row r="42" spans="2:6" ht="36.75" customHeight="1" x14ac:dyDescent="0.25">
      <c r="B42" s="89"/>
      <c r="C42" s="89"/>
      <c r="D42" s="89"/>
      <c r="E42" s="89"/>
      <c r="F42" s="89"/>
    </row>
    <row r="43" spans="2:6" ht="7.5" customHeight="1" x14ac:dyDescent="0.25"/>
    <row r="44" spans="2:6" x14ac:dyDescent="0.25">
      <c r="B44" s="50"/>
    </row>
    <row r="45" spans="2:6" ht="49.5" customHeight="1" x14ac:dyDescent="0.25">
      <c r="B45" s="89"/>
      <c r="C45" s="89"/>
      <c r="D45" s="89"/>
      <c r="E45" s="89"/>
      <c r="F45" s="89"/>
    </row>
    <row r="46" spans="2:6" ht="7.5" customHeight="1" x14ac:dyDescent="0.25">
      <c r="B46" s="82"/>
    </row>
    <row r="47" spans="2:6" x14ac:dyDescent="0.25">
      <c r="B47" s="50"/>
    </row>
    <row r="48" spans="2:6" ht="37.5" customHeight="1" x14ac:dyDescent="0.25">
      <c r="B48" s="89"/>
      <c r="C48" s="89"/>
      <c r="D48" s="89"/>
      <c r="E48" s="89"/>
      <c r="F48" s="89"/>
    </row>
    <row r="49" spans="2:6" ht="7.5" customHeight="1" x14ac:dyDescent="0.25"/>
    <row r="50" spans="2:6" x14ac:dyDescent="0.25">
      <c r="B50" s="50"/>
    </row>
    <row r="51" spans="2:6" ht="26.25" customHeight="1" x14ac:dyDescent="0.25">
      <c r="B51" s="89"/>
      <c r="C51" s="89"/>
      <c r="D51" s="89"/>
      <c r="E51" s="89"/>
      <c r="F51" s="89"/>
    </row>
    <row r="52" spans="2:6" ht="7.5" customHeight="1" x14ac:dyDescent="0.25"/>
    <row r="53" spans="2:6" x14ac:dyDescent="0.25">
      <c r="B53" s="50"/>
    </row>
    <row r="54" spans="2:6" ht="37.5" customHeight="1" x14ac:dyDescent="0.25">
      <c r="B54" s="89"/>
      <c r="C54" s="89"/>
      <c r="D54" s="89"/>
      <c r="E54" s="89"/>
      <c r="F54" s="89"/>
    </row>
    <row r="55" spans="2:6" ht="7.5" customHeight="1" x14ac:dyDescent="0.25"/>
    <row r="56" spans="2:6" x14ac:dyDescent="0.25">
      <c r="B56" s="50"/>
    </row>
    <row r="57" spans="2:6" ht="40.5" customHeight="1" x14ac:dyDescent="0.25">
      <c r="B57" s="89"/>
      <c r="C57" s="89"/>
      <c r="D57" s="89"/>
      <c r="E57" s="89"/>
      <c r="F57" s="89"/>
    </row>
    <row r="58" spans="2:6" ht="7.5" customHeight="1" x14ac:dyDescent="0.25"/>
  </sheetData>
  <mergeCells count="12">
    <mergeCell ref="B57:F57"/>
    <mergeCell ref="B24:F24"/>
    <mergeCell ref="B27:F27"/>
    <mergeCell ref="B30:F30"/>
    <mergeCell ref="B33:F33"/>
    <mergeCell ref="B36:F36"/>
    <mergeCell ref="B39:F39"/>
    <mergeCell ref="B42:F42"/>
    <mergeCell ref="B45:F45"/>
    <mergeCell ref="B48:F48"/>
    <mergeCell ref="B51:F51"/>
    <mergeCell ref="B54:F5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I23" sqref="I23"/>
    </sheetView>
  </sheetViews>
  <sheetFormatPr defaultRowHeight="14.4" x14ac:dyDescent="0.3"/>
  <cols>
    <col min="1" max="1" width="1.44140625" style="1" customWidth="1"/>
    <col min="2" max="2" width="98.5546875" style="2" customWidth="1"/>
    <col min="3" max="3" width="18.6640625" style="15" customWidth="1"/>
    <col min="4" max="4" width="11" style="3" customWidth="1"/>
    <col min="5" max="6" width="18.6640625" style="2" customWidth="1"/>
  </cols>
  <sheetData>
    <row r="1" spans="1:6" ht="18" thickBot="1" x14ac:dyDescent="0.35">
      <c r="B1" s="14" t="s">
        <v>52</v>
      </c>
    </row>
    <row r="2" spans="1:6" ht="53.25" customHeight="1" thickBot="1" x14ac:dyDescent="0.35">
      <c r="B2" s="16" t="s">
        <v>5</v>
      </c>
      <c r="C2" s="17" t="s">
        <v>6</v>
      </c>
      <c r="D2" s="18" t="s">
        <v>7</v>
      </c>
      <c r="E2" s="19" t="s">
        <v>8</v>
      </c>
      <c r="F2" s="4" t="s">
        <v>9</v>
      </c>
    </row>
    <row r="3" spans="1:6" ht="15" thickBot="1" x14ac:dyDescent="0.35">
      <c r="B3" s="5"/>
      <c r="C3" s="6"/>
      <c r="D3" s="20"/>
      <c r="E3" s="6"/>
      <c r="F3" s="6"/>
    </row>
    <row r="4" spans="1:6" x14ac:dyDescent="0.3">
      <c r="B4" s="21" t="s">
        <v>53</v>
      </c>
      <c r="C4" s="22"/>
      <c r="D4" s="23"/>
      <c r="E4" s="24"/>
      <c r="F4" s="7"/>
    </row>
    <row r="5" spans="1:6" x14ac:dyDescent="0.3">
      <c r="A5" s="3"/>
      <c r="B5" s="8" t="s">
        <v>11</v>
      </c>
      <c r="C5" s="25"/>
      <c r="D5" s="26">
        <v>1</v>
      </c>
      <c r="E5" s="27">
        <f>C5*D5</f>
        <v>0</v>
      </c>
      <c r="F5" s="28">
        <f t="shared" ref="F5:F20" si="0">ROUND(E5*1.21,1)</f>
        <v>0</v>
      </c>
    </row>
    <row r="6" spans="1:6" x14ac:dyDescent="0.3">
      <c r="A6" s="3"/>
      <c r="B6" s="8" t="s">
        <v>12</v>
      </c>
      <c r="C6" s="25"/>
      <c r="D6" s="26">
        <v>9</v>
      </c>
      <c r="E6" s="27">
        <f t="shared" ref="E6:E20" si="1">C6*D6</f>
        <v>0</v>
      </c>
      <c r="F6" s="28">
        <f t="shared" si="0"/>
        <v>0</v>
      </c>
    </row>
    <row r="7" spans="1:6" x14ac:dyDescent="0.3">
      <c r="A7" s="3"/>
      <c r="B7" s="8" t="s">
        <v>13</v>
      </c>
      <c r="C7" s="25"/>
      <c r="D7" s="26">
        <v>16</v>
      </c>
      <c r="E7" s="27">
        <f t="shared" si="1"/>
        <v>0</v>
      </c>
      <c r="F7" s="28">
        <f t="shared" si="0"/>
        <v>0</v>
      </c>
    </row>
    <row r="8" spans="1:6" x14ac:dyDescent="0.3">
      <c r="A8" s="3"/>
      <c r="B8" s="8" t="s">
        <v>14</v>
      </c>
      <c r="C8" s="25"/>
      <c r="D8" s="26">
        <v>11</v>
      </c>
      <c r="E8" s="27">
        <f t="shared" si="1"/>
        <v>0</v>
      </c>
      <c r="F8" s="28">
        <f t="shared" si="0"/>
        <v>0</v>
      </c>
    </row>
    <row r="9" spans="1:6" x14ac:dyDescent="0.3">
      <c r="A9" s="3"/>
      <c r="B9" s="8" t="s">
        <v>15</v>
      </c>
      <c r="C9" s="25"/>
      <c r="D9" s="26">
        <v>1</v>
      </c>
      <c r="E9" s="27">
        <f t="shared" si="1"/>
        <v>0</v>
      </c>
      <c r="F9" s="28">
        <f t="shared" si="0"/>
        <v>0</v>
      </c>
    </row>
    <row r="10" spans="1:6" x14ac:dyDescent="0.3">
      <c r="A10" s="3"/>
      <c r="B10" s="8" t="s">
        <v>16</v>
      </c>
      <c r="C10" s="25"/>
      <c r="D10" s="26">
        <v>6</v>
      </c>
      <c r="E10" s="27">
        <f t="shared" si="1"/>
        <v>0</v>
      </c>
      <c r="F10" s="28">
        <f t="shared" si="0"/>
        <v>0</v>
      </c>
    </row>
    <row r="11" spans="1:6" x14ac:dyDescent="0.3">
      <c r="A11" s="3"/>
      <c r="B11" s="8" t="s">
        <v>17</v>
      </c>
      <c r="C11" s="25"/>
      <c r="D11" s="26">
        <v>7</v>
      </c>
      <c r="E11" s="27">
        <f t="shared" si="1"/>
        <v>0</v>
      </c>
      <c r="F11" s="28">
        <f t="shared" si="0"/>
        <v>0</v>
      </c>
    </row>
    <row r="12" spans="1:6" x14ac:dyDescent="0.3">
      <c r="A12" s="3"/>
      <c r="B12" s="8" t="s">
        <v>18</v>
      </c>
      <c r="C12" s="25"/>
      <c r="D12" s="26">
        <v>7</v>
      </c>
      <c r="E12" s="27">
        <f t="shared" si="1"/>
        <v>0</v>
      </c>
      <c r="F12" s="28">
        <f t="shared" si="0"/>
        <v>0</v>
      </c>
    </row>
    <row r="13" spans="1:6" x14ac:dyDescent="0.3">
      <c r="A13" s="3"/>
      <c r="B13" s="8" t="s">
        <v>19</v>
      </c>
      <c r="C13" s="25"/>
      <c r="D13" s="26">
        <v>25</v>
      </c>
      <c r="E13" s="27">
        <f t="shared" si="1"/>
        <v>0</v>
      </c>
      <c r="F13" s="28">
        <f t="shared" si="0"/>
        <v>0</v>
      </c>
    </row>
    <row r="14" spans="1:6" x14ac:dyDescent="0.3">
      <c r="A14" s="3"/>
      <c r="B14" s="8" t="s">
        <v>20</v>
      </c>
      <c r="C14" s="25"/>
      <c r="D14" s="26">
        <v>16</v>
      </c>
      <c r="E14" s="27">
        <f t="shared" si="1"/>
        <v>0</v>
      </c>
      <c r="F14" s="28">
        <f t="shared" si="0"/>
        <v>0</v>
      </c>
    </row>
    <row r="15" spans="1:6" x14ac:dyDescent="0.3">
      <c r="A15" s="3"/>
      <c r="B15" s="8" t="s">
        <v>21</v>
      </c>
      <c r="C15" s="25"/>
      <c r="D15" s="26">
        <v>203</v>
      </c>
      <c r="E15" s="27">
        <f t="shared" si="1"/>
        <v>0</v>
      </c>
      <c r="F15" s="28">
        <f t="shared" si="0"/>
        <v>0</v>
      </c>
    </row>
    <row r="16" spans="1:6" x14ac:dyDescent="0.3">
      <c r="A16" s="3"/>
      <c r="B16" s="8" t="s">
        <v>22</v>
      </c>
      <c r="C16" s="25"/>
      <c r="D16" s="26">
        <v>1</v>
      </c>
      <c r="E16" s="27">
        <f t="shared" si="1"/>
        <v>0</v>
      </c>
      <c r="F16" s="28">
        <f t="shared" si="0"/>
        <v>0</v>
      </c>
    </row>
    <row r="17" spans="1:6" x14ac:dyDescent="0.3">
      <c r="A17" s="3"/>
      <c r="B17" s="8" t="s">
        <v>54</v>
      </c>
      <c r="C17" s="25"/>
      <c r="D17" s="26">
        <v>1</v>
      </c>
      <c r="E17" s="27">
        <f t="shared" si="1"/>
        <v>0</v>
      </c>
      <c r="F17" s="28">
        <f t="shared" si="0"/>
        <v>0</v>
      </c>
    </row>
    <row r="18" spans="1:6" x14ac:dyDescent="0.3">
      <c r="A18" s="3"/>
      <c r="B18" s="8" t="s">
        <v>23</v>
      </c>
      <c r="C18" s="25"/>
      <c r="D18" s="26">
        <v>2</v>
      </c>
      <c r="E18" s="27">
        <f t="shared" si="1"/>
        <v>0</v>
      </c>
      <c r="F18" s="28">
        <f t="shared" si="0"/>
        <v>0</v>
      </c>
    </row>
    <row r="19" spans="1:6" x14ac:dyDescent="0.3">
      <c r="A19" s="3"/>
      <c r="B19" s="29" t="s">
        <v>24</v>
      </c>
      <c r="C19" s="25"/>
      <c r="D19" s="26">
        <v>1</v>
      </c>
      <c r="E19" s="27">
        <f t="shared" si="1"/>
        <v>0</v>
      </c>
      <c r="F19" s="28">
        <f t="shared" si="0"/>
        <v>0</v>
      </c>
    </row>
    <row r="20" spans="1:6" ht="15" thickBot="1" x14ac:dyDescent="0.35">
      <c r="A20" s="3"/>
      <c r="B20" s="30" t="s">
        <v>25</v>
      </c>
      <c r="C20" s="31"/>
      <c r="D20" s="32">
        <v>1</v>
      </c>
      <c r="E20" s="27">
        <f t="shared" si="1"/>
        <v>0</v>
      </c>
      <c r="F20" s="27">
        <f t="shared" si="0"/>
        <v>0</v>
      </c>
    </row>
    <row r="21" spans="1:6" ht="15" thickBot="1" x14ac:dyDescent="0.35">
      <c r="B21" s="33" t="s">
        <v>26</v>
      </c>
      <c r="C21" s="34"/>
      <c r="D21" s="35"/>
      <c r="E21" s="36">
        <f>SUM(E1:E20)</f>
        <v>0</v>
      </c>
      <c r="F21" s="37">
        <f>SUM(F1:F20)</f>
        <v>0</v>
      </c>
    </row>
    <row r="22" spans="1:6" ht="15" thickBot="1" x14ac:dyDescent="0.35"/>
    <row r="23" spans="1:6" ht="53.25" customHeight="1" thickBot="1" x14ac:dyDescent="0.35">
      <c r="B23" s="16" t="s">
        <v>27</v>
      </c>
      <c r="C23" s="17" t="s">
        <v>6</v>
      </c>
      <c r="D23" s="18" t="s">
        <v>7</v>
      </c>
      <c r="E23" s="19" t="s">
        <v>8</v>
      </c>
      <c r="F23" s="4" t="s">
        <v>9</v>
      </c>
    </row>
    <row r="24" spans="1:6" ht="15" thickBot="1" x14ac:dyDescent="0.35">
      <c r="B24" s="5"/>
      <c r="C24" s="6"/>
      <c r="D24" s="20"/>
      <c r="E24" s="6"/>
      <c r="F24" s="6"/>
    </row>
    <row r="25" spans="1:6" x14ac:dyDescent="0.3">
      <c r="B25" s="21" t="s">
        <v>53</v>
      </c>
      <c r="C25" s="22"/>
      <c r="D25" s="23"/>
      <c r="E25" s="24"/>
      <c r="F25" s="7"/>
    </row>
    <row r="26" spans="1:6" x14ac:dyDescent="0.3">
      <c r="A26" s="3"/>
      <c r="B26" s="8" t="s">
        <v>12</v>
      </c>
      <c r="C26" s="25"/>
      <c r="D26" s="26">
        <v>2</v>
      </c>
      <c r="E26" s="27">
        <f t="shared" ref="E26:E35" si="2">C26*D26</f>
        <v>0</v>
      </c>
      <c r="F26" s="28">
        <f t="shared" ref="F26:F35" si="3">ROUND(E26*1.21,1)</f>
        <v>0</v>
      </c>
    </row>
    <row r="27" spans="1:6" x14ac:dyDescent="0.3">
      <c r="A27" s="3"/>
      <c r="B27" s="8" t="s">
        <v>14</v>
      </c>
      <c r="C27" s="25"/>
      <c r="D27" s="26">
        <v>7</v>
      </c>
      <c r="E27" s="27">
        <f t="shared" si="2"/>
        <v>0</v>
      </c>
      <c r="F27" s="28">
        <f t="shared" si="3"/>
        <v>0</v>
      </c>
    </row>
    <row r="28" spans="1:6" x14ac:dyDescent="0.3">
      <c r="A28" s="3"/>
      <c r="B28" s="8" t="s">
        <v>16</v>
      </c>
      <c r="C28" s="25"/>
      <c r="D28" s="26">
        <v>2</v>
      </c>
      <c r="E28" s="27">
        <f t="shared" si="2"/>
        <v>0</v>
      </c>
      <c r="F28" s="28">
        <f t="shared" si="3"/>
        <v>0</v>
      </c>
    </row>
    <row r="29" spans="1:6" x14ac:dyDescent="0.3">
      <c r="A29" s="3"/>
      <c r="B29" s="8" t="s">
        <v>17</v>
      </c>
      <c r="C29" s="25"/>
      <c r="D29" s="26">
        <v>2</v>
      </c>
      <c r="E29" s="27">
        <f t="shared" si="2"/>
        <v>0</v>
      </c>
      <c r="F29" s="28">
        <f t="shared" si="3"/>
        <v>0</v>
      </c>
    </row>
    <row r="30" spans="1:6" x14ac:dyDescent="0.3">
      <c r="A30" s="3"/>
      <c r="B30" s="8" t="s">
        <v>18</v>
      </c>
      <c r="C30" s="25"/>
      <c r="D30" s="26">
        <v>2</v>
      </c>
      <c r="E30" s="27">
        <f t="shared" si="2"/>
        <v>0</v>
      </c>
      <c r="F30" s="28">
        <f t="shared" si="3"/>
        <v>0</v>
      </c>
    </row>
    <row r="31" spans="1:6" x14ac:dyDescent="0.3">
      <c r="A31" s="3"/>
      <c r="B31" s="8" t="s">
        <v>19</v>
      </c>
      <c r="C31" s="25"/>
      <c r="D31" s="26">
        <v>6</v>
      </c>
      <c r="E31" s="27">
        <f t="shared" si="2"/>
        <v>0</v>
      </c>
      <c r="F31" s="28">
        <f t="shared" si="3"/>
        <v>0</v>
      </c>
    </row>
    <row r="32" spans="1:6" x14ac:dyDescent="0.3">
      <c r="A32" s="3"/>
      <c r="B32" s="8" t="s">
        <v>22</v>
      </c>
      <c r="C32" s="25"/>
      <c r="D32" s="26">
        <v>1</v>
      </c>
      <c r="E32" s="27">
        <f t="shared" si="2"/>
        <v>0</v>
      </c>
      <c r="F32" s="28">
        <f t="shared" si="3"/>
        <v>0</v>
      </c>
    </row>
    <row r="33" spans="1:6" x14ac:dyDescent="0.3">
      <c r="A33" s="3"/>
      <c r="B33" s="8" t="s">
        <v>54</v>
      </c>
      <c r="C33" s="25"/>
      <c r="D33" s="26">
        <v>4</v>
      </c>
      <c r="E33" s="27">
        <f t="shared" si="2"/>
        <v>0</v>
      </c>
      <c r="F33" s="28">
        <f t="shared" si="3"/>
        <v>0</v>
      </c>
    </row>
    <row r="34" spans="1:6" x14ac:dyDescent="0.3">
      <c r="A34" s="3"/>
      <c r="B34" s="8" t="s">
        <v>23</v>
      </c>
      <c r="C34" s="25"/>
      <c r="D34" s="26">
        <v>1</v>
      </c>
      <c r="E34" s="27">
        <f t="shared" si="2"/>
        <v>0</v>
      </c>
      <c r="F34" s="28">
        <f t="shared" si="3"/>
        <v>0</v>
      </c>
    </row>
    <row r="35" spans="1:6" ht="15" thickBot="1" x14ac:dyDescent="0.35">
      <c r="A35" s="3"/>
      <c r="B35" s="38" t="s">
        <v>21</v>
      </c>
      <c r="C35" s="31"/>
      <c r="D35" s="32">
        <v>55</v>
      </c>
      <c r="E35" s="27">
        <f t="shared" si="2"/>
        <v>0</v>
      </c>
      <c r="F35" s="28">
        <f t="shared" si="3"/>
        <v>0</v>
      </c>
    </row>
    <row r="36" spans="1:6" ht="15" thickBot="1" x14ac:dyDescent="0.35">
      <c r="B36" s="33" t="s">
        <v>26</v>
      </c>
      <c r="C36" s="34"/>
      <c r="D36" s="35"/>
      <c r="E36" s="36">
        <f>SUM(E22:E35)</f>
        <v>0</v>
      </c>
      <c r="F36" s="39">
        <f>SUM(F22:F35)</f>
        <v>0</v>
      </c>
    </row>
    <row r="37" spans="1:6" ht="15" thickBot="1" x14ac:dyDescent="0.35"/>
    <row r="38" spans="1:6" ht="30.75" customHeight="1" thickBot="1" x14ac:dyDescent="0.35">
      <c r="B38" s="40" t="s">
        <v>28</v>
      </c>
      <c r="C38" s="41"/>
      <c r="D38" s="42"/>
      <c r="E38" s="43" t="s">
        <v>8</v>
      </c>
      <c r="F38" s="44" t="s">
        <v>9</v>
      </c>
    </row>
    <row r="39" spans="1:6" ht="15" thickBot="1" x14ac:dyDescent="0.35">
      <c r="B39" s="45" t="s">
        <v>29</v>
      </c>
      <c r="C39" s="46"/>
      <c r="D39" s="47"/>
      <c r="E39" s="48">
        <f>E21+E36</f>
        <v>0</v>
      </c>
      <c r="F39" s="37">
        <f>F21+F36</f>
        <v>0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F20" sqref="F20"/>
    </sheetView>
  </sheetViews>
  <sheetFormatPr defaultRowHeight="14.4" x14ac:dyDescent="0.3"/>
  <cols>
    <col min="1" max="1" width="1.44140625" style="1" customWidth="1"/>
    <col min="2" max="2" width="98.5546875" style="2" customWidth="1"/>
    <col min="3" max="3" width="18.6640625" style="15" customWidth="1"/>
    <col min="4" max="4" width="11" style="3" customWidth="1"/>
    <col min="5" max="6" width="18.6640625" style="2" customWidth="1"/>
    <col min="7" max="7" width="9.109375" style="2"/>
  </cols>
  <sheetData>
    <row r="1" spans="1:6" ht="18" thickBot="1" x14ac:dyDescent="0.35">
      <c r="B1" s="14" t="s">
        <v>4</v>
      </c>
    </row>
    <row r="2" spans="1:6" ht="53.25" customHeight="1" thickBot="1" x14ac:dyDescent="0.35">
      <c r="B2" s="16" t="s">
        <v>5</v>
      </c>
      <c r="C2" s="17" t="s">
        <v>6</v>
      </c>
      <c r="D2" s="18" t="s">
        <v>7</v>
      </c>
      <c r="E2" s="19" t="s">
        <v>8</v>
      </c>
      <c r="F2" s="4" t="s">
        <v>9</v>
      </c>
    </row>
    <row r="3" spans="1:6" ht="15" thickBot="1" x14ac:dyDescent="0.35">
      <c r="B3" s="5"/>
      <c r="C3" s="6"/>
      <c r="D3" s="20"/>
      <c r="E3" s="6"/>
      <c r="F3" s="6"/>
    </row>
    <row r="4" spans="1:6" x14ac:dyDescent="0.3">
      <c r="B4" s="21" t="s">
        <v>10</v>
      </c>
      <c r="C4" s="22"/>
      <c r="D4" s="23"/>
      <c r="E4" s="24"/>
      <c r="F4" s="7"/>
    </row>
    <row r="5" spans="1:6" x14ac:dyDescent="0.3">
      <c r="A5" s="3"/>
      <c r="B5" s="8" t="s">
        <v>11</v>
      </c>
      <c r="C5" s="25"/>
      <c r="D5" s="26">
        <v>1</v>
      </c>
      <c r="E5" s="27">
        <f>C5*D5</f>
        <v>0</v>
      </c>
      <c r="F5" s="28">
        <f t="shared" ref="F5:F19" si="0">ROUND(E5*1.21,1)</f>
        <v>0</v>
      </c>
    </row>
    <row r="6" spans="1:6" x14ac:dyDescent="0.3">
      <c r="A6" s="3"/>
      <c r="B6" s="8" t="s">
        <v>12</v>
      </c>
      <c r="C6" s="25"/>
      <c r="D6" s="26">
        <f>12+1</f>
        <v>13</v>
      </c>
      <c r="E6" s="27">
        <f t="shared" ref="E6:E19" si="1">C6*D6</f>
        <v>0</v>
      </c>
      <c r="F6" s="28">
        <f t="shared" si="0"/>
        <v>0</v>
      </c>
    </row>
    <row r="7" spans="1:6" x14ac:dyDescent="0.3">
      <c r="A7" s="3"/>
      <c r="B7" s="8" t="s">
        <v>13</v>
      </c>
      <c r="C7" s="25"/>
      <c r="D7" s="26">
        <f>28+2</f>
        <v>30</v>
      </c>
      <c r="E7" s="27">
        <f t="shared" si="1"/>
        <v>0</v>
      </c>
      <c r="F7" s="28">
        <f t="shared" si="0"/>
        <v>0</v>
      </c>
    </row>
    <row r="8" spans="1:6" x14ac:dyDescent="0.3">
      <c r="A8" s="3"/>
      <c r="B8" s="8" t="s">
        <v>14</v>
      </c>
      <c r="C8" s="25"/>
      <c r="D8" s="26">
        <v>17</v>
      </c>
      <c r="E8" s="27">
        <f t="shared" si="1"/>
        <v>0</v>
      </c>
      <c r="F8" s="28">
        <f t="shared" si="0"/>
        <v>0</v>
      </c>
    </row>
    <row r="9" spans="1:6" x14ac:dyDescent="0.3">
      <c r="A9" s="3"/>
      <c r="B9" s="8" t="s">
        <v>15</v>
      </c>
      <c r="C9" s="25"/>
      <c r="D9" s="26">
        <v>1</v>
      </c>
      <c r="E9" s="27">
        <f t="shared" si="1"/>
        <v>0</v>
      </c>
      <c r="F9" s="28">
        <f t="shared" si="0"/>
        <v>0</v>
      </c>
    </row>
    <row r="10" spans="1:6" x14ac:dyDescent="0.3">
      <c r="A10" s="3"/>
      <c r="B10" s="8" t="s">
        <v>16</v>
      </c>
      <c r="C10" s="25"/>
      <c r="D10" s="26">
        <v>6</v>
      </c>
      <c r="E10" s="27">
        <f t="shared" si="1"/>
        <v>0</v>
      </c>
      <c r="F10" s="28">
        <f t="shared" si="0"/>
        <v>0</v>
      </c>
    </row>
    <row r="11" spans="1:6" x14ac:dyDescent="0.3">
      <c r="A11" s="3"/>
      <c r="B11" s="8" t="s">
        <v>17</v>
      </c>
      <c r="C11" s="25"/>
      <c r="D11" s="26">
        <v>7</v>
      </c>
      <c r="E11" s="27">
        <f t="shared" si="1"/>
        <v>0</v>
      </c>
      <c r="F11" s="28">
        <f t="shared" si="0"/>
        <v>0</v>
      </c>
    </row>
    <row r="12" spans="1:6" x14ac:dyDescent="0.3">
      <c r="A12" s="3"/>
      <c r="B12" s="8" t="s">
        <v>18</v>
      </c>
      <c r="C12" s="25"/>
      <c r="D12" s="26">
        <v>7</v>
      </c>
      <c r="E12" s="27">
        <f t="shared" si="1"/>
        <v>0</v>
      </c>
      <c r="F12" s="28">
        <f t="shared" si="0"/>
        <v>0</v>
      </c>
    </row>
    <row r="13" spans="1:6" x14ac:dyDescent="0.3">
      <c r="A13" s="3"/>
      <c r="B13" s="8" t="s">
        <v>19</v>
      </c>
      <c r="C13" s="25"/>
      <c r="D13" s="26">
        <v>28</v>
      </c>
      <c r="E13" s="27">
        <f t="shared" si="1"/>
        <v>0</v>
      </c>
      <c r="F13" s="28">
        <f t="shared" si="0"/>
        <v>0</v>
      </c>
    </row>
    <row r="14" spans="1:6" x14ac:dyDescent="0.3">
      <c r="A14" s="3"/>
      <c r="B14" s="8" t="s">
        <v>20</v>
      </c>
      <c r="C14" s="25"/>
      <c r="D14" s="26">
        <f>23+2</f>
        <v>25</v>
      </c>
      <c r="E14" s="27">
        <f t="shared" si="1"/>
        <v>0</v>
      </c>
      <c r="F14" s="28">
        <f t="shared" si="0"/>
        <v>0</v>
      </c>
    </row>
    <row r="15" spans="1:6" x14ac:dyDescent="0.3">
      <c r="A15" s="3"/>
      <c r="B15" s="8" t="s">
        <v>21</v>
      </c>
      <c r="C15" s="25"/>
      <c r="D15" s="26">
        <f>204+24</f>
        <v>228</v>
      </c>
      <c r="E15" s="27">
        <f t="shared" si="1"/>
        <v>0</v>
      </c>
      <c r="F15" s="28">
        <f t="shared" si="0"/>
        <v>0</v>
      </c>
    </row>
    <row r="16" spans="1:6" x14ac:dyDescent="0.3">
      <c r="A16" s="3"/>
      <c r="B16" s="8" t="s">
        <v>22</v>
      </c>
      <c r="C16" s="25"/>
      <c r="D16" s="26">
        <v>1</v>
      </c>
      <c r="E16" s="27">
        <f t="shared" si="1"/>
        <v>0</v>
      </c>
      <c r="F16" s="28">
        <f t="shared" si="0"/>
        <v>0</v>
      </c>
    </row>
    <row r="17" spans="1:7" x14ac:dyDescent="0.3">
      <c r="A17" s="3"/>
      <c r="B17" s="8" t="s">
        <v>23</v>
      </c>
      <c r="C17" s="25"/>
      <c r="D17" s="26">
        <v>2</v>
      </c>
      <c r="E17" s="27">
        <f t="shared" si="1"/>
        <v>0</v>
      </c>
      <c r="F17" s="28">
        <f t="shared" si="0"/>
        <v>0</v>
      </c>
    </row>
    <row r="18" spans="1:7" x14ac:dyDescent="0.3">
      <c r="A18" s="3"/>
      <c r="B18" s="29" t="s">
        <v>24</v>
      </c>
      <c r="C18" s="25"/>
      <c r="D18" s="26">
        <v>1</v>
      </c>
      <c r="E18" s="27">
        <f t="shared" si="1"/>
        <v>0</v>
      </c>
      <c r="F18" s="28">
        <f t="shared" si="0"/>
        <v>0</v>
      </c>
    </row>
    <row r="19" spans="1:7" ht="15" thickBot="1" x14ac:dyDescent="0.35">
      <c r="A19" s="3"/>
      <c r="B19" s="30" t="s">
        <v>25</v>
      </c>
      <c r="C19" s="31"/>
      <c r="D19" s="32">
        <v>1</v>
      </c>
      <c r="E19" s="27">
        <f t="shared" si="1"/>
        <v>0</v>
      </c>
      <c r="F19" s="28">
        <f t="shared" si="0"/>
        <v>0</v>
      </c>
    </row>
    <row r="20" spans="1:7" ht="15" thickBot="1" x14ac:dyDescent="0.35">
      <c r="B20" s="33" t="s">
        <v>26</v>
      </c>
      <c r="C20" s="34"/>
      <c r="D20" s="35"/>
      <c r="E20" s="36">
        <f>SUM(E5:E19)</f>
        <v>0</v>
      </c>
      <c r="F20" s="37">
        <f>SUM(F1:F19)</f>
        <v>0</v>
      </c>
      <c r="G20" s="1"/>
    </row>
    <row r="21" spans="1:7" ht="15" thickBot="1" x14ac:dyDescent="0.35"/>
    <row r="22" spans="1:7" ht="53.25" customHeight="1" thickBot="1" x14ac:dyDescent="0.35">
      <c r="B22" s="16" t="s">
        <v>27</v>
      </c>
      <c r="C22" s="17" t="s">
        <v>6</v>
      </c>
      <c r="D22" s="18" t="s">
        <v>7</v>
      </c>
      <c r="E22" s="19" t="s">
        <v>8</v>
      </c>
      <c r="F22" s="4" t="s">
        <v>9</v>
      </c>
    </row>
    <row r="23" spans="1:7" ht="15" thickBot="1" x14ac:dyDescent="0.35">
      <c r="B23" s="5"/>
      <c r="C23" s="6"/>
      <c r="D23" s="20"/>
      <c r="E23" s="6"/>
      <c r="F23" s="6"/>
    </row>
    <row r="24" spans="1:7" x14ac:dyDescent="0.3">
      <c r="B24" s="21" t="s">
        <v>10</v>
      </c>
      <c r="C24" s="22"/>
      <c r="D24" s="23"/>
      <c r="E24" s="24"/>
      <c r="F24" s="7"/>
    </row>
    <row r="25" spans="1:7" x14ac:dyDescent="0.3">
      <c r="A25" s="3"/>
      <c r="B25" s="8" t="s">
        <v>12</v>
      </c>
      <c r="C25" s="25"/>
      <c r="D25" s="26">
        <v>1</v>
      </c>
      <c r="E25" s="27">
        <f t="shared" ref="E25:E33" si="2">C25*D25</f>
        <v>0</v>
      </c>
      <c r="F25" s="28">
        <f t="shared" ref="F25:F33" si="3">ROUND(E25*1.21,1)</f>
        <v>0</v>
      </c>
    </row>
    <row r="26" spans="1:7" x14ac:dyDescent="0.3">
      <c r="A26" s="3"/>
      <c r="B26" s="8" t="s">
        <v>14</v>
      </c>
      <c r="C26" s="25"/>
      <c r="D26" s="26">
        <v>5</v>
      </c>
      <c r="E26" s="27">
        <f t="shared" si="2"/>
        <v>0</v>
      </c>
      <c r="F26" s="28">
        <f t="shared" si="3"/>
        <v>0</v>
      </c>
    </row>
    <row r="27" spans="1:7" x14ac:dyDescent="0.3">
      <c r="A27" s="3"/>
      <c r="B27" s="8" t="s">
        <v>16</v>
      </c>
      <c r="C27" s="25"/>
      <c r="D27" s="26">
        <v>1</v>
      </c>
      <c r="E27" s="27">
        <f t="shared" si="2"/>
        <v>0</v>
      </c>
      <c r="F27" s="28">
        <f t="shared" si="3"/>
        <v>0</v>
      </c>
    </row>
    <row r="28" spans="1:7" x14ac:dyDescent="0.3">
      <c r="A28" s="3"/>
      <c r="B28" s="8" t="s">
        <v>17</v>
      </c>
      <c r="C28" s="25"/>
      <c r="D28" s="26">
        <v>1</v>
      </c>
      <c r="E28" s="27">
        <f t="shared" si="2"/>
        <v>0</v>
      </c>
      <c r="F28" s="28">
        <f t="shared" si="3"/>
        <v>0</v>
      </c>
    </row>
    <row r="29" spans="1:7" x14ac:dyDescent="0.3">
      <c r="A29" s="3"/>
      <c r="B29" s="8" t="s">
        <v>18</v>
      </c>
      <c r="C29" s="25"/>
      <c r="D29" s="26">
        <v>1</v>
      </c>
      <c r="E29" s="27">
        <f t="shared" si="2"/>
        <v>0</v>
      </c>
      <c r="F29" s="28">
        <f t="shared" si="3"/>
        <v>0</v>
      </c>
    </row>
    <row r="30" spans="1:7" x14ac:dyDescent="0.3">
      <c r="A30" s="3"/>
      <c r="B30" s="8" t="s">
        <v>19</v>
      </c>
      <c r="C30" s="25"/>
      <c r="D30" s="26">
        <v>3</v>
      </c>
      <c r="E30" s="27">
        <f t="shared" si="2"/>
        <v>0</v>
      </c>
      <c r="F30" s="28">
        <f t="shared" si="3"/>
        <v>0</v>
      </c>
    </row>
    <row r="31" spans="1:7" x14ac:dyDescent="0.3">
      <c r="A31" s="3"/>
      <c r="B31" s="8" t="s">
        <v>22</v>
      </c>
      <c r="C31" s="25"/>
      <c r="D31" s="26">
        <v>1</v>
      </c>
      <c r="E31" s="27">
        <f t="shared" si="2"/>
        <v>0</v>
      </c>
      <c r="F31" s="28">
        <f t="shared" si="3"/>
        <v>0</v>
      </c>
    </row>
    <row r="32" spans="1:7" x14ac:dyDescent="0.3">
      <c r="A32" s="3"/>
      <c r="B32" s="8" t="s">
        <v>23</v>
      </c>
      <c r="C32" s="25"/>
      <c r="D32" s="26">
        <v>1</v>
      </c>
      <c r="E32" s="27">
        <f t="shared" si="2"/>
        <v>0</v>
      </c>
      <c r="F32" s="28">
        <f t="shared" si="3"/>
        <v>0</v>
      </c>
    </row>
    <row r="33" spans="1:6" ht="15" thickBot="1" x14ac:dyDescent="0.35">
      <c r="A33" s="3"/>
      <c r="B33" s="38" t="s">
        <v>21</v>
      </c>
      <c r="C33" s="31"/>
      <c r="D33" s="32">
        <v>24</v>
      </c>
      <c r="E33" s="27">
        <f t="shared" si="2"/>
        <v>0</v>
      </c>
      <c r="F33" s="28">
        <f t="shared" si="3"/>
        <v>0</v>
      </c>
    </row>
    <row r="34" spans="1:6" ht="15" thickBot="1" x14ac:dyDescent="0.35">
      <c r="B34" s="33" t="s">
        <v>26</v>
      </c>
      <c r="C34" s="34"/>
      <c r="D34" s="35"/>
      <c r="E34" s="36">
        <f>SUM(E21:E33)</f>
        <v>0</v>
      </c>
      <c r="F34" s="39">
        <f>SUM(F21:F33)</f>
        <v>0</v>
      </c>
    </row>
    <row r="35" spans="1:6" ht="15" thickBot="1" x14ac:dyDescent="0.35"/>
    <row r="36" spans="1:6" ht="30.75" customHeight="1" thickBot="1" x14ac:dyDescent="0.35">
      <c r="B36" s="40" t="s">
        <v>28</v>
      </c>
      <c r="C36" s="41"/>
      <c r="D36" s="42"/>
      <c r="E36" s="43" t="s">
        <v>8</v>
      </c>
      <c r="F36" s="44" t="s">
        <v>9</v>
      </c>
    </row>
    <row r="37" spans="1:6" ht="15" thickBot="1" x14ac:dyDescent="0.35">
      <c r="B37" s="45" t="s">
        <v>29</v>
      </c>
      <c r="C37" s="46"/>
      <c r="D37" s="47"/>
      <c r="E37" s="48">
        <f>E20+E34</f>
        <v>0</v>
      </c>
      <c r="F37" s="37">
        <f>F20+F34</f>
        <v>0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J18" sqref="J18"/>
    </sheetView>
  </sheetViews>
  <sheetFormatPr defaultColWidth="9.109375" defaultRowHeight="12" x14ac:dyDescent="0.25"/>
  <cols>
    <col min="1" max="1" width="1.44140625" style="1" customWidth="1"/>
    <col min="2" max="2" width="82" style="2" customWidth="1"/>
    <col min="3" max="3" width="18.6640625" style="15" customWidth="1"/>
    <col min="4" max="4" width="11" style="3" customWidth="1"/>
    <col min="5" max="6" width="18.6640625" style="2" customWidth="1"/>
    <col min="7" max="7" width="1.6640625" style="49" customWidth="1"/>
    <col min="8" max="16384" width="9.109375" style="49"/>
  </cols>
  <sheetData>
    <row r="1" spans="1:6" ht="18" thickBot="1" x14ac:dyDescent="0.3">
      <c r="B1" s="14" t="s">
        <v>30</v>
      </c>
    </row>
    <row r="2" spans="1:6" ht="48.75" customHeight="1" thickBot="1" x14ac:dyDescent="0.3">
      <c r="B2" s="50" t="s">
        <v>31</v>
      </c>
      <c r="C2" s="17" t="s">
        <v>6</v>
      </c>
      <c r="D2" s="18" t="s">
        <v>32</v>
      </c>
      <c r="E2" s="19" t="s">
        <v>8</v>
      </c>
      <c r="F2" s="4" t="s">
        <v>9</v>
      </c>
    </row>
    <row r="3" spans="1:6" ht="12.6" thickBot="1" x14ac:dyDescent="0.3">
      <c r="B3" s="5"/>
      <c r="C3" s="6"/>
      <c r="D3" s="20"/>
      <c r="E3" s="6"/>
      <c r="F3" s="6"/>
    </row>
    <row r="4" spans="1:6" x14ac:dyDescent="0.25">
      <c r="B4" s="21" t="s">
        <v>10</v>
      </c>
      <c r="C4" s="22"/>
      <c r="D4" s="23"/>
      <c r="E4" s="24"/>
      <c r="F4" s="7"/>
    </row>
    <row r="5" spans="1:6" x14ac:dyDescent="0.25">
      <c r="A5" s="3"/>
      <c r="B5" s="8" t="s">
        <v>33</v>
      </c>
      <c r="C5" s="25"/>
      <c r="D5" s="26">
        <v>1</v>
      </c>
      <c r="E5" s="27">
        <f>C5*D5</f>
        <v>0</v>
      </c>
      <c r="F5" s="28">
        <f t="shared" ref="F5:F11" si="0">ROUND(E5*1.21,1)</f>
        <v>0</v>
      </c>
    </row>
    <row r="6" spans="1:6" x14ac:dyDescent="0.25">
      <c r="A6" s="3"/>
      <c r="B6" s="8" t="s">
        <v>34</v>
      </c>
      <c r="C6" s="25"/>
      <c r="D6" s="26">
        <v>1</v>
      </c>
      <c r="E6" s="27">
        <f>C6*D6</f>
        <v>0</v>
      </c>
      <c r="F6" s="28">
        <f t="shared" si="0"/>
        <v>0</v>
      </c>
    </row>
    <row r="7" spans="1:6" x14ac:dyDescent="0.25">
      <c r="A7" s="3"/>
      <c r="B7" s="8" t="s">
        <v>35</v>
      </c>
      <c r="C7" s="25"/>
      <c r="D7" s="26">
        <v>1</v>
      </c>
      <c r="E7" s="27">
        <f t="shared" ref="E7:E8" si="1">C7*D7</f>
        <v>0</v>
      </c>
      <c r="F7" s="28">
        <f t="shared" si="0"/>
        <v>0</v>
      </c>
    </row>
    <row r="8" spans="1:6" x14ac:dyDescent="0.25">
      <c r="A8" s="3"/>
      <c r="B8" s="51" t="s">
        <v>36</v>
      </c>
      <c r="C8" s="52"/>
      <c r="D8" s="53">
        <v>1</v>
      </c>
      <c r="E8" s="27">
        <f t="shared" si="1"/>
        <v>0</v>
      </c>
      <c r="F8" s="54">
        <f t="shared" si="0"/>
        <v>0</v>
      </c>
    </row>
    <row r="9" spans="1:6" x14ac:dyDescent="0.25">
      <c r="A9" s="3"/>
      <c r="B9" s="55" t="s">
        <v>37</v>
      </c>
      <c r="C9" s="56"/>
      <c r="D9" s="57">
        <v>24</v>
      </c>
      <c r="E9" s="58">
        <f t="shared" ref="E9:E11" si="2">C9*D9</f>
        <v>0</v>
      </c>
      <c r="F9" s="59">
        <f t="shared" si="0"/>
        <v>0</v>
      </c>
    </row>
    <row r="10" spans="1:6" x14ac:dyDescent="0.25">
      <c r="A10" s="3"/>
      <c r="B10" s="60" t="s">
        <v>38</v>
      </c>
      <c r="C10" s="61"/>
      <c r="D10" s="62">
        <v>25</v>
      </c>
      <c r="E10" s="58">
        <f t="shared" si="2"/>
        <v>0</v>
      </c>
      <c r="F10" s="59">
        <f t="shared" si="0"/>
        <v>0</v>
      </c>
    </row>
    <row r="11" spans="1:6" ht="12.6" thickBot="1" x14ac:dyDescent="0.3">
      <c r="A11" s="3"/>
      <c r="B11" s="63" t="s">
        <v>39</v>
      </c>
      <c r="C11" s="64"/>
      <c r="D11" s="65">
        <v>1</v>
      </c>
      <c r="E11" s="58">
        <f t="shared" si="2"/>
        <v>0</v>
      </c>
      <c r="F11" s="59">
        <f t="shared" si="0"/>
        <v>0</v>
      </c>
    </row>
    <row r="12" spans="1:6" ht="12.6" thickBot="1" x14ac:dyDescent="0.3">
      <c r="B12" s="33" t="s">
        <v>40</v>
      </c>
      <c r="C12" s="34"/>
      <c r="D12" s="35"/>
      <c r="E12" s="36">
        <f>SUM(E1:E11)</f>
        <v>0</v>
      </c>
      <c r="F12" s="37">
        <f>SUM(F1:F11)</f>
        <v>0</v>
      </c>
    </row>
    <row r="13" spans="1:6" ht="11.25" customHeight="1" x14ac:dyDescent="0.25"/>
    <row r="14" spans="1:6" ht="11.25" customHeight="1" x14ac:dyDescent="0.25"/>
    <row r="15" spans="1:6" x14ac:dyDescent="0.25">
      <c r="B15" s="50" t="s">
        <v>41</v>
      </c>
    </row>
    <row r="16" spans="1:6" ht="11.25" customHeight="1" x14ac:dyDescent="0.25"/>
    <row r="17" spans="1:6" x14ac:dyDescent="0.25">
      <c r="B17" s="50" t="s">
        <v>42</v>
      </c>
    </row>
    <row r="18" spans="1:6" ht="78.75" customHeight="1" x14ac:dyDescent="0.25">
      <c r="B18" s="89" t="s">
        <v>43</v>
      </c>
      <c r="C18" s="93"/>
      <c r="D18" s="93"/>
      <c r="E18" s="93"/>
      <c r="F18" s="94"/>
    </row>
    <row r="19" spans="1:6" ht="11.25" customHeight="1" x14ac:dyDescent="0.25"/>
    <row r="20" spans="1:6" s="66" customFormat="1" x14ac:dyDescent="0.25">
      <c r="A20" s="1"/>
      <c r="B20" s="50" t="s">
        <v>44</v>
      </c>
      <c r="C20" s="15"/>
      <c r="D20" s="3"/>
      <c r="E20" s="2"/>
      <c r="F20" s="2"/>
    </row>
    <row r="21" spans="1:6" ht="76.5" customHeight="1" x14ac:dyDescent="0.25">
      <c r="B21" s="89" t="s">
        <v>45</v>
      </c>
      <c r="C21" s="93"/>
      <c r="D21" s="93"/>
      <c r="E21" s="93"/>
      <c r="F21" s="94"/>
    </row>
    <row r="22" spans="1:6" ht="11.25" customHeight="1" x14ac:dyDescent="0.25">
      <c r="B22" s="67"/>
      <c r="C22" s="68"/>
      <c r="D22" s="68"/>
      <c r="E22" s="68"/>
      <c r="F22" s="69"/>
    </row>
    <row r="23" spans="1:6" x14ac:dyDescent="0.25">
      <c r="B23" s="50" t="s">
        <v>46</v>
      </c>
    </row>
    <row r="24" spans="1:6" ht="70.5" customHeight="1" x14ac:dyDescent="0.25">
      <c r="B24" s="89" t="s">
        <v>47</v>
      </c>
      <c r="C24" s="93"/>
      <c r="D24" s="93"/>
      <c r="E24" s="93"/>
      <c r="F24" s="94"/>
    </row>
    <row r="25" spans="1:6" ht="11.25" customHeight="1" x14ac:dyDescent="0.25">
      <c r="B25" s="67"/>
      <c r="C25" s="68"/>
      <c r="D25" s="68"/>
      <c r="E25" s="68"/>
      <c r="F25" s="69"/>
    </row>
    <row r="26" spans="1:6" x14ac:dyDescent="0.25">
      <c r="B26" s="50" t="s">
        <v>48</v>
      </c>
    </row>
    <row r="27" spans="1:6" ht="51" customHeight="1" x14ac:dyDescent="0.25">
      <c r="B27" s="89" t="s">
        <v>49</v>
      </c>
      <c r="C27" s="89"/>
      <c r="D27" s="89"/>
      <c r="E27" s="89"/>
      <c r="F27" s="89"/>
    </row>
    <row r="29" spans="1:6" x14ac:dyDescent="0.25">
      <c r="B29" s="50" t="s">
        <v>50</v>
      </c>
    </row>
    <row r="30" spans="1:6" ht="36.75" customHeight="1" x14ac:dyDescent="0.25">
      <c r="B30" s="89" t="s">
        <v>51</v>
      </c>
      <c r="C30" s="89"/>
      <c r="D30" s="89"/>
      <c r="E30" s="89"/>
      <c r="F30" s="89"/>
    </row>
  </sheetData>
  <mergeCells count="5">
    <mergeCell ref="B18:F18"/>
    <mergeCell ref="B21:F21"/>
    <mergeCell ref="B24:F24"/>
    <mergeCell ref="B27:F27"/>
    <mergeCell ref="B30:F3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H40" sqref="H40"/>
    </sheetView>
  </sheetViews>
  <sheetFormatPr defaultRowHeight="14.4" x14ac:dyDescent="0.3"/>
  <cols>
    <col min="1" max="1" width="1.44140625" style="1" customWidth="1"/>
    <col min="2" max="2" width="98.5546875" style="2" customWidth="1"/>
    <col min="3" max="3" width="18.6640625" style="15" customWidth="1"/>
    <col min="4" max="4" width="11" style="3" customWidth="1"/>
    <col min="5" max="6" width="18.6640625" style="2" customWidth="1"/>
  </cols>
  <sheetData>
    <row r="1" spans="1:6" ht="18" thickBot="1" x14ac:dyDescent="0.35">
      <c r="B1" s="14" t="s">
        <v>68</v>
      </c>
    </row>
    <row r="2" spans="1:6" ht="53.25" customHeight="1" thickBot="1" x14ac:dyDescent="0.35">
      <c r="B2" s="16" t="s">
        <v>5</v>
      </c>
      <c r="C2" s="17" t="s">
        <v>6</v>
      </c>
      <c r="D2" s="18" t="s">
        <v>7</v>
      </c>
      <c r="E2" s="19" t="s">
        <v>8</v>
      </c>
      <c r="F2" s="4" t="s">
        <v>9</v>
      </c>
    </row>
    <row r="3" spans="1:6" ht="15" thickBot="1" x14ac:dyDescent="0.35">
      <c r="B3" s="5"/>
      <c r="C3" s="6"/>
      <c r="D3" s="20"/>
      <c r="E3" s="6"/>
      <c r="F3" s="6"/>
    </row>
    <row r="4" spans="1:6" x14ac:dyDescent="0.3">
      <c r="B4" s="21" t="s">
        <v>67</v>
      </c>
      <c r="C4" s="22"/>
      <c r="D4" s="23"/>
      <c r="E4" s="24"/>
      <c r="F4" s="7"/>
    </row>
    <row r="5" spans="1:6" x14ac:dyDescent="0.3">
      <c r="A5" s="3"/>
      <c r="B5" s="8" t="s">
        <v>11</v>
      </c>
      <c r="C5" s="25"/>
      <c r="D5" s="26">
        <v>1</v>
      </c>
      <c r="E5" s="27">
        <f t="shared" ref="E5:E19" si="0">C5*D5</f>
        <v>0</v>
      </c>
      <c r="F5" s="28">
        <f t="shared" ref="F5:F19" si="1">ROUND(E5*1.21,1)</f>
        <v>0</v>
      </c>
    </row>
    <row r="6" spans="1:6" x14ac:dyDescent="0.3">
      <c r="A6" s="3"/>
      <c r="B6" s="8" t="s">
        <v>12</v>
      </c>
      <c r="C6" s="25"/>
      <c r="D6" s="26">
        <f>14+1</f>
        <v>15</v>
      </c>
      <c r="E6" s="27">
        <f t="shared" si="0"/>
        <v>0</v>
      </c>
      <c r="F6" s="28">
        <f t="shared" si="1"/>
        <v>0</v>
      </c>
    </row>
    <row r="7" spans="1:6" x14ac:dyDescent="0.3">
      <c r="A7" s="3"/>
      <c r="B7" s="8" t="s">
        <v>13</v>
      </c>
      <c r="C7" s="25"/>
      <c r="D7" s="26">
        <f>28+2</f>
        <v>30</v>
      </c>
      <c r="E7" s="27">
        <f t="shared" si="0"/>
        <v>0</v>
      </c>
      <c r="F7" s="28">
        <f t="shared" si="1"/>
        <v>0</v>
      </c>
    </row>
    <row r="8" spans="1:6" x14ac:dyDescent="0.3">
      <c r="A8" s="3"/>
      <c r="B8" s="8" t="s">
        <v>14</v>
      </c>
      <c r="C8" s="25"/>
      <c r="D8" s="26">
        <v>21</v>
      </c>
      <c r="E8" s="27">
        <f t="shared" si="0"/>
        <v>0</v>
      </c>
      <c r="F8" s="28">
        <f t="shared" si="1"/>
        <v>0</v>
      </c>
    </row>
    <row r="9" spans="1:6" x14ac:dyDescent="0.3">
      <c r="A9" s="3"/>
      <c r="B9" s="8" t="s">
        <v>15</v>
      </c>
      <c r="C9" s="25"/>
      <c r="D9" s="26">
        <v>1</v>
      </c>
      <c r="E9" s="27">
        <f t="shared" si="0"/>
        <v>0</v>
      </c>
      <c r="F9" s="28">
        <f t="shared" si="1"/>
        <v>0</v>
      </c>
    </row>
    <row r="10" spans="1:6" x14ac:dyDescent="0.3">
      <c r="A10" s="3"/>
      <c r="B10" s="8" t="s">
        <v>16</v>
      </c>
      <c r="C10" s="25"/>
      <c r="D10" s="26">
        <v>6</v>
      </c>
      <c r="E10" s="27">
        <f t="shared" si="0"/>
        <v>0</v>
      </c>
      <c r="F10" s="28">
        <f t="shared" si="1"/>
        <v>0</v>
      </c>
    </row>
    <row r="11" spans="1:6" x14ac:dyDescent="0.3">
      <c r="A11" s="3"/>
      <c r="B11" s="8" t="s">
        <v>17</v>
      </c>
      <c r="C11" s="25"/>
      <c r="D11" s="26">
        <v>7</v>
      </c>
      <c r="E11" s="27">
        <f t="shared" si="0"/>
        <v>0</v>
      </c>
      <c r="F11" s="28">
        <f t="shared" si="1"/>
        <v>0</v>
      </c>
    </row>
    <row r="12" spans="1:6" x14ac:dyDescent="0.3">
      <c r="A12" s="3"/>
      <c r="B12" s="8" t="s">
        <v>18</v>
      </c>
      <c r="C12" s="25"/>
      <c r="D12" s="26">
        <v>7</v>
      </c>
      <c r="E12" s="27">
        <f t="shared" si="0"/>
        <v>0</v>
      </c>
      <c r="F12" s="28">
        <f t="shared" si="1"/>
        <v>0</v>
      </c>
    </row>
    <row r="13" spans="1:6" x14ac:dyDescent="0.3">
      <c r="A13" s="3"/>
      <c r="B13" s="8" t="s">
        <v>19</v>
      </c>
      <c r="C13" s="25"/>
      <c r="D13" s="26">
        <v>30</v>
      </c>
      <c r="E13" s="27">
        <f t="shared" si="0"/>
        <v>0</v>
      </c>
      <c r="F13" s="28">
        <f t="shared" si="1"/>
        <v>0</v>
      </c>
    </row>
    <row r="14" spans="1:6" x14ac:dyDescent="0.3">
      <c r="A14" s="3"/>
      <c r="B14" s="8" t="s">
        <v>20</v>
      </c>
      <c r="C14" s="25"/>
      <c r="D14" s="26">
        <f>26+2</f>
        <v>28</v>
      </c>
      <c r="E14" s="27">
        <f t="shared" si="0"/>
        <v>0</v>
      </c>
      <c r="F14" s="28">
        <f t="shared" si="1"/>
        <v>0</v>
      </c>
    </row>
    <row r="15" spans="1:6" x14ac:dyDescent="0.3">
      <c r="A15" s="3"/>
      <c r="B15" s="8" t="s">
        <v>21</v>
      </c>
      <c r="C15" s="25"/>
      <c r="D15" s="26">
        <f>325+24</f>
        <v>349</v>
      </c>
      <c r="E15" s="27">
        <f t="shared" si="0"/>
        <v>0</v>
      </c>
      <c r="F15" s="28">
        <f t="shared" si="1"/>
        <v>0</v>
      </c>
    </row>
    <row r="16" spans="1:6" x14ac:dyDescent="0.3">
      <c r="A16" s="3"/>
      <c r="B16" s="8" t="s">
        <v>22</v>
      </c>
      <c r="C16" s="25"/>
      <c r="D16" s="26">
        <v>3</v>
      </c>
      <c r="E16" s="27">
        <f t="shared" si="0"/>
        <v>0</v>
      </c>
      <c r="F16" s="28">
        <f t="shared" si="1"/>
        <v>0</v>
      </c>
    </row>
    <row r="17" spans="1:6" x14ac:dyDescent="0.3">
      <c r="A17" s="3"/>
      <c r="B17" s="8" t="s">
        <v>23</v>
      </c>
      <c r="C17" s="25"/>
      <c r="D17" s="26">
        <v>3</v>
      </c>
      <c r="E17" s="27">
        <f t="shared" si="0"/>
        <v>0</v>
      </c>
      <c r="F17" s="28">
        <f t="shared" si="1"/>
        <v>0</v>
      </c>
    </row>
    <row r="18" spans="1:6" x14ac:dyDescent="0.3">
      <c r="A18" s="3"/>
      <c r="B18" s="29" t="s">
        <v>24</v>
      </c>
      <c r="C18" s="25"/>
      <c r="D18" s="26">
        <v>1</v>
      </c>
      <c r="E18" s="27">
        <f t="shared" si="0"/>
        <v>0</v>
      </c>
      <c r="F18" s="28">
        <f t="shared" si="1"/>
        <v>0</v>
      </c>
    </row>
    <row r="19" spans="1:6" ht="15" thickBot="1" x14ac:dyDescent="0.35">
      <c r="A19" s="3"/>
      <c r="B19" s="30" t="s">
        <v>25</v>
      </c>
      <c r="C19" s="31"/>
      <c r="D19" s="32">
        <v>1</v>
      </c>
      <c r="E19" s="27">
        <f t="shared" si="0"/>
        <v>0</v>
      </c>
      <c r="F19" s="28">
        <f t="shared" si="1"/>
        <v>0</v>
      </c>
    </row>
    <row r="20" spans="1:6" ht="15" thickBot="1" x14ac:dyDescent="0.35">
      <c r="B20" s="33" t="s">
        <v>26</v>
      </c>
      <c r="C20" s="34"/>
      <c r="D20" s="35"/>
      <c r="E20" s="36">
        <f>SUM(E1:E19)</f>
        <v>0</v>
      </c>
      <c r="F20" s="37">
        <f>SUM(F1:F19)</f>
        <v>0</v>
      </c>
    </row>
    <row r="21" spans="1:6" ht="15" thickBot="1" x14ac:dyDescent="0.35"/>
    <row r="22" spans="1:6" ht="53.25" customHeight="1" thickBot="1" x14ac:dyDescent="0.35">
      <c r="B22" s="16" t="s">
        <v>27</v>
      </c>
      <c r="C22" s="17" t="s">
        <v>6</v>
      </c>
      <c r="D22" s="18" t="s">
        <v>7</v>
      </c>
      <c r="E22" s="19" t="s">
        <v>8</v>
      </c>
      <c r="F22" s="4" t="s">
        <v>9</v>
      </c>
    </row>
    <row r="23" spans="1:6" ht="15" thickBot="1" x14ac:dyDescent="0.35">
      <c r="B23" s="5"/>
      <c r="C23" s="6"/>
      <c r="D23" s="20"/>
      <c r="E23" s="6"/>
      <c r="F23" s="6"/>
    </row>
    <row r="24" spans="1:6" x14ac:dyDescent="0.3">
      <c r="B24" s="21" t="s">
        <v>67</v>
      </c>
      <c r="C24" s="22"/>
      <c r="D24" s="23"/>
      <c r="E24" s="24"/>
      <c r="F24" s="7"/>
    </row>
    <row r="25" spans="1:6" x14ac:dyDescent="0.3">
      <c r="A25" s="3"/>
      <c r="B25" s="8" t="s">
        <v>12</v>
      </c>
      <c r="C25" s="25"/>
      <c r="D25" s="26">
        <v>3</v>
      </c>
      <c r="E25" s="27">
        <f t="shared" ref="E25:E34" si="2">C25*D25</f>
        <v>0</v>
      </c>
      <c r="F25" s="28">
        <f t="shared" ref="F25:F34" si="3">ROUND(E25*1.21,1)</f>
        <v>0</v>
      </c>
    </row>
    <row r="26" spans="1:6" x14ac:dyDescent="0.3">
      <c r="A26" s="3"/>
      <c r="B26" s="8" t="s">
        <v>14</v>
      </c>
      <c r="C26" s="25"/>
      <c r="D26" s="26">
        <v>9</v>
      </c>
      <c r="E26" s="27">
        <f t="shared" si="2"/>
        <v>0</v>
      </c>
      <c r="F26" s="28">
        <f t="shared" si="3"/>
        <v>0</v>
      </c>
    </row>
    <row r="27" spans="1:6" x14ac:dyDescent="0.3">
      <c r="A27" s="3"/>
      <c r="B27" s="8" t="s">
        <v>16</v>
      </c>
      <c r="C27" s="25"/>
      <c r="D27" s="26">
        <v>3</v>
      </c>
      <c r="E27" s="27">
        <f t="shared" si="2"/>
        <v>0</v>
      </c>
      <c r="F27" s="28">
        <f t="shared" si="3"/>
        <v>0</v>
      </c>
    </row>
    <row r="28" spans="1:6" x14ac:dyDescent="0.3">
      <c r="A28" s="3"/>
      <c r="B28" s="8" t="s">
        <v>17</v>
      </c>
      <c r="C28" s="25"/>
      <c r="D28" s="26">
        <v>3</v>
      </c>
      <c r="E28" s="27">
        <f t="shared" si="2"/>
        <v>0</v>
      </c>
      <c r="F28" s="28">
        <f t="shared" si="3"/>
        <v>0</v>
      </c>
    </row>
    <row r="29" spans="1:6" x14ac:dyDescent="0.3">
      <c r="A29" s="3"/>
      <c r="B29" s="8" t="s">
        <v>18</v>
      </c>
      <c r="C29" s="25"/>
      <c r="D29" s="26">
        <v>3</v>
      </c>
      <c r="E29" s="27">
        <f t="shared" si="2"/>
        <v>0</v>
      </c>
      <c r="F29" s="28">
        <f t="shared" si="3"/>
        <v>0</v>
      </c>
    </row>
    <row r="30" spans="1:6" x14ac:dyDescent="0.3">
      <c r="A30" s="3"/>
      <c r="B30" s="8" t="s">
        <v>19</v>
      </c>
      <c r="C30" s="25"/>
      <c r="D30" s="26">
        <v>9</v>
      </c>
      <c r="E30" s="27">
        <f t="shared" si="2"/>
        <v>0</v>
      </c>
      <c r="F30" s="28">
        <f t="shared" si="3"/>
        <v>0</v>
      </c>
    </row>
    <row r="31" spans="1:6" x14ac:dyDescent="0.3">
      <c r="A31" s="3"/>
      <c r="B31" s="8" t="s">
        <v>22</v>
      </c>
      <c r="C31" s="25"/>
      <c r="D31" s="26">
        <v>4</v>
      </c>
      <c r="E31" s="27">
        <f t="shared" si="2"/>
        <v>0</v>
      </c>
      <c r="F31" s="28">
        <f t="shared" si="3"/>
        <v>0</v>
      </c>
    </row>
    <row r="32" spans="1:6" x14ac:dyDescent="0.3">
      <c r="A32" s="3"/>
      <c r="B32" s="8" t="s">
        <v>54</v>
      </c>
      <c r="C32" s="25"/>
      <c r="D32" s="26">
        <v>3</v>
      </c>
      <c r="E32" s="27">
        <f t="shared" si="2"/>
        <v>0</v>
      </c>
      <c r="F32" s="28">
        <f t="shared" si="3"/>
        <v>0</v>
      </c>
    </row>
    <row r="33" spans="1:6" x14ac:dyDescent="0.3">
      <c r="A33" s="3"/>
      <c r="B33" s="8" t="s">
        <v>23</v>
      </c>
      <c r="C33" s="25"/>
      <c r="D33" s="26">
        <v>1</v>
      </c>
      <c r="E33" s="27">
        <f t="shared" si="2"/>
        <v>0</v>
      </c>
      <c r="F33" s="28">
        <f t="shared" si="3"/>
        <v>0</v>
      </c>
    </row>
    <row r="34" spans="1:6" ht="15" thickBot="1" x14ac:dyDescent="0.35">
      <c r="A34" s="3"/>
      <c r="B34" s="38" t="s">
        <v>21</v>
      </c>
      <c r="C34" s="31"/>
      <c r="D34" s="32">
        <v>62</v>
      </c>
      <c r="E34" s="27">
        <f t="shared" si="2"/>
        <v>0</v>
      </c>
      <c r="F34" s="28">
        <f t="shared" si="3"/>
        <v>0</v>
      </c>
    </row>
    <row r="35" spans="1:6" ht="15" thickBot="1" x14ac:dyDescent="0.35">
      <c r="B35" s="33" t="s">
        <v>26</v>
      </c>
      <c r="C35" s="34"/>
      <c r="D35" s="35"/>
      <c r="E35" s="36">
        <f>SUM(E21:E34)</f>
        <v>0</v>
      </c>
      <c r="F35" s="39">
        <f>SUM(F21:F34)</f>
        <v>0</v>
      </c>
    </row>
    <row r="36" spans="1:6" ht="15" thickBot="1" x14ac:dyDescent="0.35"/>
    <row r="37" spans="1:6" ht="30.75" customHeight="1" thickBot="1" x14ac:dyDescent="0.35">
      <c r="B37" s="40" t="s">
        <v>28</v>
      </c>
      <c r="C37" s="41"/>
      <c r="D37" s="42"/>
      <c r="E37" s="43" t="s">
        <v>8</v>
      </c>
      <c r="F37" s="44" t="s">
        <v>9</v>
      </c>
    </row>
    <row r="38" spans="1:6" ht="15" thickBot="1" x14ac:dyDescent="0.35">
      <c r="B38" s="45" t="s">
        <v>29</v>
      </c>
      <c r="C38" s="46"/>
      <c r="D38" s="47"/>
      <c r="E38" s="48">
        <f>E20+E35</f>
        <v>0</v>
      </c>
      <c r="F38" s="37">
        <f>F20+F35</f>
        <v>0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F20" sqref="F20"/>
    </sheetView>
  </sheetViews>
  <sheetFormatPr defaultColWidth="9.109375" defaultRowHeight="12" x14ac:dyDescent="0.25"/>
  <cols>
    <col min="1" max="1" width="1.44140625" style="1" customWidth="1"/>
    <col min="2" max="2" width="73.33203125" style="2" customWidth="1"/>
    <col min="3" max="3" width="18.6640625" style="15" customWidth="1"/>
    <col min="4" max="4" width="11" style="3" customWidth="1"/>
    <col min="5" max="6" width="18.6640625" style="2" customWidth="1"/>
    <col min="7" max="7" width="1.6640625" style="70" customWidth="1"/>
    <col min="8" max="16384" width="9.109375" style="70"/>
  </cols>
  <sheetData>
    <row r="1" spans="1:6" ht="18" thickBot="1" x14ac:dyDescent="0.3">
      <c r="B1" s="14" t="s">
        <v>69</v>
      </c>
    </row>
    <row r="2" spans="1:6" ht="48.75" customHeight="1" thickBot="1" x14ac:dyDescent="0.3">
      <c r="B2" s="50" t="s">
        <v>31</v>
      </c>
      <c r="C2" s="17" t="s">
        <v>6</v>
      </c>
      <c r="D2" s="18" t="s">
        <v>32</v>
      </c>
      <c r="E2" s="19" t="s">
        <v>8</v>
      </c>
      <c r="F2" s="4" t="s">
        <v>9</v>
      </c>
    </row>
    <row r="3" spans="1:6" ht="12.6" thickBot="1" x14ac:dyDescent="0.3">
      <c r="B3" s="5"/>
      <c r="C3" s="6"/>
      <c r="D3" s="20"/>
      <c r="E3" s="6"/>
      <c r="F3" s="6"/>
    </row>
    <row r="4" spans="1:6" x14ac:dyDescent="0.25">
      <c r="B4" s="21" t="s">
        <v>67</v>
      </c>
      <c r="C4" s="22"/>
      <c r="D4" s="23"/>
      <c r="E4" s="24"/>
      <c r="F4" s="7"/>
    </row>
    <row r="5" spans="1:6" ht="11.4" x14ac:dyDescent="0.2">
      <c r="A5" s="3"/>
      <c r="B5" s="8" t="s">
        <v>70</v>
      </c>
      <c r="C5" s="25"/>
      <c r="D5" s="26">
        <v>14</v>
      </c>
      <c r="E5" s="27">
        <f>C5*D5</f>
        <v>0</v>
      </c>
      <c r="F5" s="28">
        <f t="shared" ref="F5:F13" si="0">ROUND(E5*1.21,1)</f>
        <v>0</v>
      </c>
    </row>
    <row r="6" spans="1:6" ht="11.4" x14ac:dyDescent="0.2">
      <c r="A6" s="3"/>
      <c r="B6" s="8" t="s">
        <v>71</v>
      </c>
      <c r="C6" s="25"/>
      <c r="D6" s="26">
        <v>1</v>
      </c>
      <c r="E6" s="27">
        <f t="shared" ref="E6:E10" si="1">C6*D6</f>
        <v>0</v>
      </c>
      <c r="F6" s="28">
        <f t="shared" si="0"/>
        <v>0</v>
      </c>
    </row>
    <row r="7" spans="1:6" ht="11.4" x14ac:dyDescent="0.2">
      <c r="A7" s="3"/>
      <c r="B7" s="8" t="s">
        <v>72</v>
      </c>
      <c r="C7" s="25"/>
      <c r="D7" s="26">
        <v>14</v>
      </c>
      <c r="E7" s="27">
        <f t="shared" si="1"/>
        <v>0</v>
      </c>
      <c r="F7" s="28">
        <f t="shared" si="0"/>
        <v>0</v>
      </c>
    </row>
    <row r="8" spans="1:6" ht="11.4" x14ac:dyDescent="0.2">
      <c r="A8" s="3"/>
      <c r="B8" s="83" t="s">
        <v>73</v>
      </c>
      <c r="C8" s="84"/>
      <c r="D8" s="85">
        <v>1</v>
      </c>
      <c r="E8" s="27">
        <f t="shared" si="1"/>
        <v>0</v>
      </c>
      <c r="F8" s="28">
        <f t="shared" si="0"/>
        <v>0</v>
      </c>
    </row>
    <row r="9" spans="1:6" ht="11.4" x14ac:dyDescent="0.2">
      <c r="A9" s="3"/>
      <c r="B9" s="8" t="s">
        <v>74</v>
      </c>
      <c r="C9" s="25"/>
      <c r="D9" s="26">
        <v>1</v>
      </c>
      <c r="E9" s="27">
        <f t="shared" si="1"/>
        <v>0</v>
      </c>
      <c r="F9" s="28">
        <f t="shared" si="0"/>
        <v>0</v>
      </c>
    </row>
    <row r="10" spans="1:6" s="87" customFormat="1" ht="11.4" x14ac:dyDescent="0.2">
      <c r="A10" s="86"/>
      <c r="B10" s="51" t="s">
        <v>36</v>
      </c>
      <c r="C10" s="52"/>
      <c r="D10" s="53">
        <v>1</v>
      </c>
      <c r="E10" s="27">
        <f t="shared" si="1"/>
        <v>0</v>
      </c>
      <c r="F10" s="54">
        <f t="shared" si="0"/>
        <v>0</v>
      </c>
    </row>
    <row r="11" spans="1:6" s="87" customFormat="1" ht="11.4" x14ac:dyDescent="0.2">
      <c r="A11" s="86"/>
      <c r="B11" s="55" t="s">
        <v>37</v>
      </c>
      <c r="C11" s="56"/>
      <c r="D11" s="57">
        <v>24</v>
      </c>
      <c r="E11" s="58">
        <f t="shared" ref="E11:E12" si="2">C11*D11</f>
        <v>0</v>
      </c>
      <c r="F11" s="59">
        <f t="shared" si="0"/>
        <v>0</v>
      </c>
    </row>
    <row r="12" spans="1:6" s="87" customFormat="1" ht="11.4" x14ac:dyDescent="0.2">
      <c r="A12" s="86"/>
      <c r="B12" s="60" t="s">
        <v>38</v>
      </c>
      <c r="C12" s="61"/>
      <c r="D12" s="62">
        <v>25</v>
      </c>
      <c r="E12" s="58">
        <f t="shared" si="2"/>
        <v>0</v>
      </c>
      <c r="F12" s="59">
        <f t="shared" si="0"/>
        <v>0</v>
      </c>
    </row>
    <row r="13" spans="1:6" thickBot="1" x14ac:dyDescent="0.25">
      <c r="A13" s="3"/>
      <c r="B13" s="38" t="s">
        <v>33</v>
      </c>
      <c r="C13" s="31"/>
      <c r="D13" s="32">
        <v>1</v>
      </c>
      <c r="E13" s="27">
        <f>C13*D13</f>
        <v>0</v>
      </c>
      <c r="F13" s="28">
        <f t="shared" si="0"/>
        <v>0</v>
      </c>
    </row>
    <row r="14" spans="1:6" ht="12.6" thickBot="1" x14ac:dyDescent="0.3">
      <c r="B14" s="33" t="s">
        <v>40</v>
      </c>
      <c r="C14" s="34"/>
      <c r="D14" s="35"/>
      <c r="E14" s="36">
        <f>SUM(E1:E13)</f>
        <v>0</v>
      </c>
      <c r="F14" s="39">
        <f>SUM(F1:F13)</f>
        <v>0</v>
      </c>
    </row>
    <row r="19" spans="2:2" x14ac:dyDescent="0.25">
      <c r="B19" s="82"/>
    </row>
    <row r="20" spans="2:2" x14ac:dyDescent="0.25">
      <c r="B20" s="82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Rekonstrukce odborných učeben -</vt:lpstr>
      <vt:lpstr>Cihelní Rozp IT HW+SW vybav 2</vt:lpstr>
      <vt:lpstr>Cihelní Rozp IT aktivní prvky 2</vt:lpstr>
      <vt:lpstr>Školská Rozp IT aktivní prvky</vt:lpstr>
      <vt:lpstr>Školská Rozp IT HW+SW vybavení</vt:lpstr>
      <vt:lpstr>Borovskéh Rozp IT aktivní prvky</vt:lpstr>
      <vt:lpstr>Borovské Rozp IT HW+SW vybavení</vt:lpstr>
      <vt:lpstr>'Borovské Rozp IT HW+SW vybavení'!Oblast_tisku</vt:lpstr>
      <vt:lpstr>'Borovskéh Rozp IT aktivní prvky'!Oblast_tisku</vt:lpstr>
      <vt:lpstr>'Cihelní Rozp IT aktivní prvky 2'!Oblast_tisku</vt:lpstr>
      <vt:lpstr>'Cihelní Rozp IT HW+SW vybav 2'!Oblast_tisku</vt:lpstr>
      <vt:lpstr>'Školská Rozp IT aktivní prvky'!Oblast_tisku</vt:lpstr>
      <vt:lpstr>'Školská Rozp IT HW+SW vybavení'!Oblast_tisku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Vojkůvka Radek</dc:creator>
  <cp:lastModifiedBy>Hübnerová Nataša</cp:lastModifiedBy>
  <cp:lastPrinted>2017-11-01T12:51:54Z</cp:lastPrinted>
  <dcterms:created xsi:type="dcterms:W3CDTF">2017-08-17T08:02:21Z</dcterms:created>
  <dcterms:modified xsi:type="dcterms:W3CDTF">2017-11-15T13:30:22Z</dcterms:modified>
</cp:coreProperties>
</file>