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avid\Desktop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SO 301 - Výměna potrubí v..." sheetId="3" r:id="rId3"/>
    <sheet name="SO 401 - Veřejné osvětlení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Komunikace'!$C$88:$K$418</definedName>
    <definedName name="_xlnm.Print_Area" localSheetId="1">'SO 101 - Komunikace'!$C$4:$J$39,'SO 101 - Komunikace'!$C$45:$J$70,'SO 101 - Komunikace'!$C$76:$K$418</definedName>
    <definedName name="_xlnm.Print_Titles" localSheetId="1">'SO 101 - Komunikace'!$88:$88</definedName>
    <definedName name="_xlnm._FilterDatabase" localSheetId="2" hidden="1">'SO 301 - Výměna potrubí v...'!$C$85:$K$150</definedName>
    <definedName name="_xlnm.Print_Area" localSheetId="2">'SO 301 - Výměna potrubí v...'!$C$4:$J$39,'SO 301 - Výměna potrubí v...'!$C$45:$J$67,'SO 301 - Výměna potrubí v...'!$C$73:$K$150</definedName>
    <definedName name="_xlnm.Print_Titles" localSheetId="2">'SO 301 - Výměna potrubí v...'!$85:$85</definedName>
    <definedName name="_xlnm._FilterDatabase" localSheetId="3" hidden="1">'SO 401 - Veřejné osvětlení'!$C$80:$K$84</definedName>
    <definedName name="_xlnm.Print_Area" localSheetId="3">'SO 401 - Veřejné osvětlení'!$C$4:$J$39,'SO 401 - Veřejné osvětlení'!$C$45:$J$62,'SO 401 - Veřejné osvětlení'!$C$68:$K$84</definedName>
    <definedName name="_xlnm.Print_Titles" localSheetId="3">'SO 401 - Veřejné osvětlení'!$80:$80</definedName>
    <definedName name="_xlnm._FilterDatabase" localSheetId="4" hidden="1">'VON - Vedlejší a ostatní ...'!$C$79:$K$90</definedName>
    <definedName name="_xlnm.Print_Area" localSheetId="4">'VON - Vedlejší a ostatní ...'!$C$4:$J$39,'VON - Vedlejší a ostatní ...'!$C$45:$J$61,'VON - Vedlejší a ostatní ...'!$C$67:$K$90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78"/>
  <c r="J17"/>
  <c r="J12"/>
  <c r="J75"/>
  <c r="E7"/>
  <c r="E48"/>
  <c i="3" r="J37"/>
  <c r="J36"/>
  <c i="1" r="AY56"/>
  <c i="3" r="J35"/>
  <c i="1" r="AX56"/>
  <c i="3" r="BI149"/>
  <c r="BH149"/>
  <c r="BG149"/>
  <c r="BF149"/>
  <c r="T149"/>
  <c r="T148"/>
  <c r="T147"/>
  <c r="R149"/>
  <c r="R148"/>
  <c r="R147"/>
  <c r="P149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2" r="J37"/>
  <c r="J36"/>
  <c i="1" r="AY55"/>
  <c i="2" r="J35"/>
  <c i="1" r="AX55"/>
  <c i="2" r="BI417"/>
  <c r="BH417"/>
  <c r="BG417"/>
  <c r="BF417"/>
  <c r="T417"/>
  <c r="T416"/>
  <c r="R417"/>
  <c r="R416"/>
  <c r="P417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8"/>
  <c r="BH388"/>
  <c r="BG388"/>
  <c r="BF388"/>
  <c r="T388"/>
  <c r="R388"/>
  <c r="P388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0"/>
  <c r="BH370"/>
  <c r="BG370"/>
  <c r="BF370"/>
  <c r="T370"/>
  <c r="R370"/>
  <c r="P370"/>
  <c r="BI364"/>
  <c r="BH364"/>
  <c r="BG364"/>
  <c r="BF364"/>
  <c r="T364"/>
  <c r="R364"/>
  <c r="P364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1" r="L50"/>
  <c r="AM50"/>
  <c r="AM49"/>
  <c r="L49"/>
  <c r="AM47"/>
  <c r="L47"/>
  <c r="L45"/>
  <c r="L44"/>
  <c i="2" r="BK307"/>
  <c r="J247"/>
  <c r="BK191"/>
  <c r="J148"/>
  <c r="J102"/>
  <c r="J409"/>
  <c r="BK402"/>
  <c r="J302"/>
  <c r="J281"/>
  <c r="J222"/>
  <c r="BK184"/>
  <c r="BK144"/>
  <c r="J127"/>
  <c r="BK266"/>
  <c r="BK236"/>
  <c r="BK188"/>
  <c r="J135"/>
  <c r="J108"/>
  <c i="3" r="J145"/>
  <c r="BK133"/>
  <c r="BK110"/>
  <c r="J137"/>
  <c r="J93"/>
  <c i="4" r="J34"/>
  <c i="1" r="AW57"/>
  <c i="2" r="BK381"/>
  <c r="BK370"/>
  <c r="J358"/>
  <c r="BK353"/>
  <c r="J346"/>
  <c r="BK338"/>
  <c r="J304"/>
  <c r="BK286"/>
  <c r="BK253"/>
  <c r="J216"/>
  <c r="J188"/>
  <c r="BK140"/>
  <c r="BK110"/>
  <c r="BK347"/>
  <c r="J332"/>
  <c r="BK313"/>
  <c r="J301"/>
  <c r="BK284"/>
  <c r="J191"/>
  <c r="BK148"/>
  <c r="BK122"/>
  <c r="J172"/>
  <c r="J114"/>
  <c i="3" r="BK123"/>
  <c r="BK98"/>
  <c r="J126"/>
  <c i="4" r="BK84"/>
  <c i="5" r="BK83"/>
  <c i="2" r="J392"/>
  <c r="J384"/>
  <c r="BK379"/>
  <c r="J356"/>
  <c r="J347"/>
  <c r="BK334"/>
  <c r="J325"/>
  <c r="J316"/>
  <c r="J305"/>
  <c r="BK240"/>
  <c r="J199"/>
  <c r="J154"/>
  <c r="BK116"/>
  <c r="BK415"/>
  <c r="BK409"/>
  <c r="BK281"/>
  <c r="J229"/>
  <c r="BK181"/>
  <c r="J112"/>
  <c r="J413"/>
  <c r="J405"/>
  <c r="BK332"/>
  <c r="J320"/>
  <c r="J294"/>
  <c r="J256"/>
  <c r="J207"/>
  <c r="J169"/>
  <c r="BK98"/>
  <c r="J411"/>
  <c r="BK270"/>
  <c r="BK250"/>
  <c r="J205"/>
  <c r="BK159"/>
  <c i="3" r="J128"/>
  <c r="BK96"/>
  <c r="BK129"/>
  <c r="J149"/>
  <c r="J110"/>
  <c i="4" r="F35"/>
  <c i="1" r="BB57"/>
  <c i="2" r="BK394"/>
  <c r="BK388"/>
  <c r="J379"/>
  <c r="J363"/>
  <c r="BK356"/>
  <c r="J352"/>
  <c r="J317"/>
  <c r="BK301"/>
  <c r="J282"/>
  <c r="J232"/>
  <c r="BK202"/>
  <c r="J179"/>
  <c i="1" r="AS54"/>
  <c i="2" r="J338"/>
  <c r="J323"/>
  <c r="BK309"/>
  <c r="BK297"/>
  <c r="BK234"/>
  <c r="J196"/>
  <c r="BK170"/>
  <c r="BK138"/>
  <c r="BK112"/>
  <c r="J144"/>
  <c i="3" r="BK106"/>
  <c r="J133"/>
  <c r="BK90"/>
  <c i="5" r="J90"/>
  <c i="2" r="J397"/>
  <c r="J389"/>
  <c r="J376"/>
  <c r="BK363"/>
  <c r="J355"/>
  <c r="J350"/>
  <c r="J339"/>
  <c r="BK327"/>
  <c r="J318"/>
  <c r="BK278"/>
  <c r="J250"/>
  <c r="BK209"/>
  <c r="J138"/>
  <c r="J417"/>
  <c r="J414"/>
  <c r="BK408"/>
  <c r="BK400"/>
  <c r="J345"/>
  <c r="BK333"/>
  <c r="BK317"/>
  <c r="J307"/>
  <c r="J292"/>
  <c r="J275"/>
  <c r="J236"/>
  <c r="J202"/>
  <c r="BK179"/>
  <c r="J140"/>
  <c r="BK108"/>
  <c r="BK95"/>
  <c r="J273"/>
  <c r="BK262"/>
  <c r="BK219"/>
  <c r="J184"/>
  <c r="J122"/>
  <c r="J106"/>
  <c r="BK411"/>
  <c i="3" r="BK130"/>
  <c r="J112"/>
  <c r="BK138"/>
  <c r="J123"/>
  <c r="J96"/>
  <c r="J135"/>
  <c i="4" r="F37"/>
  <c i="1" r="BD57"/>
  <c i="2" r="J288"/>
  <c r="BK258"/>
  <c r="J212"/>
  <c r="BK169"/>
  <c r="BK127"/>
  <c r="J415"/>
  <c r="BK342"/>
  <c r="BK325"/>
  <c r="BK316"/>
  <c r="J266"/>
  <c r="BK229"/>
  <c r="J193"/>
  <c r="BK119"/>
  <c r="J104"/>
  <c r="J93"/>
  <c r="J410"/>
  <c r="BK256"/>
  <c r="BK212"/>
  <c r="BK93"/>
  <c i="3" r="BK141"/>
  <c r="J106"/>
  <c r="J141"/>
  <c r="J124"/>
  <c r="J129"/>
  <c i="5" r="J87"/>
  <c r="BK86"/>
  <c r="BK82"/>
  <c i="2" r="BK392"/>
  <c r="BK384"/>
  <c r="BK378"/>
  <c r="BK364"/>
  <c r="BK349"/>
  <c r="BK345"/>
  <c r="J333"/>
  <c r="BK320"/>
  <c r="J309"/>
  <c r="J290"/>
  <c r="BK275"/>
  <c r="BK156"/>
  <c r="J125"/>
  <c r="J407"/>
  <c r="J402"/>
  <c r="J343"/>
  <c r="BK305"/>
  <c r="BK290"/>
  <c r="J262"/>
  <c r="J238"/>
  <c r="BK205"/>
  <c r="BK161"/>
  <c i="3" r="BK137"/>
  <c r="BK108"/>
  <c r="BK149"/>
  <c r="BK127"/>
  <c r="J90"/>
  <c r="BK112"/>
  <c i="2" r="J394"/>
  <c r="J388"/>
  <c r="J381"/>
  <c r="J370"/>
  <c r="BK358"/>
  <c r="BK352"/>
  <c r="BK321"/>
  <c r="BK310"/>
  <c r="J299"/>
  <c r="J284"/>
  <c r="BK265"/>
  <c r="J219"/>
  <c r="BK172"/>
  <c r="J100"/>
  <c r="BK405"/>
  <c r="J349"/>
  <c r="J335"/>
  <c r="J321"/>
  <c r="J310"/>
  <c r="BK299"/>
  <c r="BK282"/>
  <c r="J243"/>
  <c r="J209"/>
  <c r="BK193"/>
  <c r="J163"/>
  <c r="BK125"/>
  <c r="BK106"/>
  <c r="BK410"/>
  <c r="J258"/>
  <c r="BK232"/>
  <c r="BK196"/>
  <c r="BK154"/>
  <c r="J119"/>
  <c r="BK414"/>
  <c i="3" r="J138"/>
  <c r="J103"/>
  <c r="J132"/>
  <c r="J117"/>
  <c r="BK145"/>
  <c r="J127"/>
  <c r="J108"/>
  <c i="5" r="BK90"/>
  <c r="J88"/>
  <c r="BK84"/>
  <c r="J83"/>
  <c r="BK85"/>
  <c r="J82"/>
  <c r="J85"/>
  <c i="2" r="J297"/>
  <c r="J270"/>
  <c r="BK238"/>
  <c r="BK135"/>
  <c r="J95"/>
  <c r="J408"/>
  <c r="BK350"/>
  <c r="BK346"/>
  <c r="BK335"/>
  <c r="J286"/>
  <c r="J240"/>
  <c r="BK199"/>
  <c r="J159"/>
  <c r="BK133"/>
  <c r="J110"/>
  <c r="BK260"/>
  <c r="BK222"/>
  <c r="J170"/>
  <c r="J116"/>
  <c r="BK413"/>
  <c i="3" r="BK135"/>
  <c r="BK121"/>
  <c r="BK101"/>
  <c r="BK124"/>
  <c i="4" r="J84"/>
  <c i="5" r="J86"/>
  <c r="BK87"/>
  <c r="J84"/>
  <c i="2" r="BK397"/>
  <c r="BK389"/>
  <c r="BK383"/>
  <c r="BK376"/>
  <c r="J360"/>
  <c r="BK355"/>
  <c r="J342"/>
  <c r="BK323"/>
  <c r="J313"/>
  <c r="BK294"/>
  <c r="BK243"/>
  <c r="J133"/>
  <c r="J98"/>
  <c r="BK404"/>
  <c r="BK399"/>
  <c r="J334"/>
  <c r="BK318"/>
  <c r="J278"/>
  <c r="BK247"/>
  <c r="BK216"/>
  <c r="J181"/>
  <c r="BK130"/>
  <c r="J226"/>
  <c r="J161"/>
  <c i="3" r="J101"/>
  <c r="J130"/>
  <c r="J121"/>
  <c r="BK143"/>
  <c r="J98"/>
  <c i="5" r="BK88"/>
  <c i="2" r="J400"/>
  <c r="J383"/>
  <c r="J378"/>
  <c r="J364"/>
  <c r="BK360"/>
  <c r="J353"/>
  <c r="BK343"/>
  <c r="BK302"/>
  <c r="BK292"/>
  <c r="BK273"/>
  <c r="J234"/>
  <c r="J186"/>
  <c r="J130"/>
  <c r="BK104"/>
  <c r="BK407"/>
  <c r="J404"/>
  <c r="J399"/>
  <c r="BK339"/>
  <c r="J327"/>
  <c r="BK304"/>
  <c r="BK288"/>
  <c r="J260"/>
  <c r="BK226"/>
  <c r="BK186"/>
  <c r="J156"/>
  <c r="BK114"/>
  <c r="BK102"/>
  <c r="BK417"/>
  <c r="J265"/>
  <c r="J253"/>
  <c r="BK207"/>
  <c r="BK163"/>
  <c r="BK100"/>
  <c i="3" r="J143"/>
  <c r="BK126"/>
  <c r="BK93"/>
  <c r="BK128"/>
  <c r="BK103"/>
  <c r="BK132"/>
  <c r="BK117"/>
  <c i="4" r="F36"/>
  <c i="1" r="BC57"/>
  <c i="2" l="1" r="P92"/>
  <c r="BK121"/>
  <c r="J121"/>
  <c r="J63"/>
  <c r="BK201"/>
  <c r="J201"/>
  <c r="J64"/>
  <c r="BK221"/>
  <c r="J221"/>
  <c r="J65"/>
  <c r="T221"/>
  <c r="R246"/>
  <c r="BK298"/>
  <c r="J298"/>
  <c r="J68"/>
  <c r="T298"/>
  <c i="3" r="T89"/>
  <c r="T88"/>
  <c r="R116"/>
  <c r="R115"/>
  <c i="2" r="T92"/>
  <c r="R121"/>
  <c r="R201"/>
  <c r="P221"/>
  <c r="BK246"/>
  <c r="J246"/>
  <c r="J66"/>
  <c r="T246"/>
  <c r="P277"/>
  <c r="T277"/>
  <c r="P298"/>
  <c i="3" r="BK89"/>
  <c r="BK88"/>
  <c r="J88"/>
  <c r="J61"/>
  <c r="R89"/>
  <c r="R88"/>
  <c r="R87"/>
  <c r="R86"/>
  <c r="T116"/>
  <c r="T115"/>
  <c i="2" r="BK92"/>
  <c r="J92"/>
  <c r="J62"/>
  <c r="T121"/>
  <c i="5" r="BK81"/>
  <c r="J81"/>
  <c r="J60"/>
  <c i="2" r="R92"/>
  <c r="P121"/>
  <c r="P201"/>
  <c r="T201"/>
  <c r="R221"/>
  <c r="P246"/>
  <c r="BK277"/>
  <c r="J277"/>
  <c r="J67"/>
  <c r="R277"/>
  <c r="R298"/>
  <c i="3" r="P89"/>
  <c r="P88"/>
  <c r="BK116"/>
  <c r="BK115"/>
  <c r="J115"/>
  <c r="J63"/>
  <c r="P116"/>
  <c r="P115"/>
  <c i="5" r="P81"/>
  <c r="P80"/>
  <c i="1" r="AU58"/>
  <c i="5" r="R81"/>
  <c r="R80"/>
  <c r="T81"/>
  <c r="T80"/>
  <c i="2" r="BK416"/>
  <c r="J416"/>
  <c r="J69"/>
  <c i="4" r="BK83"/>
  <c r="J83"/>
  <c r="J61"/>
  <c i="3" r="BK148"/>
  <c r="J148"/>
  <c r="J66"/>
  <c i="5" r="BE84"/>
  <c r="BE85"/>
  <c r="BE88"/>
  <c r="BE83"/>
  <c r="E48"/>
  <c r="F55"/>
  <c r="J74"/>
  <c r="BE82"/>
  <c r="BE90"/>
  <c r="BE86"/>
  <c r="BE87"/>
  <c i="3" r="J89"/>
  <c r="J62"/>
  <c r="J116"/>
  <c r="J64"/>
  <c i="4" r="J52"/>
  <c r="F55"/>
  <c r="E71"/>
  <c r="BE84"/>
  <c i="3" r="E48"/>
  <c r="F55"/>
  <c r="BE96"/>
  <c r="BE98"/>
  <c r="BE101"/>
  <c r="BE110"/>
  <c r="BE121"/>
  <c r="BE123"/>
  <c r="BE141"/>
  <c r="J52"/>
  <c r="BE90"/>
  <c r="BE103"/>
  <c r="BE108"/>
  <c r="BE126"/>
  <c r="BE128"/>
  <c r="BE129"/>
  <c r="BE132"/>
  <c r="BE137"/>
  <c r="BE145"/>
  <c r="BE93"/>
  <c r="BE106"/>
  <c r="BE112"/>
  <c r="BE117"/>
  <c r="BE124"/>
  <c r="BE127"/>
  <c r="BE130"/>
  <c r="BE133"/>
  <c r="BE135"/>
  <c r="BE138"/>
  <c r="BE143"/>
  <c r="BE149"/>
  <c i="2" r="BE411"/>
  <c r="E48"/>
  <c r="J83"/>
  <c r="BE98"/>
  <c r="BE104"/>
  <c r="BE122"/>
  <c r="BE125"/>
  <c r="BE135"/>
  <c r="BE148"/>
  <c r="BE154"/>
  <c r="BE156"/>
  <c r="BE159"/>
  <c r="BE161"/>
  <c r="BE172"/>
  <c r="BE186"/>
  <c r="BE191"/>
  <c r="BE199"/>
  <c r="BE207"/>
  <c r="BE209"/>
  <c r="BE216"/>
  <c r="BE229"/>
  <c r="BE247"/>
  <c r="BE253"/>
  <c r="BE265"/>
  <c r="BE275"/>
  <c r="BE410"/>
  <c r="BE93"/>
  <c r="BE100"/>
  <c r="BE102"/>
  <c r="BE106"/>
  <c r="BE114"/>
  <c r="BE116"/>
  <c r="BE127"/>
  <c r="BE130"/>
  <c r="BE140"/>
  <c r="BE144"/>
  <c r="BE169"/>
  <c r="BE181"/>
  <c r="BE193"/>
  <c r="BE205"/>
  <c r="BE212"/>
  <c r="BE219"/>
  <c r="BE222"/>
  <c r="BE234"/>
  <c r="BE236"/>
  <c r="BE238"/>
  <c r="BE258"/>
  <c r="BE270"/>
  <c r="BE278"/>
  <c r="BE282"/>
  <c r="BE284"/>
  <c r="BE286"/>
  <c r="BE288"/>
  <c r="BE290"/>
  <c r="BE294"/>
  <c r="BE297"/>
  <c r="BE302"/>
  <c r="BE304"/>
  <c r="BE305"/>
  <c r="BE307"/>
  <c r="BE309"/>
  <c r="BE310"/>
  <c r="BE313"/>
  <c r="BE316"/>
  <c r="BE317"/>
  <c r="BE318"/>
  <c r="BE323"/>
  <c r="BE327"/>
  <c r="BE332"/>
  <c r="BE334"/>
  <c r="BE338"/>
  <c r="BE342"/>
  <c r="BE345"/>
  <c r="BE397"/>
  <c r="BE400"/>
  <c r="BE402"/>
  <c r="BE404"/>
  <c r="BE405"/>
  <c r="BE407"/>
  <c r="BE408"/>
  <c r="BE413"/>
  <c r="BE414"/>
  <c r="BE415"/>
  <c r="BE417"/>
  <c r="F55"/>
  <c r="BE95"/>
  <c r="BE108"/>
  <c r="BE110"/>
  <c r="BE112"/>
  <c r="BE119"/>
  <c r="BE133"/>
  <c r="BE138"/>
  <c r="BE163"/>
  <c r="BE170"/>
  <c r="BE179"/>
  <c r="BE184"/>
  <c r="BE188"/>
  <c r="BE196"/>
  <c r="BE202"/>
  <c r="BE226"/>
  <c r="BE232"/>
  <c r="BE240"/>
  <c r="BE243"/>
  <c r="BE250"/>
  <c r="BE256"/>
  <c r="BE260"/>
  <c r="BE262"/>
  <c r="BE266"/>
  <c r="BE273"/>
  <c r="BE281"/>
  <c r="BE292"/>
  <c r="BE299"/>
  <c r="BE301"/>
  <c r="BE320"/>
  <c r="BE321"/>
  <c r="BE325"/>
  <c r="BE333"/>
  <c r="BE335"/>
  <c r="BE339"/>
  <c r="BE343"/>
  <c r="BE346"/>
  <c r="BE347"/>
  <c r="BE349"/>
  <c r="BE350"/>
  <c r="BE352"/>
  <c r="BE353"/>
  <c r="BE355"/>
  <c r="BE356"/>
  <c r="BE358"/>
  <c r="BE360"/>
  <c r="BE363"/>
  <c r="BE364"/>
  <c r="BE370"/>
  <c r="BE376"/>
  <c r="BE378"/>
  <c r="BE379"/>
  <c r="BE381"/>
  <c r="BE383"/>
  <c r="BE384"/>
  <c r="BE388"/>
  <c r="BE389"/>
  <c r="BE392"/>
  <c r="BE394"/>
  <c r="BE399"/>
  <c r="BE409"/>
  <c i="3" r="F36"/>
  <c i="1" r="BC56"/>
  <c i="2" r="F34"/>
  <c i="1" r="BA55"/>
  <c i="5" r="F34"/>
  <c i="1" r="BA58"/>
  <c i="3" r="J34"/>
  <c i="1" r="AW56"/>
  <c i="2" r="F35"/>
  <c i="1" r="BB55"/>
  <c i="2" r="F37"/>
  <c i="1" r="BD55"/>
  <c i="3" r="F35"/>
  <c i="1" r="BB56"/>
  <c i="4" r="F33"/>
  <c i="1" r="AZ57"/>
  <c i="5" r="F37"/>
  <c i="1" r="BD58"/>
  <c i="5" r="F35"/>
  <c i="1" r="BB58"/>
  <c i="3" r="F34"/>
  <c i="1" r="BA56"/>
  <c i="3" r="F37"/>
  <c i="1" r="BD56"/>
  <c i="5" r="J34"/>
  <c i="1" r="AW58"/>
  <c i="5" r="F36"/>
  <c i="1" r="BC58"/>
  <c i="2" r="J34"/>
  <c i="1" r="AW55"/>
  <c i="4" r="F34"/>
  <c i="1" r="BA57"/>
  <c i="2" r="F36"/>
  <c i="1" r="BC55"/>
  <c i="3" l="1" r="P87"/>
  <c r="P86"/>
  <c i="1" r="AU56"/>
  <c i="2" r="R91"/>
  <c r="R90"/>
  <c r="R89"/>
  <c r="T91"/>
  <c r="T90"/>
  <c r="T89"/>
  <c i="3" r="T87"/>
  <c r="T86"/>
  <c i="2" r="P91"/>
  <c r="P90"/>
  <c r="P89"/>
  <c i="1" r="AU55"/>
  <c i="2" r="BK91"/>
  <c r="J91"/>
  <c r="J61"/>
  <c i="4" r="BK82"/>
  <c r="J82"/>
  <c r="J60"/>
  <c i="3" r="BK147"/>
  <c r="J147"/>
  <c r="J65"/>
  <c i="5" r="BK80"/>
  <c r="J80"/>
  <c r="J59"/>
  <c i="2" r="J33"/>
  <c i="1" r="AV55"/>
  <c r="AT55"/>
  <c i="3" r="F33"/>
  <c i="1" r="AZ56"/>
  <c i="3" r="J33"/>
  <c i="1" r="AV56"/>
  <c r="AT56"/>
  <c i="5" r="F33"/>
  <c i="1" r="AZ58"/>
  <c i="5" r="J33"/>
  <c i="1" r="AV58"/>
  <c r="AT58"/>
  <c i="4" r="J33"/>
  <c i="1" r="AV57"/>
  <c r="AT57"/>
  <c r="BA54"/>
  <c r="AW54"/>
  <c r="AK30"/>
  <c r="BD54"/>
  <c r="W33"/>
  <c r="BB54"/>
  <c r="AX54"/>
  <c r="BC54"/>
  <c r="AY54"/>
  <c i="2" r="F33"/>
  <c i="1" r="AZ55"/>
  <c i="2" l="1" r="BK90"/>
  <c r="J90"/>
  <c r="J60"/>
  <c i="4" r="BK81"/>
  <c r="J81"/>
  <c r="J59"/>
  <c i="3" r="BK87"/>
  <c r="BK86"/>
  <c r="J86"/>
  <c r="J59"/>
  <c i="1" r="AU54"/>
  <c r="AZ54"/>
  <c r="AV54"/>
  <c r="AK29"/>
  <c i="5" r="J30"/>
  <c i="1" r="AG58"/>
  <c r="W32"/>
  <c r="W31"/>
  <c r="W30"/>
  <c i="5" l="1" r="J39"/>
  <c i="2" r="BK89"/>
  <c r="J89"/>
  <c i="3" r="J87"/>
  <c r="J60"/>
  <c i="1" r="AN58"/>
  <c i="2" r="J30"/>
  <c i="1" r="AG55"/>
  <c r="W29"/>
  <c i="4" r="J30"/>
  <c i="1" r="AG57"/>
  <c i="3" r="J30"/>
  <c i="1" r="AG56"/>
  <c r="AN56"/>
  <c r="AT54"/>
  <c i="3" l="1" r="J39"/>
  <c i="2" r="J39"/>
  <c r="J59"/>
  <c i="4" r="J39"/>
  <c i="1" r="AN55"/>
  <c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<sst xmlns="http://schemas.openxmlformats.org/spreadsheetml/2006/main">
  <si>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</si>
  <si>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</si>
  <si>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</si>
  <si>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</si>
  <si>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</si>
  <si>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{432849a9-024d-47b3-ad07-950de0011393}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</si>
  <si>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</si>
  <si>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</si>
  <si>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</si>
  <si>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</si>
  <si>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</si>
  <si>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</si>
  <si>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</si>
  <si>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</si>
  <si>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PROINK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</si>
  <si>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</si>
  <si>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</si>
  <si>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Lokalita RD Nad Vagónkou</t>
  </si>
  <si>
    <t>KSO:</t>
  </si>
  <si>
    <t/>
  </si>
  <si>
    <t>CC-CZ:</t>
  </si>
  <si>
    <t>Místo:</t>
  </si>
  <si>
    <t>Karviná</t>
  </si>
  <si>
    <t>Datum:</t>
  </si>
  <si>
    <t>18. 4. 2025</t>
  </si>
  <si>
    <t>Zadavatel:</t>
  </si>
  <si>
    <t>IČ:</t>
  </si>
  <si>
    <t>00297534</t>
  </si>
  <si>
    <t>Statutární město Karviná</t>
  </si>
  <si>
    <t>DIČ:</t>
  </si>
  <si>
    <t>CZ00297534</t>
  </si>
  <si>
    <t>Účastník:</t>
  </si>
  <si>
    <t>Vyplň údaj</t>
  </si>
  <si>
    <t>Projektant:</t>
  </si>
  <si>
    <t>25900056</t>
  </si>
  <si>
    <t>PROINK s.r.o.</t>
  </si>
  <si>
    <t>CZ2590056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</si>
  <si>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</si>
  <si>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</si>
  <si>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</si>
  <si>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</si>
  <si>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</si>
  <si>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</si>
  <si>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</si>
  <si>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</si>
  <si>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</si>
  <si>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</si>
  <si>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</si>
  <si>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</si>
  <si>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</si>
  <si>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</si>
  <si>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</si>
  <si>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</si>
  <si>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</si>
  <si>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</si>
  <si>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</si>
  <si>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</si>
  <si>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</si>
  <si>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</si>
  <si>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</si>
  <si>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</si>
  <si>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</si>
  <si>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</si>
  <si>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</si>
  <si>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</si>
  <si>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</si>
  <si>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</si>
  <si>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</si>
  <si>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</si>
  <si>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</si>
  <si>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</si>
  <si>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</si>
  <si>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</si>
  <si>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</si>
  <si>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</si>
  <si>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</si>
  <si>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</si>
  <si>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</si>
  <si>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</si>
  <si>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</si>
  <si>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</si>
  <si>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</si>
  <si>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</si>
  <si>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</si>
  <si>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{ebfbbd0a-9fa3-471b-a887-73825ec7422e}</t>
  </si>
  <si>
    <t>2</t>
  </si>
  <si>
    <t>SO 301</t>
  </si>
  <si>
    <t>Výměna potrubí vodovodu</t>
  </si>
  <si>
    <t>{79206526-a279-4640-b7ca-336dfda9c604}</t>
  </si>
  <si>
    <t>SO 401</t>
  </si>
  <si>
    <t>Veřejné osvětlení</t>
  </si>
  <si>
    <t>{3aace5e8-d9fd-4ea8-a638-f34634c19702}</t>
  </si>
  <si>
    <t>VON</t>
  </si>
  <si>
    <t>Vedlejší a ostatní náklady</t>
  </si>
  <si>
    <t>{fa297b94-864f-4055-89f7-dcd01b4a55fc}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</si>
  <si>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</si>
  <si>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</si>
  <si>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</si>
  <si>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</si>
  <si>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</si>
  <si>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</si>
  <si>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</si>
  <si>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</si>
  <si>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</si>
  <si>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</si>
  <si>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</si>
  <si>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17 - Výměna podloží tl. 300 mm</t>
  </si>
  <si>
    <t xml:space="preserve">      18 - Zemní práce - povrchové úpravy terénu</t>
  </si>
  <si>
    <t xml:space="preserve">      5 - Komunikace pozemní</t>
  </si>
  <si>
    <t xml:space="preserve">      89 - Ostatní konstrukce</t>
  </si>
  <si>
    <t xml:space="preserve">  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</si>
  <si>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</si>
  <si>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</si>
  <si>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</si>
  <si>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</si>
  <si>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</si>
  <si>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</si>
  <si>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</si>
  <si>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</si>
  <si>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</si>
  <si>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</si>
  <si>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</si>
  <si>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</si>
  <si>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</si>
  <si>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</si>
  <si>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</si>
  <si>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</si>
  <si>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</si>
  <si>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</si>
  <si>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</si>
  <si>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</si>
  <si>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</si>
  <si>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919735112</t>
  </si>
  <si>
    <t>Řezání stávajícího živičného krytu nebo podkladu hloubky přes 50 do 100 mm</t>
  </si>
  <si>
    <t>m</t>
  </si>
  <si>
    <t>CS ÚRS 2025 01</t>
  </si>
  <si>
    <t>4</t>
  </si>
  <si>
    <t>3</t>
  </si>
  <si>
    <t>908881046</t>
  </si>
  <si>
    <t>Online PSC</t>
  </si>
  <si>
    <t>https://podminky.urs.cz/item/CS_URS_2025_01/919735112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</si>
  <si>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</si>
  <si>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</si>
  <si>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m2</t>
  </si>
  <si>
    <t>CS ÚRS 2023 01</t>
  </si>
  <si>
    <t>-1504956446</t>
  </si>
  <si>
    <t>https://podminky.urs.cz/item/CS_URS_2023_01/113107342</t>
  </si>
  <si>
    <t>VV</t>
  </si>
  <si>
    <t>21+22</t>
  </si>
  <si>
    <t>184818242</t>
  </si>
  <si>
    <t>Ochrana kmene bedněním před poškozením stavebním provozem zřízení včetně odstranění výšky bednění přes 2 do 3 m průměru kmene přes 300 do 500 mm</t>
  </si>
  <si>
    <t>kus</t>
  </si>
  <si>
    <t>-1672136497</t>
  </si>
  <si>
    <t>https://podminky.urs.cz/item/CS_URS_2025_01/184818242</t>
  </si>
  <si>
    <t>919726122</t>
  </si>
  <si>
    <t>Geotextilie netkaná pro ochranu, separaci nebo filtraci měrná hmotnost přes 200 do 300 g/m2</t>
  </si>
  <si>
    <t>237184107</t>
  </si>
  <si>
    <t>https://podminky.urs.cz/item/CS_URS_2025_01/919726122</t>
  </si>
  <si>
    <t>5</t>
  </si>
  <si>
    <t>112101102</t>
  </si>
  <si>
    <t>Odstranění stromů s odřezáním kmene a s odvětvením listnatých, průměru kmene přes 300 do 500 mm</t>
  </si>
  <si>
    <t>1746066634</t>
  </si>
  <si>
    <t>https://podminky.urs.cz/item/CS_URS_2025_01/112101102</t>
  </si>
  <si>
    <t>6</t>
  </si>
  <si>
    <t>112251102</t>
  </si>
  <si>
    <t>Odstranění pařezů strojně s jejich vykopáním nebo vytrháním průměru přes 300 do 500 mm</t>
  </si>
  <si>
    <t>-276658604</t>
  </si>
  <si>
    <t>https://podminky.urs.cz/item/CS_URS_2025_01/112251102</t>
  </si>
  <si>
    <t>7</t>
  </si>
  <si>
    <t>162201402</t>
  </si>
  <si>
    <t>Vodorovné přemístění větví, kmenů nebo pařezů s naložením, složením a dopravou do 1000 m větví stromů listnatých, průměru kmene přes 300 do 500 mm</t>
  </si>
  <si>
    <t>-515602233</t>
  </si>
  <si>
    <t>https://podminky.urs.cz/item/CS_URS_2025_01/162201402</t>
  </si>
  <si>
    <t>8</t>
  </si>
  <si>
    <t>162201412</t>
  </si>
  <si>
    <t>Vodorovné přemístění větví, kmenů nebo pařezů s naložením, složením a dopravou do 1000 m kmenů stromů listnatých, průměru přes 300 do 500 mm</t>
  </si>
  <si>
    <t>597877912</t>
  </si>
  <si>
    <t>https://podminky.urs.cz/item/CS_URS_2025_01/162201412</t>
  </si>
  <si>
    <t>9</t>
  </si>
  <si>
    <t>162201422</t>
  </si>
  <si>
    <t>Vodorovné přemístění větví, kmenů nebo pařezů s naložením, složením a dopravou do 1000 m pařezů kmenů, průměru přes 300 do 500 mm</t>
  </si>
  <si>
    <t>1759506931</t>
  </si>
  <si>
    <t>https://podminky.urs.cz/item/CS_URS_2025_01/162201422</t>
  </si>
  <si>
    <t>10</t>
  </si>
  <si>
    <t>997221858</t>
  </si>
  <si>
    <t>Poplatek za uložení stavebního odpadu na recyklační skládce (skládkovné) z rostlinných pletiv zatříděného do Katalogu odpadů pod kódem 02 01 03</t>
  </si>
  <si>
    <t>t</t>
  </si>
  <si>
    <t>1018221335</t>
  </si>
  <si>
    <t>https://podminky.urs.cz/item/CS_URS_2025_01/997221858</t>
  </si>
  <si>
    <t>997221551</t>
  </si>
  <si>
    <t>Vodorovná doprava suti bez naložení, ale se složením a s hrubým urovnáním ze sypkých materiálů, na vzdálenost do 1 km</t>
  </si>
  <si>
    <t>-1441913759</t>
  </si>
  <si>
    <t>https://podminky.urs.cz/item/CS_URS_2025_01/997221551</t>
  </si>
  <si>
    <t>997221559</t>
  </si>
  <si>
    <t>Vodorovná doprava suti bez naložení, ale se složením a s hrubým urovnáním Příplatek k ceně za každý další započatý 1 km přes 1 km</t>
  </si>
  <si>
    <t>2091301006</t>
  </si>
  <si>
    <t>https://podminky.urs.cz/item/CS_URS_2025_01/997221559</t>
  </si>
  <si>
    <t>9,46*9</t>
  </si>
  <si>
    <t>13</t>
  </si>
  <si>
    <t>997221875</t>
  </si>
  <si>
    <t>Poplatek za uložení stavebního odpadu na recyklační skládce (skládkovné) asfaltového bez obsahu dehtu zatříděného do Katalogu odpadů pod kódem 17 03 02</t>
  </si>
  <si>
    <t>-2087415304</t>
  </si>
  <si>
    <t>https://podminky.urs.cz/item/CS_URS_2025_01/997221875</t>
  </si>
  <si>
    <t>Zemní práce - hloubené vykopávky</t>
  </si>
  <si>
    <t>14</t>
  </si>
  <si>
    <t>121151125</t>
  </si>
  <si>
    <t>Sejmutí ornice strojně při souvislé ploše přes 500 m2, tl. vrstvy přes 250 do 300 mm</t>
  </si>
  <si>
    <t>1709742917</t>
  </si>
  <si>
    <t>https://podminky.urs.cz/item/CS_URS_2025_01/121151125</t>
  </si>
  <si>
    <t>802+83</t>
  </si>
  <si>
    <t>15</t>
  </si>
  <si>
    <t>121151127</t>
  </si>
  <si>
    <t>Sejmutí ornice strojně při souvislé ploše přes 500 m2, tl. vrstvy přes 400 do 500 mm</t>
  </si>
  <si>
    <t>1750212960</t>
  </si>
  <si>
    <t>https://podminky.urs.cz/item/CS_URS_2025_01/121151127</t>
  </si>
  <si>
    <t>16</t>
  </si>
  <si>
    <t>171251201</t>
  </si>
  <si>
    <t>Uložení sypaniny na skládky nebo meziskládky bez hutnění s upravením uložené sypaniny do předepsaného tvaru</t>
  </si>
  <si>
    <t>m3</t>
  </si>
  <si>
    <t>272532848</t>
  </si>
  <si>
    <t>https://podminky.urs.cz/item/CS_URS_2025_01/171251201</t>
  </si>
  <si>
    <t>885*0,3+4943*0,5</t>
  </si>
  <si>
    <t>17</t>
  </si>
  <si>
    <t>181351113</t>
  </si>
  <si>
    <t>Rozprostření a urovnání ornice v rovině nebo ve svahu sklonu do 1:5 strojně při souvislé ploše přes 500 m2, tl. vrstvy do 200 mm</t>
  </si>
  <si>
    <t>-877719697</t>
  </si>
  <si>
    <t>https://podminky.urs.cz/item/CS_URS_2025_01/181351113</t>
  </si>
  <si>
    <t>P</t>
  </si>
  <si>
    <t>Poznámka k položce:_x000d_
Opětovné rozprostření ornice ZPF</t>
  </si>
  <si>
    <t>18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</si>
  <si>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</si>
  <si>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</si>
  <si>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2065237378</t>
  </si>
  <si>
    <t>https://podminky.urs.cz/item/CS_URS_2025_01/162351103</t>
  </si>
  <si>
    <t>19</t>
  </si>
  <si>
    <t>122251103</t>
  </si>
  <si>
    <t>Odkopávky a prokopávky nezapažené strojně v hornině třídy těžitelnosti I skupiny 3 přes 50 do 100 m3</t>
  </si>
  <si>
    <t>985250819</t>
  </si>
  <si>
    <t>https://podminky.urs.cz/item/CS_URS_2025_01/122251103</t>
  </si>
  <si>
    <t>81,22+68</t>
  </si>
  <si>
    <t>20</t>
  </si>
  <si>
    <t>122211101</t>
  </si>
  <si>
    <t>Odkopávky a prokopávky ručně zapažené i nezapažené v hornině třídy těžitelnosti I skupiny 3</t>
  </si>
  <si>
    <t>1569809422</t>
  </si>
  <si>
    <t>https://podminky.urs.cz/item/CS_URS_2025_01/122211101</t>
  </si>
  <si>
    <t>132251251</t>
  </si>
  <si>
    <t>Hloubení nezapažených rýh šířky přes 800 do 2 000 mm strojně s urovnáním dna do předepsaného profilu a spádu v hornině třídy těžitelnosti I skupiny 3 do 20 m3</t>
  </si>
  <si>
    <t>2112448403</t>
  </si>
  <si>
    <t>https://podminky.urs.cz/item/CS_URS_2025_01/132251251</t>
  </si>
  <si>
    <t>Poznámka k položce:_x000d_
trouba PVC</t>
  </si>
  <si>
    <t>21*1*1,2</t>
  </si>
  <si>
    <t>22</t>
  </si>
  <si>
    <t>131251104</t>
  </si>
  <si>
    <t>Hloubení nezapažených jam a zářezů strojně s urovnáním dna do předepsaného profilu a spádu v hornině třídy těžitelnosti I skupiny 3 přes 100 do 500 m3</t>
  </si>
  <si>
    <t>-771422870</t>
  </si>
  <si>
    <t>https://podminky.urs.cz/item/CS_URS_2025_01/131251104</t>
  </si>
  <si>
    <t>Poznámka k položce:_x000d_
průlehy</t>
  </si>
  <si>
    <t>60*3,5*0,35+60*2*0,35+60*5*0,4+60*4*0,4</t>
  </si>
  <si>
    <t>23</t>
  </si>
  <si>
    <t>132251104</t>
  </si>
  <si>
    <t>Hloubení nezapažených rýh šířky do 800 mm strojně s urovnáním dna do předepsaného profilu a spádu v hornině třídy těžitelnosti I skupiny 3 přes 100 m3</t>
  </si>
  <si>
    <t>339513887</t>
  </si>
  <si>
    <t>https://podminky.urs.cz/item/CS_URS_2025_01/132251104</t>
  </si>
  <si>
    <t>Poznámka k položce:_x000d_
chráničky, trativod</t>
  </si>
  <si>
    <t>(8+18)*0,6*0,6</t>
  </si>
  <si>
    <t>467*0,45*0,5</t>
  </si>
  <si>
    <t>Součet</t>
  </si>
  <si>
    <t>24</t>
  </si>
  <si>
    <t>132212131</t>
  </si>
  <si>
    <t>Hloubení nezapažených rýh šířky do 800 mm ručně s urovnáním dna do předepsaného profilu a spádu v hornině třídy těžitelnosti I skupiny 3 soudržných</t>
  </si>
  <si>
    <t>-67660709</t>
  </si>
  <si>
    <t>https://podminky.urs.cz/item/CS_URS_2023_01/132212131</t>
  </si>
  <si>
    <t>25</t>
  </si>
  <si>
    <t>133251101</t>
  </si>
  <si>
    <t>Hloubení nezapažených šachet strojně v hornině třídy těžitelnosti I skupiny 3 do 20 m3</t>
  </si>
  <si>
    <t>1529497114</t>
  </si>
  <si>
    <t>https://podminky.urs.cz/item/CS_URS_2025_01/133251101</t>
  </si>
  <si>
    <t>Poznámka k položce:_x000d_
šachty, vpust</t>
  </si>
  <si>
    <t>26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</si>
  <si>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</si>
  <si>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</si>
  <si>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-2082625273</t>
  </si>
  <si>
    <t>https://podminky.urs.cz/item/CS_URS_2025_01/171152121</t>
  </si>
  <si>
    <t>27</t>
  </si>
  <si>
    <t>M</t>
  </si>
  <si>
    <t>58981122r</t>
  </si>
  <si>
    <t>recyklát betonový frakce 0/93</t>
  </si>
  <si>
    <t>207422270</t>
  </si>
  <si>
    <t>848,81*1,8</t>
  </si>
  <si>
    <t>28</t>
  </si>
  <si>
    <t>174151101</t>
  </si>
  <si>
    <t>Zásyp sypaninou z jakékoliv horniny strojně s uložením výkopku ve vrstvách se zhutněním jam, šachet, rýh nebo kolem objektů v těchto vykopávkách</t>
  </si>
  <si>
    <t>-98903436</t>
  </si>
  <si>
    <t>https://podminky.urs.cz/item/CS_URS_2025_01/174151101</t>
  </si>
  <si>
    <t>Poznámka k položce:_x000d_
trouba PVC, šachty, vpust</t>
  </si>
  <si>
    <t>21*1*0,75</t>
  </si>
  <si>
    <t>29</t>
  </si>
  <si>
    <t>58331200</t>
  </si>
  <si>
    <t>štěrkopísek netříděný</t>
  </si>
  <si>
    <t>1169373985</t>
  </si>
  <si>
    <t>30</t>
  </si>
  <si>
    <t>58344197</t>
  </si>
  <si>
    <t>štěrkodrť frakce 0/63</t>
  </si>
  <si>
    <t>1273300493</t>
  </si>
  <si>
    <t>15,75*1,7</t>
  </si>
  <si>
    <t>31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</si>
  <si>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</si>
  <si>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</si>
  <si>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518696141</t>
  </si>
  <si>
    <t>https://podminky.urs.cz/item/CS_URS_2025_01/175151101</t>
  </si>
  <si>
    <t>Poznámka k položce:_x000d_
trativod, chránička, trouba PVC</t>
  </si>
  <si>
    <t>21*1*0,45</t>
  </si>
  <si>
    <t>32</t>
  </si>
  <si>
    <t>175151109</t>
  </si>
  <si>
    <t>Obsypání potrubí strojně Příplatek k ceně za prohození sypaniny</t>
  </si>
  <si>
    <t>1869925406</t>
  </si>
  <si>
    <t>https://podminky.urs.cz/item/CS_URS_2025_01/175151109</t>
  </si>
  <si>
    <t>33</t>
  </si>
  <si>
    <t>58343930</t>
  </si>
  <si>
    <t>kamenivo drcené hrubé frakce 16/32</t>
  </si>
  <si>
    <t>564307527</t>
  </si>
  <si>
    <t>Poznámka k položce:_x000d_
trativod</t>
  </si>
  <si>
    <t>105,075*1,6</t>
  </si>
  <si>
    <t>34</t>
  </si>
  <si>
    <t>58337310</t>
  </si>
  <si>
    <t>štěrkopísek frakce 0/4</t>
  </si>
  <si>
    <t>1592148479</t>
  </si>
  <si>
    <t>9,45*1,8</t>
  </si>
  <si>
    <t>35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</si>
  <si>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</si>
  <si>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</si>
  <si>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307805907</t>
  </si>
  <si>
    <t>https://podminky.urs.cz/item/CS_URS_2025_01/119001421</t>
  </si>
  <si>
    <t>36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</si>
  <si>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</si>
  <si>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</si>
  <si>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1895118592</t>
  </si>
  <si>
    <t>https://podminky.urs.cz/item/CS_URS_2025_01/162751117</t>
  </si>
  <si>
    <t>149,22+38+25,2+331,5+114,435+5-9,36-26</t>
  </si>
  <si>
    <t>37</t>
  </si>
  <si>
    <t>-1075013625</t>
  </si>
  <si>
    <t>38</t>
  </si>
  <si>
    <t>171201231</t>
  </si>
  <si>
    <t>Poplatek za uložení stavebního odpadu na recyklační skládce (skládkovné) zeminy a kamení zatříděného do Katalogu odpadů pod kódem 17 05 04</t>
  </si>
  <si>
    <t>13231620</t>
  </si>
  <si>
    <t>https://podminky.urs.cz/item/CS_URS_2025_01/171201231</t>
  </si>
  <si>
    <t>627,995*1,6</t>
  </si>
  <si>
    <t>39</t>
  </si>
  <si>
    <t>181951112</t>
  </si>
  <si>
    <t>Úprava pláně vyrovnáním výškových rozdílů strojně v hornině třídy těžitelnosti I, skupiny 1 až 3 se zhutněním</t>
  </si>
  <si>
    <t>-373511680</t>
  </si>
  <si>
    <t>https://podminky.urs.cz/item/CS_URS_2025_01/181951112</t>
  </si>
  <si>
    <t>2883+133+33+12</t>
  </si>
  <si>
    <t>40</t>
  </si>
  <si>
    <t>043154000</t>
  </si>
  <si>
    <t>Zkoušky hutnicí</t>
  </si>
  <si>
    <t>1024</t>
  </si>
  <si>
    <t>-2096758957</t>
  </si>
  <si>
    <t>https://podminky.urs.cz/item/CS_URS_2025_01/043154000</t>
  </si>
  <si>
    <t>Výměna podloží tl. 300 mm</t>
  </si>
  <si>
    <t>41</t>
  </si>
  <si>
    <t>122251105</t>
  </si>
  <si>
    <t>Odkopávky a prokopávky nezapažené strojně v hornině třídy těžitelnosti I skupiny 3 přes 500 do 1 000 m3</t>
  </si>
  <si>
    <t>-536597569</t>
  </si>
  <si>
    <t>https://podminky.urs.cz/item/CS_URS_2025_01/122251105</t>
  </si>
  <si>
    <t>(2883+133+33)*0,3</t>
  </si>
  <si>
    <t>42</t>
  </si>
  <si>
    <t>901120655</t>
  </si>
  <si>
    <t>43</t>
  </si>
  <si>
    <t>171251201.1</t>
  </si>
  <si>
    <t>-576910164</t>
  </si>
  <si>
    <t>https://podminky.urs.cz/item/CS_URS_2025_01/171251201.1</t>
  </si>
  <si>
    <t>44</t>
  </si>
  <si>
    <t>171201231.1</t>
  </si>
  <si>
    <t>269260483</t>
  </si>
  <si>
    <t>https://podminky.urs.cz/item/CS_URS_2025_01/171201231.1</t>
  </si>
  <si>
    <t>914,7*1,6</t>
  </si>
  <si>
    <t>45</t>
  </si>
  <si>
    <t>564951313</t>
  </si>
  <si>
    <t>Podklad nebo podsyp z betonového recyklátu s rozprostřením a zhutněním plochy přes 100 m2, po zhutnění tl. 150 mm</t>
  </si>
  <si>
    <t>1357507235</t>
  </si>
  <si>
    <t>https://podminky.urs.cz/item/CS_URS_2025_01/564951313</t>
  </si>
  <si>
    <t>Poznámka k položce:_x000d_
fr. 0-93</t>
  </si>
  <si>
    <t>2*3049</t>
  </si>
  <si>
    <t>46</t>
  </si>
  <si>
    <t>-724158881</t>
  </si>
  <si>
    <t>2883+133+33</t>
  </si>
  <si>
    <t>47</t>
  </si>
  <si>
    <t>-2072422785</t>
  </si>
  <si>
    <t>Zemní práce - povrchové úpravy terénu</t>
  </si>
  <si>
    <t>48</t>
  </si>
  <si>
    <t>181411131</t>
  </si>
  <si>
    <t>Založení trávníku na půdě předem připravené plochy do 1000 m2 výsevem včetně utažení parkového v rovině nebo na svahu do 1:5</t>
  </si>
  <si>
    <t>2127187480</t>
  </si>
  <si>
    <t>https://podminky.urs.cz/item/CS_URS_2025_01/181411131</t>
  </si>
  <si>
    <t>Poznámka k položce:_x000d_
vč. dodávky osiva a hnojení</t>
  </si>
  <si>
    <t>4021+37</t>
  </si>
  <si>
    <t>49</t>
  </si>
  <si>
    <t>182303111</t>
  </si>
  <si>
    <t>Doplnění zeminy nebo substrátu na travnatých plochách tloušťky do 50 mm v rovině nebo na svahu do 1:5</t>
  </si>
  <si>
    <t>2076374133</t>
  </si>
  <si>
    <t>https://podminky.urs.cz/item/CS_URS_2025_01/182303111</t>
  </si>
  <si>
    <t>4058*3</t>
  </si>
  <si>
    <t>50</t>
  </si>
  <si>
    <t>182251101</t>
  </si>
  <si>
    <t>Svahování trvalých svahů do projektovaných profilů strojně s potřebným přemístěním výkopku při svahování násypů v jakékoliv hornině</t>
  </si>
  <si>
    <t>378557958</t>
  </si>
  <si>
    <t>https://podminky.urs.cz/item/CS_URS_2025_01/182251101</t>
  </si>
  <si>
    <t>Poznámka k položce:_x000d_
Příkopy, průlehy</t>
  </si>
  <si>
    <t>51</t>
  </si>
  <si>
    <t>171151101</t>
  </si>
  <si>
    <t>Hutnění boků násypů z hornin soudržných a sypkých pro jakýkoliv sklon, délku a míru zhutnění svahu</t>
  </si>
  <si>
    <t>-1755988881</t>
  </si>
  <si>
    <t>https://podminky.urs.cz/item/CS_URS_2025_01/171151101</t>
  </si>
  <si>
    <t>52</t>
  </si>
  <si>
    <t>183402131</t>
  </si>
  <si>
    <t>Rozrušení půdy na hloubku přes 50 do 150 mm souvislé plochy přes 500 m2 v rovině nebo na svahu do 1:5</t>
  </si>
  <si>
    <t>191116995</t>
  </si>
  <si>
    <t>https://podminky.urs.cz/item/CS_URS_2025_01/183402131</t>
  </si>
  <si>
    <t>53</t>
  </si>
  <si>
    <t>183403114</t>
  </si>
  <si>
    <t>Obdělání půdy kultivátorováním v rovině nebo na svahu do 1:5</t>
  </si>
  <si>
    <t>-1882654474</t>
  </si>
  <si>
    <t>https://podminky.urs.cz/item/CS_URS_2025_01/183403114</t>
  </si>
  <si>
    <t>54</t>
  </si>
  <si>
    <t>183403153</t>
  </si>
  <si>
    <t>Obdělání půdy hrabáním v rovině nebo na svahu do 1:5</t>
  </si>
  <si>
    <t>312824338</t>
  </si>
  <si>
    <t>https://podminky.urs.cz/item/CS_URS_2025_01/183403153</t>
  </si>
  <si>
    <t>55</t>
  </si>
  <si>
    <t>184813511</t>
  </si>
  <si>
    <t>Chemické odplevelení půdy před založením kultury, trávníku nebo zpevněných ploch ručně o jakékoli výměře postřikem na široko v rovině nebo na svahu do 1:5</t>
  </si>
  <si>
    <t>2110007155</t>
  </si>
  <si>
    <t>https://podminky.urs.cz/item/CS_URS_2025_01/184813511</t>
  </si>
  <si>
    <t>4058*2</t>
  </si>
  <si>
    <t>56</t>
  </si>
  <si>
    <t>111151221</t>
  </si>
  <si>
    <t>Pokosení trávníku při souvislé ploše přes 1000 do 10000 m2 parkového v rovině nebo svahu do 1:5</t>
  </si>
  <si>
    <t>2066825291</t>
  </si>
  <si>
    <t>https://podminky.urs.cz/item/CS_URS_2025_01/111151221</t>
  </si>
  <si>
    <t>Komunikace pozemní</t>
  </si>
  <si>
    <t>57</t>
  </si>
  <si>
    <t>564851111</t>
  </si>
  <si>
    <t>Podklad ze štěrkodrti ŠD s rozprostřením a zhutněním plochy přes 100 m2, po zhutnění tl. 150 mm</t>
  </si>
  <si>
    <t>34759998</t>
  </si>
  <si>
    <t>https://podminky.urs.cz/item/CS_URS_2025_01/564851111</t>
  </si>
  <si>
    <t>(2883+33)*1,2</t>
  </si>
  <si>
    <t>58</t>
  </si>
  <si>
    <t>564861111</t>
  </si>
  <si>
    <t>Podklad ze štěrkodrti ŠD s rozprostřením a zhutněním plochy přes 100 m2, po zhutnění tl. 200 mm</t>
  </si>
  <si>
    <t>293388528</t>
  </si>
  <si>
    <t>https://podminky.urs.cz/item/CS_URS_2025_01/564861111</t>
  </si>
  <si>
    <t>(2883+33)*1,1</t>
  </si>
  <si>
    <t>59</t>
  </si>
  <si>
    <t>577134141</t>
  </si>
  <si>
    <t>Asfaltový beton vrstva obrusná ACO 11 (ABS) s rozprostřením a se zhutněním z modifikovaného asfaltu v pruhu šířky přes 3 m, po zhutnění tl. 40 mm</t>
  </si>
  <si>
    <t>-11446207</t>
  </si>
  <si>
    <t>https://podminky.urs.cz/item/CS_URS_2025_01/577134141</t>
  </si>
  <si>
    <t>2883+33+22+21</t>
  </si>
  <si>
    <t>60</t>
  </si>
  <si>
    <t>573211107</t>
  </si>
  <si>
    <t>Postřik spojovací PS bez posypu kamenivem z asfaltu silničního, v množství 0,30 kg/m2</t>
  </si>
  <si>
    <t>1857148592</t>
  </si>
  <si>
    <t>https://podminky.urs.cz/item/CS_URS_2025_01/573211107</t>
  </si>
  <si>
    <t>61</t>
  </si>
  <si>
    <t>565166122</t>
  </si>
  <si>
    <t>Asfaltový beton vrstva podkladní ACP 22 (obalované kamenivo hrubozrnné - OKH) s rozprostřením a zhutněním v pruhu šířky přes 3 m, po zhutnění tl. 90 mm</t>
  </si>
  <si>
    <t>1740609034</t>
  </si>
  <si>
    <t>https://podminky.urs.cz/item/CS_URS_2025_01/565166122</t>
  </si>
  <si>
    <t>62</t>
  </si>
  <si>
    <t>573111112</t>
  </si>
  <si>
    <t>Postřik infiltrační PI z asfaltu silničního s posypem kamenivem, v množství 1,00 kg/m2</t>
  </si>
  <si>
    <t>1295232870</t>
  </si>
  <si>
    <t>https://podminky.urs.cz/item/CS_URS_2025_01/573111112</t>
  </si>
  <si>
    <t>63</t>
  </si>
  <si>
    <t>569903311</t>
  </si>
  <si>
    <t>Zřízení zemních krajnic z hornin jakékoliv třídy se zhutněním</t>
  </si>
  <si>
    <t>217708758</t>
  </si>
  <si>
    <t>https://podminky.urs.cz/item/CS_URS_2025_01/569903311</t>
  </si>
  <si>
    <t>(133+12)*0,15</t>
  </si>
  <si>
    <t>64</t>
  </si>
  <si>
    <t>58981156</t>
  </si>
  <si>
    <t>recyklát asfaltový frakce 8/22 R-materiál</t>
  </si>
  <si>
    <t>-1722671668</t>
  </si>
  <si>
    <t>65</t>
  </si>
  <si>
    <t>-219967582</t>
  </si>
  <si>
    <t>60*3,5+60*2</t>
  </si>
  <si>
    <t>66</t>
  </si>
  <si>
    <t>881904532</t>
  </si>
  <si>
    <t>Poznámka k položce:_x000d_
fr. 4/8 průlehy</t>
  </si>
  <si>
    <t>67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</si>
  <si>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</si>
  <si>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</si>
  <si>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1029195086</t>
  </si>
  <si>
    <t>https://podminky.urs.cz/item/CS_URS_2025_01/919732221</t>
  </si>
  <si>
    <t>68</t>
  </si>
  <si>
    <t>1072080017</t>
  </si>
  <si>
    <t>89</t>
  </si>
  <si>
    <t>Ostatní konstrukce</t>
  </si>
  <si>
    <t>69</t>
  </si>
  <si>
    <t>895941301</t>
  </si>
  <si>
    <t>Osazení vpusti uliční z betonových dílců DN 450 dno s výtokem</t>
  </si>
  <si>
    <t>969633063</t>
  </si>
  <si>
    <t>https://podminky.urs.cz/item/CS_URS_2025_01/895941301</t>
  </si>
  <si>
    <t>Poznámka k položce:_x000d_
Vpust žlabu</t>
  </si>
  <si>
    <t>70</t>
  </si>
  <si>
    <t>59223336</t>
  </si>
  <si>
    <t>vpusť uliční DN 450 kaliště s odtokem 200mm PVC 450/370x50mm</t>
  </si>
  <si>
    <t>1118933722</t>
  </si>
  <si>
    <t>71</t>
  </si>
  <si>
    <t>894812113</t>
  </si>
  <si>
    <t>Revizní a čistící šachta z polypropylenu PP pro hladké trouby DN 315 šachtové dno (DN šachty / DN trubního vedení) DN 315/150 pravý a levý přítok</t>
  </si>
  <si>
    <t>-126876601</t>
  </si>
  <si>
    <t>https://podminky.urs.cz/item/CS_URS_2025_01/894812113</t>
  </si>
  <si>
    <t>72</t>
  </si>
  <si>
    <t>894812111</t>
  </si>
  <si>
    <t>Revizní a čistící šachta z polypropylenu PP pro hladké trouby DN 315 šachtové dno (DN šachty / DN trubního vedení) DN 315/150 přímý tok</t>
  </si>
  <si>
    <t>1027333419</t>
  </si>
  <si>
    <t>https://podminky.urs.cz/item/CS_URS_2025_01/894812111</t>
  </si>
  <si>
    <t>73</t>
  </si>
  <si>
    <t>894812112</t>
  </si>
  <si>
    <t>Revizní a čistící šachta z polypropylenu PP pro hladké trouby DN 315 šachtové dno (DN šachty / DN trubního vedení) DN 315/150 pravý nebo levý přítok</t>
  </si>
  <si>
    <t>788606032</t>
  </si>
  <si>
    <t>https://podminky.urs.cz/item/CS_URS_2025_01/894812112</t>
  </si>
  <si>
    <t>74</t>
  </si>
  <si>
    <t>894812131</t>
  </si>
  <si>
    <t>Revizní a čistící šachta z polypropylenu PP pro hladké trouby DN 315 roura šachtová korugovaná bez hrdla, světlé hloubky 1250 mm</t>
  </si>
  <si>
    <t>388878338</t>
  </si>
  <si>
    <t>https://podminky.urs.cz/item/CS_URS_2025_01/894812131</t>
  </si>
  <si>
    <t>75</t>
  </si>
  <si>
    <t>894812149</t>
  </si>
  <si>
    <t>Revizní a čistící šachta z polypropylenu PP pro hladké trouby DN 315 roura šachtová korugovaná Příplatek k cenám 2131 - 2142 za uříznutí šachtové roury</t>
  </si>
  <si>
    <t>242441965</t>
  </si>
  <si>
    <t>https://podminky.urs.cz/item/CS_URS_2025_01/894812149</t>
  </si>
  <si>
    <t>76</t>
  </si>
  <si>
    <t>894812141</t>
  </si>
  <si>
    <t>Revizní a čistící šachta z polypropylenu PP pro hladké trouby DN 315 roura šachtová korugovaná teleskopická (včetně těsnění) 375 mm</t>
  </si>
  <si>
    <t>-729210359</t>
  </si>
  <si>
    <t>https://podminky.urs.cz/item/CS_URS_2025_01/894812141</t>
  </si>
  <si>
    <t>77</t>
  </si>
  <si>
    <t>894812155</t>
  </si>
  <si>
    <t>Revizní a čistící šachta z polypropylenu PP pro hladké trouby DN 315 poklop plastový pachotěsný s madlem</t>
  </si>
  <si>
    <t>-304858216</t>
  </si>
  <si>
    <t>https://podminky.urs.cz/item/CS_URS_2025_01/894812155</t>
  </si>
  <si>
    <t>Poznámka k položce:_x000d_
3x B125 1x D400</t>
  </si>
  <si>
    <t>78</t>
  </si>
  <si>
    <t>28661800</t>
  </si>
  <si>
    <t>těsnění šachtové roury DN 315</t>
  </si>
  <si>
    <t>1280903692</t>
  </si>
  <si>
    <t>Ostatní konstrukce a práce, bourání</t>
  </si>
  <si>
    <t>79</t>
  </si>
  <si>
    <t>871313121</t>
  </si>
  <si>
    <t>Montáž kanalizačního potrubí z tvrdého PVC-U hladkého plnostěnného tuhost SN 4 DN 160</t>
  </si>
  <si>
    <t>328155765</t>
  </si>
  <si>
    <t>https://podminky.urs.cz/item/CS_URS_2025_01/871313121</t>
  </si>
  <si>
    <t>80</t>
  </si>
  <si>
    <t>28611131</t>
  </si>
  <si>
    <t>trubka kanalizační PVC DN 160x1000mm SN4</t>
  </si>
  <si>
    <t>-152136625</t>
  </si>
  <si>
    <t>141</t>
  </si>
  <si>
    <t>877350330</t>
  </si>
  <si>
    <t>Montáž tvarovek na kanalizačním plastovém potrubí z PP nebo PVC-U hladkého plnostěnného spojek nebo redukcí DN 200</t>
  </si>
  <si>
    <t>1460203689</t>
  </si>
  <si>
    <t>https://podminky.urs.cz/item/CS_URS_2025_01/877350330</t>
  </si>
  <si>
    <t>142</t>
  </si>
  <si>
    <t>28611508</t>
  </si>
  <si>
    <t>redukce kanalizační PVC 200/160</t>
  </si>
  <si>
    <t>532008865</t>
  </si>
  <si>
    <t>81</t>
  </si>
  <si>
    <t>899722113</t>
  </si>
  <si>
    <t>Krytí potrubí z plastů výstražnou fólií z PVC šířky přes 25 do 34 cm</t>
  </si>
  <si>
    <t>-1101363957</t>
  </si>
  <si>
    <t>https://podminky.urs.cz/item/CS_URS_2025_01/899722113</t>
  </si>
  <si>
    <t>82</t>
  </si>
  <si>
    <t>212752702</t>
  </si>
  <si>
    <t>Trativody z drenážních trubek pro liniové stavby a komunikace se zřízením štěrkového lože pod trubky a s jejich obsypem v otevřeném výkopu trubka tunelová jednovrstvá PVC-U SN 4 perforace 220° DN 150</t>
  </si>
  <si>
    <t>551358304</t>
  </si>
  <si>
    <t>https://podminky.urs.cz/item/CS_URS_2025_01/212752702</t>
  </si>
  <si>
    <t>83</t>
  </si>
  <si>
    <t>28610550</t>
  </si>
  <si>
    <t>koncová zátka tunelového drenážního potrubí systému inženýrských liniových staveb DN 150</t>
  </si>
  <si>
    <t>-1474042080</t>
  </si>
  <si>
    <t>84</t>
  </si>
  <si>
    <t>919726121</t>
  </si>
  <si>
    <t>Geotextilie netkaná pro ochranu, separaci nebo filtraci měrná hmotnost do 200 g/m2</t>
  </si>
  <si>
    <t>1828937</t>
  </si>
  <si>
    <t>https://podminky.urs.cz/item/CS_URS_2025_01/919726121</t>
  </si>
  <si>
    <t>Poznámka k položce:_x000d_
Obalení drenážní rýhy+ trativodu</t>
  </si>
  <si>
    <t>85</t>
  </si>
  <si>
    <t>451573111</t>
  </si>
  <si>
    <t>Lože pod potrubí, stoky a drobné objekty v otevřeném výkopu z písku a štěrkopísku do 63 mm</t>
  </si>
  <si>
    <t>-840987569</t>
  </si>
  <si>
    <t>https://podminky.urs.cz/item/CS_URS_2025_01/451573111</t>
  </si>
  <si>
    <t>Poznámka k položce:_x000d_
Výtokové čelo</t>
  </si>
  <si>
    <t>86</t>
  </si>
  <si>
    <t>dodmtž-56</t>
  </si>
  <si>
    <t>Prefabrikované betonové výtokové čelo 600x500x400, výtok DN 150</t>
  </si>
  <si>
    <t>-408353081</t>
  </si>
  <si>
    <t>87</t>
  </si>
  <si>
    <t>59246120</t>
  </si>
  <si>
    <t>přídlažba silniční betonová 500x250mm tl 80mm</t>
  </si>
  <si>
    <t>1666324379</t>
  </si>
  <si>
    <t>88</t>
  </si>
  <si>
    <t>594511113</t>
  </si>
  <si>
    <t>Kladení dlažby z lomového kamene lomařsky upraveného v ploše vodorovné nebo ve sklonu na plocho tl. do 250 mm, bez vyplnění spár, s provedením lože tl. 50 mm z betonu</t>
  </si>
  <si>
    <t>-381665307</t>
  </si>
  <si>
    <t>https://podminky.urs.cz/item/CS_URS_2025_01/594511113</t>
  </si>
  <si>
    <t>58381086</t>
  </si>
  <si>
    <t>kámen lomový upravený štípaný (80, 40, 20 cm) pískovec</t>
  </si>
  <si>
    <t>413691481</t>
  </si>
  <si>
    <t>90</t>
  </si>
  <si>
    <t>599632111</t>
  </si>
  <si>
    <t>Vyplnění spár dlažby (přídlažby) z lomového kamene v jakémkoliv sklonu plochy a jakékoliv tloušťky cementovou maltou se zatřením</t>
  </si>
  <si>
    <t>1459338114</t>
  </si>
  <si>
    <t>https://podminky.urs.cz/item/CS_URS_2025_01/599632111</t>
  </si>
  <si>
    <t>91</t>
  </si>
  <si>
    <t>584121109</t>
  </si>
  <si>
    <t>Osazení silničních dílců ze železového betonu s podkladem z kameniva těženého do tl. 40 mm jakéhokoliv druhu a velikosti, na plochu jednotlivě přes 15 do 50 m2</t>
  </si>
  <si>
    <t>-551749068</t>
  </si>
  <si>
    <t>https://podminky.urs.cz/item/CS_URS_2025_01/584121109</t>
  </si>
  <si>
    <t>92</t>
  </si>
  <si>
    <t>59381009</t>
  </si>
  <si>
    <t>panel silniční 3,00x1,00x0,15m</t>
  </si>
  <si>
    <t>-1002278435</t>
  </si>
  <si>
    <t>7+10</t>
  </si>
  <si>
    <t>93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</si>
  <si>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</si>
  <si>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</si>
  <si>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1332879827</t>
  </si>
  <si>
    <t>https://podminky.urs.cz/item/CS_URS_2025_01/916131213</t>
  </si>
  <si>
    <t>166+106+127+177+271+2</t>
  </si>
  <si>
    <t>5+8</t>
  </si>
  <si>
    <t>94</t>
  </si>
  <si>
    <t>59217031</t>
  </si>
  <si>
    <t>obrubník silniční betonový 1000x150x250mm</t>
  </si>
  <si>
    <t>1775272759</t>
  </si>
  <si>
    <t>95</t>
  </si>
  <si>
    <t>59217026</t>
  </si>
  <si>
    <t>obrubník silniční betonový 500x150x250mm</t>
  </si>
  <si>
    <t>-1738642407</t>
  </si>
  <si>
    <t>96</t>
  </si>
  <si>
    <t>59217028</t>
  </si>
  <si>
    <t>obrubník silniční betonový nájezdový 500x150x150mm</t>
  </si>
  <si>
    <t>-81224078</t>
  </si>
  <si>
    <t>97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</si>
  <si>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</si>
  <si>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</si>
  <si>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-105607787</t>
  </si>
  <si>
    <t>https://podminky.urs.cz/item/CS_URS_2025_01/916132113</t>
  </si>
  <si>
    <t>209+69+91+16+18+14+34+147+54+4</t>
  </si>
  <si>
    <t>98</t>
  </si>
  <si>
    <t>59246121</t>
  </si>
  <si>
    <t>přídlažba silniční betonová 500x250mm tl 100mm</t>
  </si>
  <si>
    <t>-1852522087</t>
  </si>
  <si>
    <t>99</t>
  </si>
  <si>
    <t>596841220</t>
  </si>
  <si>
    <t>Kladení dlažby z betonových nebo kameninových dlaždic komunikací pro pěší s vyplněním spár a se smetením přebytečného materiálu na vzdálenost do 3 m s ložem z cementové malty tl. do 30 mm velikosti dlaždic přes 0,09 m2 do 0,25 m2, pro plochy do 50 m2</t>
  </si>
  <si>
    <t>-753976307</t>
  </si>
  <si>
    <t>https://podminky.urs.cz/item/CS_URS_2025_01/596841220</t>
  </si>
  <si>
    <t>Poznámka k položce:_x000d_
Detail snížení obrubníku</t>
  </si>
  <si>
    <t>100</t>
  </si>
  <si>
    <t>59246003</t>
  </si>
  <si>
    <t>dlažba plošná terasová betonová 500x500mm tl 50mm</t>
  </si>
  <si>
    <t>588856732</t>
  </si>
  <si>
    <t>101</t>
  </si>
  <si>
    <t>935114211</t>
  </si>
  <si>
    <t>Osazení štěrbinového odvodňovacího betonového žlabu rozměru 220x260 mm (mikroštěrbinového) bez vnitřního spádu</t>
  </si>
  <si>
    <t>-574900020</t>
  </si>
  <si>
    <t>https://podminky.urs.cz/item/CS_URS_2025_01/935114211</t>
  </si>
  <si>
    <t>102</t>
  </si>
  <si>
    <t>59221054</t>
  </si>
  <si>
    <t>trouba mikroštěrbinová s průběžnou štěrbinou betonová bez vnitřního spádu 220x260mm</t>
  </si>
  <si>
    <t>1884802769</t>
  </si>
  <si>
    <t>103</t>
  </si>
  <si>
    <t>59221012</t>
  </si>
  <si>
    <t>trouba mikroštěrbinová s přerušovanou štěrbinou betonová bez vnitřního spádu 220x260mm</t>
  </si>
  <si>
    <t>-1485435131</t>
  </si>
  <si>
    <t>104</t>
  </si>
  <si>
    <t>935114215</t>
  </si>
  <si>
    <t>Osazení štěrbinového odvodňovacího betonového žlabu rozměru 220x260 mm (mikroštěrbinového) vpusťového kompletu</t>
  </si>
  <si>
    <t>1535580457</t>
  </si>
  <si>
    <t>https://podminky.urs.cz/item/CS_URS_2025_01/935114215</t>
  </si>
  <si>
    <t>105</t>
  </si>
  <si>
    <t>59221636</t>
  </si>
  <si>
    <t>vpusťový komplet pro mikroštěrbinovou troubu 220x260x1000mm</t>
  </si>
  <si>
    <t>-400801293</t>
  </si>
  <si>
    <t>106</t>
  </si>
  <si>
    <t>935114213</t>
  </si>
  <si>
    <t>Osazení štěrbinového odvodňovacího betonového žlabu rozměru 220x260 mm (mikroštěrbinového) záslepky</t>
  </si>
  <si>
    <t>632411718</t>
  </si>
  <si>
    <t>https://podminky.urs.cz/item/CS_URS_2025_01/935114213</t>
  </si>
  <si>
    <t>107</t>
  </si>
  <si>
    <t>59221641</t>
  </si>
  <si>
    <t>záslepka pro mikroštěrbinovou troubu 220x260x120mm</t>
  </si>
  <si>
    <t>-1813685598</t>
  </si>
  <si>
    <t>108</t>
  </si>
  <si>
    <t>935114214</t>
  </si>
  <si>
    <t>Osazení štěrbinového odvodňovacího betonového žlabu rozměru 220x260 mm (mikroštěrbinového) čisticího kusu</t>
  </si>
  <si>
    <t>701342774</t>
  </si>
  <si>
    <t>https://podminky.urs.cz/item/CS_URS_2025_01/935114214</t>
  </si>
  <si>
    <t>109</t>
  </si>
  <si>
    <t>59221638</t>
  </si>
  <si>
    <t>čisticí kus pro mikroštěrbinovou troubu 220x260x1000mm</t>
  </si>
  <si>
    <t>-1339947750</t>
  </si>
  <si>
    <t>110</t>
  </si>
  <si>
    <t>dodmtž-104</t>
  </si>
  <si>
    <t>Spojovací nátěr odvodňovacího žlabu např N 1V; R 60 KM</t>
  </si>
  <si>
    <t>-1118230599</t>
  </si>
  <si>
    <t>2*215</t>
  </si>
  <si>
    <t>111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</si>
  <si>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</si>
  <si>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</si>
  <si>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-1806248233</t>
  </si>
  <si>
    <t>https://podminky.urs.cz/item/CS_URS_2025_01/919732211</t>
  </si>
  <si>
    <t>112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</si>
  <si>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</si>
  <si>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</si>
  <si>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-917441513</t>
  </si>
  <si>
    <t>https://podminky.urs.cz/item/CS_URS_2025_01/935112211</t>
  </si>
  <si>
    <t>15+20</t>
  </si>
  <si>
    <t>113</t>
  </si>
  <si>
    <t>59227029r</t>
  </si>
  <si>
    <t>žlabovka příkopová betonová 500x600x170mm</t>
  </si>
  <si>
    <t>-1416024744</t>
  </si>
  <si>
    <t>114</t>
  </si>
  <si>
    <t>275313811</t>
  </si>
  <si>
    <t>Základy z betonu prostého patky a bloky z betonu kamenem neprokládaného tř. C 25/30</t>
  </si>
  <si>
    <t>-1813888831</t>
  </si>
  <si>
    <t>https://podminky.urs.cz/item/CS_URS_2025_01/275313811</t>
  </si>
  <si>
    <t>Poznámka k položce:_x000d_
práh, základ</t>
  </si>
  <si>
    <t>0,936*0,3*0,7+1,05*0,3*0,7*2</t>
  </si>
  <si>
    <t>(4*1,2*0,7)*2</t>
  </si>
  <si>
    <t>115</t>
  </si>
  <si>
    <t>273313511</t>
  </si>
  <si>
    <t>Základy z betonu prostého desky z betonu kamenem neprokládaného tř. C 12/15</t>
  </si>
  <si>
    <t>2129220762</t>
  </si>
  <si>
    <t>https://podminky.urs.cz/item/CS_URS_2025_01/273313511</t>
  </si>
  <si>
    <t>Poznámka k položce:_x000d_
Podkladní beton</t>
  </si>
  <si>
    <t>4,5*1,7*0,1</t>
  </si>
  <si>
    <t>10*1,5*0,05</t>
  </si>
  <si>
    <t>116</t>
  </si>
  <si>
    <t>919521140</t>
  </si>
  <si>
    <t>Zřízení silničního propustku z trub betonových nebo železobetonových DN 600 mm</t>
  </si>
  <si>
    <t>102117531</t>
  </si>
  <si>
    <t>https://podminky.urs.cz/item/CS_URS_2025_01/919521140</t>
  </si>
  <si>
    <t>117</t>
  </si>
  <si>
    <t>59222001</t>
  </si>
  <si>
    <t>trouba ŽB hrdlová DN 600</t>
  </si>
  <si>
    <t>1424395570</t>
  </si>
  <si>
    <t>118</t>
  </si>
  <si>
    <t>919411141</t>
  </si>
  <si>
    <t>Čelo propustku z betonu prostého včetně římsy ŽB se zvýšenými nároky na prostředí, pro propustek z trub DN 600 až 800 mm</t>
  </si>
  <si>
    <t>-1442329720</t>
  </si>
  <si>
    <t>https://podminky.urs.cz/item/CS_URS_2025_01/919411141</t>
  </si>
  <si>
    <t>119</t>
  </si>
  <si>
    <t>317361821</t>
  </si>
  <si>
    <t>Výztuž překladů, říms, žlabů, žlabových říms, klenbových pásů z betonářské oceli 10 505 (R) nebo BSt 500</t>
  </si>
  <si>
    <t>936834004</t>
  </si>
  <si>
    <t>https://podminky.urs.cz/item/CS_URS_2025_01/317361821</t>
  </si>
  <si>
    <t>120</t>
  </si>
  <si>
    <t>dodávka-117</t>
  </si>
  <si>
    <t>Dílenská dokumentace výztuže</t>
  </si>
  <si>
    <t>732185807</t>
  </si>
  <si>
    <t>121</t>
  </si>
  <si>
    <t>919535556</t>
  </si>
  <si>
    <t>Obetonování trubního propustku betonem prostým se zvýšenými nároky na prostředí tř. C 20/25</t>
  </si>
  <si>
    <t>-1398026727</t>
  </si>
  <si>
    <t>https://podminky.urs.cz/item/CS_URS_2025_01/919535556</t>
  </si>
  <si>
    <t>Poznámka k položce:_x000d_
Betonové sedlo</t>
  </si>
  <si>
    <t>10*1,5*0,3</t>
  </si>
  <si>
    <t>122</t>
  </si>
  <si>
    <t>dodmtž-43</t>
  </si>
  <si>
    <t>Betonový podkladek</t>
  </si>
  <si>
    <t>1693914364</t>
  </si>
  <si>
    <t>123</t>
  </si>
  <si>
    <t>1335889261</t>
  </si>
  <si>
    <t>Poznámka k položce:_x000d_
zásyp propustku</t>
  </si>
  <si>
    <t>124</t>
  </si>
  <si>
    <t>174251109</t>
  </si>
  <si>
    <t>Zásyp sypaninou z jakékoliv horniny strojně Příplatek k ceně za prohození sypaniny</t>
  </si>
  <si>
    <t>821721053</t>
  </si>
  <si>
    <t>https://podminky.urs.cz/item/CS_URS_2025_01/174251109</t>
  </si>
  <si>
    <t>125</t>
  </si>
  <si>
    <t>919721122</t>
  </si>
  <si>
    <t>Geomříž pro stabilizaci podkladu tuhá dvouosá z polypropylenu podélná pevnost v tahu 30 kN/m</t>
  </si>
  <si>
    <t>-1226724619</t>
  </si>
  <si>
    <t>https://podminky.urs.cz/item/CS_URS_2025_01/919721122</t>
  </si>
  <si>
    <t>Poznámka k položce:_x000d_
propustek</t>
  </si>
  <si>
    <t>126</t>
  </si>
  <si>
    <t>594511113.1</t>
  </si>
  <si>
    <t>-1813022798</t>
  </si>
  <si>
    <t>https://podminky.urs.cz/item/CS_URS_2025_01/594511113.1</t>
  </si>
  <si>
    <t>127</t>
  </si>
  <si>
    <t>1678838040</t>
  </si>
  <si>
    <t>128</t>
  </si>
  <si>
    <t>-1383547051</t>
  </si>
  <si>
    <t>129</t>
  </si>
  <si>
    <t>914511112</t>
  </si>
  <si>
    <t>Montáž sloupku dopravních značek délky do 3,5 m do hliníkové patky pro sloupek D 60 mm</t>
  </si>
  <si>
    <t>-1375714997</t>
  </si>
  <si>
    <t>https://podminky.urs.cz/item/CS_URS_2025_01/914511112</t>
  </si>
  <si>
    <t>130</t>
  </si>
  <si>
    <t>40445225</t>
  </si>
  <si>
    <t>sloupek pro dopravní značku Zn D 60mm v 3,5m</t>
  </si>
  <si>
    <t>-1360301180</t>
  </si>
  <si>
    <t>131</t>
  </si>
  <si>
    <t>914111111</t>
  </si>
  <si>
    <t>Montáž svislé dopravní značky základní velikosti do 1 m2 objímkami na sloupky nebo konzoly</t>
  </si>
  <si>
    <t>1933344389</t>
  </si>
  <si>
    <t>https://podminky.urs.cz/item/CS_URS_2025_01/914111111</t>
  </si>
  <si>
    <t>132</t>
  </si>
  <si>
    <t>40445609</t>
  </si>
  <si>
    <t>značky upravující přednost P1, P4 900mm</t>
  </si>
  <si>
    <t>2030895422</t>
  </si>
  <si>
    <t>133</t>
  </si>
  <si>
    <t>40445612</t>
  </si>
  <si>
    <t>značky upravující přednost P2, P3, P8 750mm</t>
  </si>
  <si>
    <t>-928553814</t>
  </si>
  <si>
    <t>134</t>
  </si>
  <si>
    <t>40445620</t>
  </si>
  <si>
    <t>zákazové, příkazové dopravní značky B1-B34, C1-15 700mm</t>
  </si>
  <si>
    <t>-328132196</t>
  </si>
  <si>
    <t>135</t>
  </si>
  <si>
    <t>40445622</t>
  </si>
  <si>
    <t>informativní značky provozní IP1-IP3, IP4b-IP7, IP10a, b 750x750mm</t>
  </si>
  <si>
    <t>-1648417923</t>
  </si>
  <si>
    <t>136</t>
  </si>
  <si>
    <t>914111121</t>
  </si>
  <si>
    <t>Montáž svislé dopravní značky základní velikosti do 2 m2 objímkami na sloupky nebo konzoly</t>
  </si>
  <si>
    <t>1436917660</t>
  </si>
  <si>
    <t>https://podminky.urs.cz/item/CS_URS_2025_01/914111121</t>
  </si>
  <si>
    <t>137</t>
  </si>
  <si>
    <t>40445651</t>
  </si>
  <si>
    <t>informativní značky zónové IZ1, IZ2, IZ8, IZ9 1000x1000mm</t>
  </si>
  <si>
    <t>1892067500</t>
  </si>
  <si>
    <t>138</t>
  </si>
  <si>
    <t>dodmtž-144</t>
  </si>
  <si>
    <t>Betonové korýtko do bet. lože + výstražná fólie</t>
  </si>
  <si>
    <t>1680987767</t>
  </si>
  <si>
    <t>139</t>
  </si>
  <si>
    <t>dodmtž-109</t>
  </si>
  <si>
    <t>Dělená chránička DN 100 + výstražná folie+ rezervní prostup</t>
  </si>
  <si>
    <t>1183524004</t>
  </si>
  <si>
    <t>998</t>
  </si>
  <si>
    <t>Přesun hmot</t>
  </si>
  <si>
    <t>140</t>
  </si>
  <si>
    <t>998225111</t>
  </si>
  <si>
    <t>Přesun hmot pro komunikace s krytem z kameniva, monolitickým betonovým nebo živičným dopravní vzdálenost do 200 m jakékoliv délky objektu</t>
  </si>
  <si>
    <t>864918656</t>
  </si>
  <si>
    <t>https://podminky.urs.cz/item/CS_URS_2025_01/998225111</t>
  </si>
  <si>
    <t>SO 301 - Výměna potrubí vodovodu</t>
  </si>
  <si>
    <t xml:space="preserve">    8 - Trubní vedení</t>
  </si>
  <si>
    <t xml:space="preserve">      87 - Potrubí z trub plastických a skleněných</t>
  </si>
  <si>
    <t xml:space="preserve">    9 - Ostatní konstrukce a práce, bourání</t>
  </si>
  <si>
    <t xml:space="preserve">      99 - Přesun hmot a manipulace se sutí</t>
  </si>
  <si>
    <t>132212221</t>
  </si>
  <si>
    <t>Hloubení zapažených rýh šířky přes 800 do 2 000 mm ručně s urovnáním dna do předepsaného profilu a spádu v hornině třídy těžitelnosti I skupiny 3 soudržných</t>
  </si>
  <si>
    <t>1596900990</t>
  </si>
  <si>
    <t>https://podminky.urs.cz/item/CS_URS_2025_01/132212221</t>
  </si>
  <si>
    <t>12*0,9*2</t>
  </si>
  <si>
    <t>151811131</t>
  </si>
  <si>
    <t>Zřízení pažicích boxů pro pažení a rozepření stěn rýh podzemního vedení hloubka výkopu do 4 m, šířka do 1,2 m</t>
  </si>
  <si>
    <t>1541868072</t>
  </si>
  <si>
    <t>https://podminky.urs.cz/item/CS_URS_2025_01/151811131</t>
  </si>
  <si>
    <t>12*2*2</t>
  </si>
  <si>
    <t>151811231</t>
  </si>
  <si>
    <t>Odstranění pažicích boxů pro pažení a rozepření stěn rýh podzemního vedení hloubka výkopu do 4 m, šířka do 1,2 m</t>
  </si>
  <si>
    <t>-1386507898</t>
  </si>
  <si>
    <t>https://podminky.urs.cz/item/CS_URS_2025_01/151811231</t>
  </si>
  <si>
    <t>1190755241</t>
  </si>
  <si>
    <t>2*0,9*1,59</t>
  </si>
  <si>
    <t>1190416059</t>
  </si>
  <si>
    <t>2,862*1,6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</si>
  <si>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</si>
  <si>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1129574439</t>
  </si>
  <si>
    <t>12*0,9*0,41</t>
  </si>
  <si>
    <t>těžený žlutý písek fr. 2-4 mm</t>
  </si>
  <si>
    <t>-797724871</t>
  </si>
  <si>
    <t>4,428*1,7</t>
  </si>
  <si>
    <t>-593111575</t>
  </si>
  <si>
    <t>911301052</t>
  </si>
  <si>
    <t>1162294438</t>
  </si>
  <si>
    <t>21,6*1,6</t>
  </si>
  <si>
    <t>Trubní vedení</t>
  </si>
  <si>
    <t>Potrubí z trub plastických a skleněných</t>
  </si>
  <si>
    <t>-2047604289</t>
  </si>
  <si>
    <t>Poznámka k položce:_x000d_
těžený písek fr. 2-4 mm</t>
  </si>
  <si>
    <t>12*0,9*0,1</t>
  </si>
  <si>
    <t>871251211</t>
  </si>
  <si>
    <t>Montáž vodovodního potrubí z polyetylenu PE100 RC v otevřeném výkopu svařovaných elektrotvarovkou SDR 11/PN16 d 110 x 10,0 mm</t>
  </si>
  <si>
    <t>-2121399532</t>
  </si>
  <si>
    <t>https://podminky.urs.cz/item/CS_URS_2025_01/871251211</t>
  </si>
  <si>
    <t>28613550</t>
  </si>
  <si>
    <t>potrubí vodovodní dvouvrstvé PE100 RC SDR11 110x10mm</t>
  </si>
  <si>
    <t>-1225697622</t>
  </si>
  <si>
    <t>877251101</t>
  </si>
  <si>
    <t>Montáž tvarovek na vodovodním plastovém potrubí z polyetylenu PE 100 elektrotvarovek SDR 11/PN16 spojek, oblouků nebo redukcí d 110</t>
  </si>
  <si>
    <t>119438616</t>
  </si>
  <si>
    <t>https://podminky.urs.cz/item/CS_URS_2025_01/877251101</t>
  </si>
  <si>
    <t>28653136</t>
  </si>
  <si>
    <t>nákružek lemový PE 100 SDR11 110mm</t>
  </si>
  <si>
    <t>-113912525</t>
  </si>
  <si>
    <t>dodávka-8</t>
  </si>
  <si>
    <t>Otočná příruba PP d 110</t>
  </si>
  <si>
    <t>-1099035487</t>
  </si>
  <si>
    <t>55251308</t>
  </si>
  <si>
    <t>příruba jištěná proti posunu nástrčné hrdlo pro PE a PVC potrubí DN 100/110</t>
  </si>
  <si>
    <t>1992535798</t>
  </si>
  <si>
    <t>55251390</t>
  </si>
  <si>
    <t>spojka jištěná proti posunu nástrčné hrdlo pro PE a PVC potrubí DN 110/110</t>
  </si>
  <si>
    <t>799399058</t>
  </si>
  <si>
    <t>892273122</t>
  </si>
  <si>
    <t>Proplach a dezinfekce vodovodního potrubí DN od 80 do 125</t>
  </si>
  <si>
    <t>-1541192067</t>
  </si>
  <si>
    <t>https://podminky.urs.cz/item/CS_URS_2025_01/892273122</t>
  </si>
  <si>
    <t>dodmtž-30</t>
  </si>
  <si>
    <t>Odstavení, zprovoznění, vč odvzdušnění a odkalení vodovodních řádů, uvedení do řádného provozu</t>
  </si>
  <si>
    <t>1123495989</t>
  </si>
  <si>
    <t>892372111</t>
  </si>
  <si>
    <t>Tlakové zkoušky vodou zabezpečení konců potrubí při tlakových zkouškách DN do 300</t>
  </si>
  <si>
    <t>1679658983</t>
  </si>
  <si>
    <t>https://podminky.urs.cz/item/CS_URS_2025_01/892372111</t>
  </si>
  <si>
    <t>892271111</t>
  </si>
  <si>
    <t>Tlakové zkoušky vodou na potrubí DN 100 nebo 125</t>
  </si>
  <si>
    <t>-416264881</t>
  </si>
  <si>
    <t>https://podminky.urs.cz/item/CS_URS_2023_01/892271111</t>
  </si>
  <si>
    <t>dodávka-20</t>
  </si>
  <si>
    <t>Náhradní zásobování pitnou vodou (cisterna)</t>
  </si>
  <si>
    <t>-429537554</t>
  </si>
  <si>
    <t>899721111</t>
  </si>
  <si>
    <t>Signalizační vodič na potrubí DN do 150 mm</t>
  </si>
  <si>
    <t>-1302278</t>
  </si>
  <si>
    <t>https://podminky.urs.cz/item/CS_URS_2025_01/899721111</t>
  </si>
  <si>
    <t>2*12</t>
  </si>
  <si>
    <t>043194000</t>
  </si>
  <si>
    <t>Zkouška identifikačního kabelu</t>
  </si>
  <si>
    <t>923950595</t>
  </si>
  <si>
    <t>https://podminky.urs.cz/item/CS_URS_2025_01/043194000</t>
  </si>
  <si>
    <t>Krytí potrubí z plastů výstražnou fólií z PVC šířky 34cm</t>
  </si>
  <si>
    <t>1280123008</t>
  </si>
  <si>
    <t>dodmtž-31</t>
  </si>
  <si>
    <t>Chránička PE DN 200 s kluznými distančními sponami (DISA)</t>
  </si>
  <si>
    <t>-1487442181</t>
  </si>
  <si>
    <t>Poznámka k položce:_x000d_
Včetně zatěsnění pryžovými manžetami</t>
  </si>
  <si>
    <t>Přesun hmot a manipulace se sutí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</si>
  <si>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</si>
  <si>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</si>
  <si>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630125214</t>
  </si>
  <si>
    <t>https://podminky.urs.cz/item/CS_URS_2025_01/998276101</t>
  </si>
  <si>
    <t>SO 401 - Veřejné osvětlení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</si>
  <si>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</si>
  <si>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</si>
  <si>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</si>
  <si>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</si>
  <si>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</si>
  <si>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</si>
  <si>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-</t>
  </si>
  <si>
    <t>512</t>
  </si>
  <si>
    <t>337873888</t>
  </si>
  <si>
    <t>VON - Vedlejší a ostatní náklady</t>
  </si>
  <si>
    <t>Geodetické zaměření skutečného provedení</t>
  </si>
  <si>
    <t>-1826513964</t>
  </si>
  <si>
    <t>Vytýčení stavby</t>
  </si>
  <si>
    <t>-1428342890</t>
  </si>
  <si>
    <t>Dokumentace skutečného provedení</t>
  </si>
  <si>
    <t>-1953765740</t>
  </si>
  <si>
    <t>Geometrický plán</t>
  </si>
  <si>
    <t>-1107986695</t>
  </si>
  <si>
    <t>Projekt přechodného dopravního značení včetně odsouhlasení</t>
  </si>
  <si>
    <t>265230424</t>
  </si>
  <si>
    <t>Aktualizace dokladové části PD</t>
  </si>
  <si>
    <t>297705294</t>
  </si>
  <si>
    <t>GZS (Global zařízení staveniště)</t>
  </si>
  <si>
    <t>1945883694</t>
  </si>
  <si>
    <t>Poznámka k položce:_x000d_
Kanceláře, sklady, mobilní WC, oplocení, dočasné ochranné hrazení, BOZP,info tabule, čištění komunikací, provizorní přejezdy, přechody apod.</t>
  </si>
  <si>
    <t>Dopravní opatření - realizace (dočasné DZ po dobu stavby)</t>
  </si>
  <si>
    <t>392246734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</si>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</sst>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19735112" TargetMode="External" /><Relationship Id="rId2" Type="http://schemas.openxmlformats.org/officeDocument/2006/relationships/hyperlink" Target="https://podminky.urs.cz/item/CS_URS_2023_01/113107342" TargetMode="External" /><Relationship Id="rId3" Type="http://schemas.openxmlformats.org/officeDocument/2006/relationships/hyperlink" Target="https://podminky.urs.cz/item/CS_URS_2025_01/184818242" TargetMode="External" /><Relationship Id="rId4" Type="http://schemas.openxmlformats.org/officeDocument/2006/relationships/hyperlink" Target="https://podminky.urs.cz/item/CS_URS_2025_01/919726122" TargetMode="External" /><Relationship Id="rId5" Type="http://schemas.openxmlformats.org/officeDocument/2006/relationships/hyperlink" Target="https://podminky.urs.cz/item/CS_URS_2025_01/112101102" TargetMode="External" /><Relationship Id="rId6" Type="http://schemas.openxmlformats.org/officeDocument/2006/relationships/hyperlink" Target="https://podminky.urs.cz/item/CS_URS_2025_01/112251102" TargetMode="External" /><Relationship Id="rId7" Type="http://schemas.openxmlformats.org/officeDocument/2006/relationships/hyperlink" Target="https://podminky.urs.cz/item/CS_URS_2025_01/162201402" TargetMode="External" /><Relationship Id="rId8" Type="http://schemas.openxmlformats.org/officeDocument/2006/relationships/hyperlink" Target="https://podminky.urs.cz/item/CS_URS_2025_01/162201412" TargetMode="External" /><Relationship Id="rId9" Type="http://schemas.openxmlformats.org/officeDocument/2006/relationships/hyperlink" Target="https://podminky.urs.cz/item/CS_URS_2025_01/162201422" TargetMode="External" /><Relationship Id="rId10" Type="http://schemas.openxmlformats.org/officeDocument/2006/relationships/hyperlink" Target="https://podminky.urs.cz/item/CS_URS_2025_01/997221858" TargetMode="External" /><Relationship Id="rId11" Type="http://schemas.openxmlformats.org/officeDocument/2006/relationships/hyperlink" Target="https://podminky.urs.cz/item/CS_URS_2025_01/997221551" TargetMode="External" /><Relationship Id="rId12" Type="http://schemas.openxmlformats.org/officeDocument/2006/relationships/hyperlink" Target="https://podminky.urs.cz/item/CS_URS_2025_01/997221559" TargetMode="External" /><Relationship Id="rId13" Type="http://schemas.openxmlformats.org/officeDocument/2006/relationships/hyperlink" Target="https://podminky.urs.cz/item/CS_URS_2025_01/997221875" TargetMode="External" /><Relationship Id="rId14" Type="http://schemas.openxmlformats.org/officeDocument/2006/relationships/hyperlink" Target="https://podminky.urs.cz/item/CS_URS_2025_01/121151125" TargetMode="External" /><Relationship Id="rId15" Type="http://schemas.openxmlformats.org/officeDocument/2006/relationships/hyperlink" Target="https://podminky.urs.cz/item/CS_URS_2025_01/121151127" TargetMode="External" /><Relationship Id="rId16" Type="http://schemas.openxmlformats.org/officeDocument/2006/relationships/hyperlink" Target="https://podminky.urs.cz/item/CS_URS_2025_01/171251201" TargetMode="External" /><Relationship Id="rId17" Type="http://schemas.openxmlformats.org/officeDocument/2006/relationships/hyperlink" Target="https://podminky.urs.cz/item/CS_URS_2025_01/181351113" TargetMode="External" /><Relationship Id="rId18" Type="http://schemas.openxmlformats.org/officeDocument/2006/relationships/hyperlink" Target="https://podminky.urs.cz/item/CS_URS_2025_01/162351103" TargetMode="External" /><Relationship Id="rId19" Type="http://schemas.openxmlformats.org/officeDocument/2006/relationships/hyperlink" Target="https://podminky.urs.cz/item/CS_URS_2025_01/122251103" TargetMode="External" /><Relationship Id="rId20" Type="http://schemas.openxmlformats.org/officeDocument/2006/relationships/hyperlink" Target="https://podminky.urs.cz/item/CS_URS_2025_01/122211101" TargetMode="External" /><Relationship Id="rId21" Type="http://schemas.openxmlformats.org/officeDocument/2006/relationships/hyperlink" Target="https://podminky.urs.cz/item/CS_URS_2025_01/132251251" TargetMode="External" /><Relationship Id="rId22" Type="http://schemas.openxmlformats.org/officeDocument/2006/relationships/hyperlink" Target="https://podminky.urs.cz/item/CS_URS_2025_01/131251104" TargetMode="External" /><Relationship Id="rId23" Type="http://schemas.openxmlformats.org/officeDocument/2006/relationships/hyperlink" Target="https://podminky.urs.cz/item/CS_URS_2025_01/132251104" TargetMode="External" /><Relationship Id="rId24" Type="http://schemas.openxmlformats.org/officeDocument/2006/relationships/hyperlink" Target="https://podminky.urs.cz/item/CS_URS_2023_01/132212131" TargetMode="External" /><Relationship Id="rId25" Type="http://schemas.openxmlformats.org/officeDocument/2006/relationships/hyperlink" Target="https://podminky.urs.cz/item/CS_URS_2025_01/133251101" TargetMode="External" /><Relationship Id="rId26" Type="http://schemas.openxmlformats.org/officeDocument/2006/relationships/hyperlink" Target="https://podminky.urs.cz/item/CS_URS_2025_01/171152121" TargetMode="External" /><Relationship Id="rId27" Type="http://schemas.openxmlformats.org/officeDocument/2006/relationships/hyperlink" Target="https://podminky.urs.cz/item/CS_URS_2025_01/174151101" TargetMode="External" /><Relationship Id="rId28" Type="http://schemas.openxmlformats.org/officeDocument/2006/relationships/hyperlink" Target="https://podminky.urs.cz/item/CS_URS_2025_01/175151101" TargetMode="External" /><Relationship Id="rId29" Type="http://schemas.openxmlformats.org/officeDocument/2006/relationships/hyperlink" Target="https://podminky.urs.cz/item/CS_URS_2025_01/175151109" TargetMode="External" /><Relationship Id="rId30" Type="http://schemas.openxmlformats.org/officeDocument/2006/relationships/hyperlink" Target="https://podminky.urs.cz/item/CS_URS_2025_01/119001421" TargetMode="External" /><Relationship Id="rId31" Type="http://schemas.openxmlformats.org/officeDocument/2006/relationships/hyperlink" Target="https://podminky.urs.cz/item/CS_URS_2025_01/162751117" TargetMode="External" /><Relationship Id="rId32" Type="http://schemas.openxmlformats.org/officeDocument/2006/relationships/hyperlink" Target="https://podminky.urs.cz/item/CS_URS_2025_01/171251201" TargetMode="External" /><Relationship Id="rId33" Type="http://schemas.openxmlformats.org/officeDocument/2006/relationships/hyperlink" Target="https://podminky.urs.cz/item/CS_URS_2025_01/171201231" TargetMode="External" /><Relationship Id="rId34" Type="http://schemas.openxmlformats.org/officeDocument/2006/relationships/hyperlink" Target="https://podminky.urs.cz/item/CS_URS_2025_01/181951112" TargetMode="External" /><Relationship Id="rId35" Type="http://schemas.openxmlformats.org/officeDocument/2006/relationships/hyperlink" Target="https://podminky.urs.cz/item/CS_URS_2025_01/043154000" TargetMode="External" /><Relationship Id="rId36" Type="http://schemas.openxmlformats.org/officeDocument/2006/relationships/hyperlink" Target="https://podminky.urs.cz/item/CS_URS_2025_01/122251105" TargetMode="External" /><Relationship Id="rId37" Type="http://schemas.openxmlformats.org/officeDocument/2006/relationships/hyperlink" Target="https://podminky.urs.cz/item/CS_URS_2025_01/162751117" TargetMode="External" /><Relationship Id="rId38" Type="http://schemas.openxmlformats.org/officeDocument/2006/relationships/hyperlink" Target="https://podminky.urs.cz/item/CS_URS_2025_01/171251201.1" TargetMode="External" /><Relationship Id="rId39" Type="http://schemas.openxmlformats.org/officeDocument/2006/relationships/hyperlink" Target="https://podminky.urs.cz/item/CS_URS_2025_01/171201231.1" TargetMode="External" /><Relationship Id="rId40" Type="http://schemas.openxmlformats.org/officeDocument/2006/relationships/hyperlink" Target="https://podminky.urs.cz/item/CS_URS_2025_01/564951313" TargetMode="External" /><Relationship Id="rId41" Type="http://schemas.openxmlformats.org/officeDocument/2006/relationships/hyperlink" Target="https://podminky.urs.cz/item/CS_URS_2025_01/919726122" TargetMode="External" /><Relationship Id="rId42" Type="http://schemas.openxmlformats.org/officeDocument/2006/relationships/hyperlink" Target="https://podminky.urs.cz/item/CS_URS_2025_01/043154000" TargetMode="External" /><Relationship Id="rId43" Type="http://schemas.openxmlformats.org/officeDocument/2006/relationships/hyperlink" Target="https://podminky.urs.cz/item/CS_URS_2025_01/181411131" TargetMode="External" /><Relationship Id="rId44" Type="http://schemas.openxmlformats.org/officeDocument/2006/relationships/hyperlink" Target="https://podminky.urs.cz/item/CS_URS_2025_01/182303111" TargetMode="External" /><Relationship Id="rId45" Type="http://schemas.openxmlformats.org/officeDocument/2006/relationships/hyperlink" Target="https://podminky.urs.cz/item/CS_URS_2025_01/182251101" TargetMode="External" /><Relationship Id="rId46" Type="http://schemas.openxmlformats.org/officeDocument/2006/relationships/hyperlink" Target="https://podminky.urs.cz/item/CS_URS_2025_01/171151101" TargetMode="External" /><Relationship Id="rId47" Type="http://schemas.openxmlformats.org/officeDocument/2006/relationships/hyperlink" Target="https://podminky.urs.cz/item/CS_URS_2025_01/183402131" TargetMode="External" /><Relationship Id="rId48" Type="http://schemas.openxmlformats.org/officeDocument/2006/relationships/hyperlink" Target="https://podminky.urs.cz/item/CS_URS_2025_01/183403114" TargetMode="External" /><Relationship Id="rId49" Type="http://schemas.openxmlformats.org/officeDocument/2006/relationships/hyperlink" Target="https://podminky.urs.cz/item/CS_URS_2025_01/183403153" TargetMode="External" /><Relationship Id="rId50" Type="http://schemas.openxmlformats.org/officeDocument/2006/relationships/hyperlink" Target="https://podminky.urs.cz/item/CS_URS_2025_01/184813511" TargetMode="External" /><Relationship Id="rId51" Type="http://schemas.openxmlformats.org/officeDocument/2006/relationships/hyperlink" Target="https://podminky.urs.cz/item/CS_URS_2025_01/111151221" TargetMode="External" /><Relationship Id="rId52" Type="http://schemas.openxmlformats.org/officeDocument/2006/relationships/hyperlink" Target="https://podminky.urs.cz/item/CS_URS_2025_01/564851111" TargetMode="External" /><Relationship Id="rId53" Type="http://schemas.openxmlformats.org/officeDocument/2006/relationships/hyperlink" Target="https://podminky.urs.cz/item/CS_URS_2025_01/564861111" TargetMode="External" /><Relationship Id="rId54" Type="http://schemas.openxmlformats.org/officeDocument/2006/relationships/hyperlink" Target="https://podminky.urs.cz/item/CS_URS_2025_01/577134141" TargetMode="External" /><Relationship Id="rId55" Type="http://schemas.openxmlformats.org/officeDocument/2006/relationships/hyperlink" Target="https://podminky.urs.cz/item/CS_URS_2025_01/573211107" TargetMode="External" /><Relationship Id="rId56" Type="http://schemas.openxmlformats.org/officeDocument/2006/relationships/hyperlink" Target="https://podminky.urs.cz/item/CS_URS_2025_01/565166122" TargetMode="External" /><Relationship Id="rId57" Type="http://schemas.openxmlformats.org/officeDocument/2006/relationships/hyperlink" Target="https://podminky.urs.cz/item/CS_URS_2025_01/573111112" TargetMode="External" /><Relationship Id="rId58" Type="http://schemas.openxmlformats.org/officeDocument/2006/relationships/hyperlink" Target="https://podminky.urs.cz/item/CS_URS_2025_01/569903311" TargetMode="External" /><Relationship Id="rId59" Type="http://schemas.openxmlformats.org/officeDocument/2006/relationships/hyperlink" Target="https://podminky.urs.cz/item/CS_URS_2025_01/919726122" TargetMode="External" /><Relationship Id="rId60" Type="http://schemas.openxmlformats.org/officeDocument/2006/relationships/hyperlink" Target="https://podminky.urs.cz/item/CS_URS_2025_01/564861111" TargetMode="External" /><Relationship Id="rId61" Type="http://schemas.openxmlformats.org/officeDocument/2006/relationships/hyperlink" Target="https://podminky.urs.cz/item/CS_URS_2025_01/919732221" TargetMode="External" /><Relationship Id="rId62" Type="http://schemas.openxmlformats.org/officeDocument/2006/relationships/hyperlink" Target="https://podminky.urs.cz/item/CS_URS_2025_01/043154000" TargetMode="External" /><Relationship Id="rId63" Type="http://schemas.openxmlformats.org/officeDocument/2006/relationships/hyperlink" Target="https://podminky.urs.cz/item/CS_URS_2025_01/895941301" TargetMode="External" /><Relationship Id="rId64" Type="http://schemas.openxmlformats.org/officeDocument/2006/relationships/hyperlink" Target="https://podminky.urs.cz/item/CS_URS_2025_01/894812113" TargetMode="External" /><Relationship Id="rId65" Type="http://schemas.openxmlformats.org/officeDocument/2006/relationships/hyperlink" Target="https://podminky.urs.cz/item/CS_URS_2025_01/894812111" TargetMode="External" /><Relationship Id="rId66" Type="http://schemas.openxmlformats.org/officeDocument/2006/relationships/hyperlink" Target="https://podminky.urs.cz/item/CS_URS_2025_01/894812112" TargetMode="External" /><Relationship Id="rId67" Type="http://schemas.openxmlformats.org/officeDocument/2006/relationships/hyperlink" Target="https://podminky.urs.cz/item/CS_URS_2025_01/894812131" TargetMode="External" /><Relationship Id="rId68" Type="http://schemas.openxmlformats.org/officeDocument/2006/relationships/hyperlink" Target="https://podminky.urs.cz/item/CS_URS_2025_01/894812149" TargetMode="External" /><Relationship Id="rId69" Type="http://schemas.openxmlformats.org/officeDocument/2006/relationships/hyperlink" Target="https://podminky.urs.cz/item/CS_URS_2025_01/894812141" TargetMode="External" /><Relationship Id="rId70" Type="http://schemas.openxmlformats.org/officeDocument/2006/relationships/hyperlink" Target="https://podminky.urs.cz/item/CS_URS_2025_01/894812155" TargetMode="External" /><Relationship Id="rId71" Type="http://schemas.openxmlformats.org/officeDocument/2006/relationships/hyperlink" Target="https://podminky.urs.cz/item/CS_URS_2025_01/871313121" TargetMode="External" /><Relationship Id="rId72" Type="http://schemas.openxmlformats.org/officeDocument/2006/relationships/hyperlink" Target="https://podminky.urs.cz/item/CS_URS_2025_01/877350330" TargetMode="External" /><Relationship Id="rId73" Type="http://schemas.openxmlformats.org/officeDocument/2006/relationships/hyperlink" Target="https://podminky.urs.cz/item/CS_URS_2025_01/899722113" TargetMode="External" /><Relationship Id="rId74" Type="http://schemas.openxmlformats.org/officeDocument/2006/relationships/hyperlink" Target="https://podminky.urs.cz/item/CS_URS_2025_01/212752702" TargetMode="External" /><Relationship Id="rId75" Type="http://schemas.openxmlformats.org/officeDocument/2006/relationships/hyperlink" Target="https://podminky.urs.cz/item/CS_URS_2025_01/919726121" TargetMode="External" /><Relationship Id="rId76" Type="http://schemas.openxmlformats.org/officeDocument/2006/relationships/hyperlink" Target="https://podminky.urs.cz/item/CS_URS_2025_01/451573111" TargetMode="External" /><Relationship Id="rId77" Type="http://schemas.openxmlformats.org/officeDocument/2006/relationships/hyperlink" Target="https://podminky.urs.cz/item/CS_URS_2025_01/594511113" TargetMode="External" /><Relationship Id="rId78" Type="http://schemas.openxmlformats.org/officeDocument/2006/relationships/hyperlink" Target="https://podminky.urs.cz/item/CS_URS_2025_01/599632111" TargetMode="External" /><Relationship Id="rId79" Type="http://schemas.openxmlformats.org/officeDocument/2006/relationships/hyperlink" Target="https://podminky.urs.cz/item/CS_URS_2025_01/584121109" TargetMode="External" /><Relationship Id="rId80" Type="http://schemas.openxmlformats.org/officeDocument/2006/relationships/hyperlink" Target="https://podminky.urs.cz/item/CS_URS_2025_01/916131213" TargetMode="External" /><Relationship Id="rId81" Type="http://schemas.openxmlformats.org/officeDocument/2006/relationships/hyperlink" Target="https://podminky.urs.cz/item/CS_URS_2025_01/916132113" TargetMode="External" /><Relationship Id="rId82" Type="http://schemas.openxmlformats.org/officeDocument/2006/relationships/hyperlink" Target="https://podminky.urs.cz/item/CS_URS_2025_01/596841220" TargetMode="External" /><Relationship Id="rId83" Type="http://schemas.openxmlformats.org/officeDocument/2006/relationships/hyperlink" Target="https://podminky.urs.cz/item/CS_URS_2025_01/935114211" TargetMode="External" /><Relationship Id="rId84" Type="http://schemas.openxmlformats.org/officeDocument/2006/relationships/hyperlink" Target="https://podminky.urs.cz/item/CS_URS_2025_01/935114215" TargetMode="External" /><Relationship Id="rId85" Type="http://schemas.openxmlformats.org/officeDocument/2006/relationships/hyperlink" Target="https://podminky.urs.cz/item/CS_URS_2025_01/935114213" TargetMode="External" /><Relationship Id="rId86" Type="http://schemas.openxmlformats.org/officeDocument/2006/relationships/hyperlink" Target="https://podminky.urs.cz/item/CS_URS_2025_01/935114214" TargetMode="External" /><Relationship Id="rId87" Type="http://schemas.openxmlformats.org/officeDocument/2006/relationships/hyperlink" Target="https://podminky.urs.cz/item/CS_URS_2025_01/919732211" TargetMode="External" /><Relationship Id="rId88" Type="http://schemas.openxmlformats.org/officeDocument/2006/relationships/hyperlink" Target="https://podminky.urs.cz/item/CS_URS_2025_01/935112211" TargetMode="External" /><Relationship Id="rId89" Type="http://schemas.openxmlformats.org/officeDocument/2006/relationships/hyperlink" Target="https://podminky.urs.cz/item/CS_URS_2025_01/275313811" TargetMode="External" /><Relationship Id="rId90" Type="http://schemas.openxmlformats.org/officeDocument/2006/relationships/hyperlink" Target="https://podminky.urs.cz/item/CS_URS_2025_01/273313511" TargetMode="External" /><Relationship Id="rId91" Type="http://schemas.openxmlformats.org/officeDocument/2006/relationships/hyperlink" Target="https://podminky.urs.cz/item/CS_URS_2025_01/919521140" TargetMode="External" /><Relationship Id="rId92" Type="http://schemas.openxmlformats.org/officeDocument/2006/relationships/hyperlink" Target="https://podminky.urs.cz/item/CS_URS_2025_01/919411141" TargetMode="External" /><Relationship Id="rId93" Type="http://schemas.openxmlformats.org/officeDocument/2006/relationships/hyperlink" Target="https://podminky.urs.cz/item/CS_URS_2025_01/317361821" TargetMode="External" /><Relationship Id="rId94" Type="http://schemas.openxmlformats.org/officeDocument/2006/relationships/hyperlink" Target="https://podminky.urs.cz/item/CS_URS_2025_01/919535556" TargetMode="External" /><Relationship Id="rId95" Type="http://schemas.openxmlformats.org/officeDocument/2006/relationships/hyperlink" Target="https://podminky.urs.cz/item/CS_URS_2025_01/174151101" TargetMode="External" /><Relationship Id="rId96" Type="http://schemas.openxmlformats.org/officeDocument/2006/relationships/hyperlink" Target="https://podminky.urs.cz/item/CS_URS_2025_01/174251109" TargetMode="External" /><Relationship Id="rId97" Type="http://schemas.openxmlformats.org/officeDocument/2006/relationships/hyperlink" Target="https://podminky.urs.cz/item/CS_URS_2025_01/919721122" TargetMode="External" /><Relationship Id="rId98" Type="http://schemas.openxmlformats.org/officeDocument/2006/relationships/hyperlink" Target="https://podminky.urs.cz/item/CS_URS_2025_01/594511113.1" TargetMode="External" /><Relationship Id="rId99" Type="http://schemas.openxmlformats.org/officeDocument/2006/relationships/hyperlink" Target="https://podminky.urs.cz/item/CS_URS_2025_01/599632111" TargetMode="External" /><Relationship Id="rId100" Type="http://schemas.openxmlformats.org/officeDocument/2006/relationships/hyperlink" Target="https://podminky.urs.cz/item/CS_URS_2025_01/914511112" TargetMode="External" /><Relationship Id="rId101" Type="http://schemas.openxmlformats.org/officeDocument/2006/relationships/hyperlink" Target="https://podminky.urs.cz/item/CS_URS_2025_01/914111111" TargetMode="External" /><Relationship Id="rId102" Type="http://schemas.openxmlformats.org/officeDocument/2006/relationships/hyperlink" Target="https://podminky.urs.cz/item/CS_URS_2025_01/914111121" TargetMode="External" /><Relationship Id="rId103" Type="http://schemas.openxmlformats.org/officeDocument/2006/relationships/hyperlink" Target="https://podminky.urs.cz/item/CS_URS_2025_01/998225111" TargetMode="External" /><Relationship Id="rId10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212221" TargetMode="External" /><Relationship Id="rId2" Type="http://schemas.openxmlformats.org/officeDocument/2006/relationships/hyperlink" Target="https://podminky.urs.cz/item/CS_URS_2025_01/151811131" TargetMode="External" /><Relationship Id="rId3" Type="http://schemas.openxmlformats.org/officeDocument/2006/relationships/hyperlink" Target="https://podminky.urs.cz/item/CS_URS_2025_01/151811231" TargetMode="External" /><Relationship Id="rId4" Type="http://schemas.openxmlformats.org/officeDocument/2006/relationships/hyperlink" Target="https://podminky.urs.cz/item/CS_URS_2025_01/174151101" TargetMode="External" /><Relationship Id="rId5" Type="http://schemas.openxmlformats.org/officeDocument/2006/relationships/hyperlink" Target="https://podminky.urs.cz/item/CS_URS_2025_01/175151101" TargetMode="External" /><Relationship Id="rId6" Type="http://schemas.openxmlformats.org/officeDocument/2006/relationships/hyperlink" Target="https://podminky.urs.cz/item/CS_URS_2025_01/162751117" TargetMode="External" /><Relationship Id="rId7" Type="http://schemas.openxmlformats.org/officeDocument/2006/relationships/hyperlink" Target="https://podminky.urs.cz/item/CS_URS_2025_01/1712512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451573111" TargetMode="External" /><Relationship Id="rId10" Type="http://schemas.openxmlformats.org/officeDocument/2006/relationships/hyperlink" Target="https://podminky.urs.cz/item/CS_URS_2025_01/871251211" TargetMode="External" /><Relationship Id="rId11" Type="http://schemas.openxmlformats.org/officeDocument/2006/relationships/hyperlink" Target="https://podminky.urs.cz/item/CS_URS_2025_01/877251101" TargetMode="External" /><Relationship Id="rId12" Type="http://schemas.openxmlformats.org/officeDocument/2006/relationships/hyperlink" Target="https://podminky.urs.cz/item/CS_URS_2025_01/892273122" TargetMode="External" /><Relationship Id="rId13" Type="http://schemas.openxmlformats.org/officeDocument/2006/relationships/hyperlink" Target="https://podminky.urs.cz/item/CS_URS_2025_01/892372111" TargetMode="External" /><Relationship Id="rId14" Type="http://schemas.openxmlformats.org/officeDocument/2006/relationships/hyperlink" Target="https://podminky.urs.cz/item/CS_URS_2023_01/892271111" TargetMode="External" /><Relationship Id="rId15" Type="http://schemas.openxmlformats.org/officeDocument/2006/relationships/hyperlink" Target="https://podminky.urs.cz/item/CS_URS_2025_01/899721111" TargetMode="External" /><Relationship Id="rId16" Type="http://schemas.openxmlformats.org/officeDocument/2006/relationships/hyperlink" Target="https://podminky.urs.cz/item/CS_URS_2025_01/043194000" TargetMode="External" /><Relationship Id="rId17" Type="http://schemas.openxmlformats.org/officeDocument/2006/relationships/hyperlink" Target="https://podminky.urs.cz/item/CS_URS_2025_01/899722113" TargetMode="External" /><Relationship Id="rId18" Type="http://schemas.openxmlformats.org/officeDocument/2006/relationships/hyperlink" Target="https://podminky.urs.cz/item/CS_URS_2025_01/998276101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PROINK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Lokalita RD Nad Vagónkou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Karviná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18. 4. 2025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Karviná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PROINK s.r.o.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PROINK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Komunikace'!J30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'SO 101 - Komunikace'!P89</f>
        <v>0</v>
      </c>
      <c r="AV55" s="121">
        <f>'SO 101 - Komunikace'!J33</f>
        <v>0</v>
      </c>
      <c r="AW55" s="121">
        <f>'SO 101 - Komunikace'!J34</f>
        <v>0</v>
      </c>
      <c r="AX55" s="121">
        <f>'SO 101 - Komunikace'!J35</f>
        <v>0</v>
      </c>
      <c r="AY55" s="121">
        <f>'SO 101 - Komunikace'!J36</f>
        <v>0</v>
      </c>
      <c r="AZ55" s="121">
        <f>'SO 101 - Komunikace'!F33</f>
        <v>0</v>
      </c>
      <c r="BA55" s="121">
        <f>'SO 101 - Komunikace'!F34</f>
        <v>0</v>
      </c>
      <c r="BB55" s="121">
        <f>'SO 101 - Komunikace'!F35</f>
        <v>0</v>
      </c>
      <c r="BC55" s="121">
        <f>'SO 101 - Komunikace'!F36</f>
        <v>0</v>
      </c>
      <c r="BD55" s="123">
        <f>'SO 101 - Komunikace'!F37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301 - Výměna potrubí 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'SO 301 - Výměna potrubí v...'!P86</f>
        <v>0</v>
      </c>
      <c r="AV56" s="121">
        <f>'SO 301 - Výměna potrubí v...'!J33</f>
        <v>0</v>
      </c>
      <c r="AW56" s="121">
        <f>'SO 301 - Výměna potrubí v...'!J34</f>
        <v>0</v>
      </c>
      <c r="AX56" s="121">
        <f>'SO 301 - Výměna potrubí v...'!J35</f>
        <v>0</v>
      </c>
      <c r="AY56" s="121">
        <f>'SO 301 - Výměna potrubí v...'!J36</f>
        <v>0</v>
      </c>
      <c r="AZ56" s="121">
        <f>'SO 301 - Výměna potrubí v...'!F33</f>
        <v>0</v>
      </c>
      <c r="BA56" s="121">
        <f>'SO 301 - Výměna potrubí v...'!F34</f>
        <v>0</v>
      </c>
      <c r="BB56" s="121">
        <f>'SO 301 - Výměna potrubí v...'!F35</f>
        <v>0</v>
      </c>
      <c r="BC56" s="121">
        <f>'SO 301 - Výměna potrubí v...'!F36</f>
        <v>0</v>
      </c>
      <c r="BD56" s="123">
        <f>'SO 301 - Výměna potrubí v...'!F37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16.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401 - Veřejné osvětlení'!J30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ROUND(SUM(AV57:AW57),2)</f>
        <v>0</v>
      </c>
      <c r="AU57" s="122">
        <f>'SO 401 - Veřejné osvětlení'!P81</f>
        <v>0</v>
      </c>
      <c r="AV57" s="121">
        <f>'SO 401 - Veřejné osvětlení'!J33</f>
        <v>0</v>
      </c>
      <c r="AW57" s="121">
        <f>'SO 401 - Veřejné osvětlení'!J34</f>
        <v>0</v>
      </c>
      <c r="AX57" s="121">
        <f>'SO 401 - Veřejné osvětlení'!J35</f>
        <v>0</v>
      </c>
      <c r="AY57" s="121">
        <f>'SO 401 - Veřejné osvětlení'!J36</f>
        <v>0</v>
      </c>
      <c r="AZ57" s="121">
        <f>'SO 401 - Veřejné osvětlení'!F33</f>
        <v>0</v>
      </c>
      <c r="BA57" s="121">
        <f>'SO 401 - Veřejné osvětlení'!F34</f>
        <v>0</v>
      </c>
      <c r="BB57" s="121">
        <f>'SO 401 - Veřejné osvětlení'!F35</f>
        <v>0</v>
      </c>
      <c r="BC57" s="121">
        <f>'SO 401 - Veřejné osvětlení'!F36</f>
        <v>0</v>
      </c>
      <c r="BD57" s="123">
        <f>'SO 401 - Veřejné osvětlení'!F37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7" customFormat="1" ht="16.5" customHeight="1">
      <c r="A58" s="112" t="s">
        <v>79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'VON - Vedlejší a ostatní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82</v>
      </c>
      <c r="AR58" s="119"/>
      <c r="AS58" s="125">
        <v>0</v>
      </c>
      <c r="AT58" s="126">
        <f>ROUND(SUM(AV58:AW58),2)</f>
        <v>0</v>
      </c>
      <c r="AU58" s="127">
        <f>'VON - Vedlejší a ostatní ...'!P80</f>
        <v>0</v>
      </c>
      <c r="AV58" s="126">
        <f>'VON - Vedlejší a ostatní ...'!J33</f>
        <v>0</v>
      </c>
      <c r="AW58" s="126">
        <f>'VON - Vedlejší a ostatní ...'!J34</f>
        <v>0</v>
      </c>
      <c r="AX58" s="126">
        <f>'VON - Vedlejší a ostatní ...'!J35</f>
        <v>0</v>
      </c>
      <c r="AY58" s="126">
        <f>'VON - Vedlejší a ostatní ...'!J36</f>
        <v>0</v>
      </c>
      <c r="AZ58" s="126">
        <f>'VON - Vedlejší a ostatní ...'!F33</f>
        <v>0</v>
      </c>
      <c r="BA58" s="126">
        <f>'VON - Vedlejší a ostatní ...'!F34</f>
        <v>0</v>
      </c>
      <c r="BB58" s="126">
        <f>'VON - Vedlejší a ostatní ...'!F35</f>
        <v>0</v>
      </c>
      <c r="BC58" s="126">
        <f>'VON - Vedlejší a ostatní ...'!F36</f>
        <v>0</v>
      </c>
      <c r="BD58" s="128">
        <f>'VON - Vedlejší a ostatní ...'!F37</f>
        <v>0</v>
      </c>
      <c r="BE58" s="7"/>
      <c r="BT58" s="124" t="s">
        <v>83</v>
      </c>
      <c r="BV58" s="124" t="s">
        <v>77</v>
      </c>
      <c r="BW58" s="124" t="s">
        <v>94</v>
      </c>
      <c r="BX58" s="124" t="s">
        <v>5</v>
      </c>
      <c r="CL58" s="124" t="s">
        <v>19</v>
      </c>
      <c r="CM58" s="124" t="s">
        <v>85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HHDiQPiZXPFDbTfQB2/lYHeR0pvo26vp10dHhjvpQMGGn9eNQUPI8snn8tbcOywrYdt6GCRtacT8WRsjdZ2Alg==" hashValue="AyC/1JRjmRr/vb4dkUn8S1uF+/dKdqJHuJPy/bzUO9URNu43VRySb0G0vbYKij4p8HeiHNr7Vkw8qhLSClUxHg==" algorithmName="SHA-512" password="C4E3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Komunikace'!C2" display="/"/>
    <hyperlink ref="A56" location="'SO 301 - Výměna potrubí v...'!C2" display="/"/>
    <hyperlink ref="A57" location="'SO 401 - Veřejné osvětlení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Lokalita RD Nad Vagónkou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18. 4. 2025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ROUND((SUM(BE89:BE418)),  2)</f>
        <v>0</v>
      </c>
      <c r="G33" s="39"/>
      <c r="H33" s="39"/>
      <c r="I33" s="149">
        <v>0.20999999999999999</v>
      </c>
      <c r="J33" s="148">
        <f>ROUND(((SUM(BE89:BE418))*I33),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ROUND((SUM(BF89:BF418)),  2)</f>
        <v>0</v>
      </c>
      <c r="G34" s="39"/>
      <c r="H34" s="39"/>
      <c r="I34" s="149">
        <v>0.12</v>
      </c>
      <c r="J34" s="148">
        <f>ROUND(((SUM(BF89:BF418))*I34),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ROUND((SUM(BG89:BG418)),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ROUND((SUM(BH89:BH418)),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ROUND((SUM(BI89:BI418)),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Lokalita RD Nad Vagónkou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Karviná</v>
      </c>
      <c r="G52" s="41"/>
      <c r="H52" s="41"/>
      <c r="I52" s="33" t="s">
        <v>23</v>
      </c>
      <c r="J52" s="73" t="str">
        <f>IF(J12="","",J12)</f>
        <v>18. 4. 2025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Karviná</v>
      </c>
      <c r="G54" s="41"/>
      <c r="H54" s="41"/>
      <c r="I54" s="33" t="s">
        <v>33</v>
      </c>
      <c r="J54" s="37" t="str">
        <f>E21</f>
        <v>PROINK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PROINK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2"/>
      <c r="C64" s="173"/>
      <c r="D64" s="174" t="s">
        <v>106</v>
      </c>
      <c r="E64" s="175"/>
      <c r="F64" s="175"/>
      <c r="G64" s="175"/>
      <c r="H64" s="175"/>
      <c r="I64" s="175"/>
      <c r="J64" s="176">
        <f>J201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107</v>
      </c>
      <c r="E65" s="175"/>
      <c r="F65" s="175"/>
      <c r="G65" s="175"/>
      <c r="H65" s="175"/>
      <c r="I65" s="175"/>
      <c r="J65" s="176">
        <f>J221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2"/>
      <c r="C66" s="173"/>
      <c r="D66" s="174" t="s">
        <v>108</v>
      </c>
      <c r="E66" s="175"/>
      <c r="F66" s="175"/>
      <c r="G66" s="175"/>
      <c r="H66" s="175"/>
      <c r="I66" s="175"/>
      <c r="J66" s="176">
        <f>J246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2"/>
      <c r="C67" s="173"/>
      <c r="D67" s="174" t="s">
        <v>109</v>
      </c>
      <c r="E67" s="175"/>
      <c r="F67" s="175"/>
      <c r="G67" s="175"/>
      <c r="H67" s="175"/>
      <c r="I67" s="175"/>
      <c r="J67" s="176">
        <f>J277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2"/>
      <c r="C68" s="173"/>
      <c r="D68" s="174" t="s">
        <v>110</v>
      </c>
      <c r="E68" s="175"/>
      <c r="F68" s="175"/>
      <c r="G68" s="175"/>
      <c r="H68" s="175"/>
      <c r="I68" s="175"/>
      <c r="J68" s="176">
        <f>J298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111</v>
      </c>
      <c r="E69" s="175"/>
      <c r="F69" s="175"/>
      <c r="G69" s="175"/>
      <c r="H69" s="175"/>
      <c r="I69" s="175"/>
      <c r="J69" s="176">
        <f>J416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112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Lokalita RD Nad Vagónkou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101 - Komunikace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Karviná</v>
      </c>
      <c r="G83" s="41"/>
      <c r="H83" s="41"/>
      <c r="I83" s="33" t="s">
        <v>23</v>
      </c>
      <c r="J83" s="73" t="str">
        <f>IF(J12="","",J12)</f>
        <v>18. 4. 2025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Statutární město Karviná</v>
      </c>
      <c r="G85" s="41"/>
      <c r="H85" s="41"/>
      <c r="I85" s="33" t="s">
        <v>33</v>
      </c>
      <c r="J85" s="37" t="str">
        <f>E21</f>
        <v>PROINK s.r.o.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38</v>
      </c>
      <c r="J86" s="37" t="str">
        <f>E24</f>
        <v>PROINK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113</v>
      </c>
      <c r="D88" s="181" t="s">
        <v>60</v>
      </c>
      <c r="E88" s="181" t="s">
        <v>56</v>
      </c>
      <c r="F88" s="181" t="s">
        <v>57</v>
      </c>
      <c r="G88" s="181" t="s">
        <v>114</v>
      </c>
      <c r="H88" s="181" t="s">
        <v>115</v>
      </c>
      <c r="I88" s="181" t="s">
        <v>116</v>
      </c>
      <c r="J88" s="181" t="s">
        <v>100</v>
      </c>
      <c r="K88" s="182" t="s">
        <v>117</v>
      </c>
      <c r="L88" s="183"/>
      <c r="M88" s="93" t="s">
        <v>19</v>
      </c>
      <c r="N88" s="94" t="s">
        <v>45</v>
      </c>
      <c r="O88" s="94" t="s">
        <v>118</v>
      </c>
      <c r="P88" s="94" t="s">
        <v>119</v>
      </c>
      <c r="Q88" s="94" t="s">
        <v>120</v>
      </c>
      <c r="R88" s="94" t="s">
        <v>121</v>
      </c>
      <c r="S88" s="94" t="s">
        <v>122</v>
      </c>
      <c r="T88" s="95" t="s">
        <v>123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124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</f>
        <v>0</v>
      </c>
      <c r="Q89" s="97"/>
      <c r="R89" s="186">
        <f>R90</f>
        <v>2435.0820696260921</v>
      </c>
      <c r="S89" s="97"/>
      <c r="T89" s="187">
        <f>T90</f>
        <v>9.4600000000000009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101</v>
      </c>
      <c r="BK89" s="188">
        <f>BK90</f>
        <v>0</v>
      </c>
    </row>
    <row r="90" s="12" customFormat="1" ht="25.92" customHeight="1">
      <c r="A90" s="12"/>
      <c r="B90" s="189"/>
      <c r="C90" s="190"/>
      <c r="D90" s="191" t="s">
        <v>74</v>
      </c>
      <c r="E90" s="192" t="s">
        <v>125</v>
      </c>
      <c r="F90" s="192" t="s">
        <v>126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P91+P416</f>
        <v>0</v>
      </c>
      <c r="Q90" s="197"/>
      <c r="R90" s="198">
        <f>R91+R416</f>
        <v>2435.0820696260921</v>
      </c>
      <c r="S90" s="197"/>
      <c r="T90" s="199">
        <f>T91+T416</f>
        <v>9.4600000000000009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83</v>
      </c>
      <c r="AT90" s="201" t="s">
        <v>74</v>
      </c>
      <c r="AU90" s="201" t="s">
        <v>75</v>
      </c>
      <c r="AY90" s="200" t="s">
        <v>127</v>
      </c>
      <c r="BK90" s="202">
        <f>BK91+BK416</f>
        <v>0</v>
      </c>
    </row>
    <row r="91" s="12" customFormat="1" ht="22.8" customHeight="1">
      <c r="A91" s="12"/>
      <c r="B91" s="189"/>
      <c r="C91" s="190"/>
      <c r="D91" s="191" t="s">
        <v>74</v>
      </c>
      <c r="E91" s="203" t="s">
        <v>83</v>
      </c>
      <c r="F91" s="203" t="s">
        <v>128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P92+P121+P201+P221+P246+P277+P298</f>
        <v>0</v>
      </c>
      <c r="Q91" s="197"/>
      <c r="R91" s="198">
        <f>R92+R121+R201+R221+R246+R277+R298</f>
        <v>2435.0820696260921</v>
      </c>
      <c r="S91" s="197"/>
      <c r="T91" s="199">
        <f>T92+T121+T201+T221+T246+T277+T298</f>
        <v>9.4600000000000009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83</v>
      </c>
      <c r="AT91" s="201" t="s">
        <v>74</v>
      </c>
      <c r="AU91" s="201" t="s">
        <v>83</v>
      </c>
      <c r="AY91" s="200" t="s">
        <v>127</v>
      </c>
      <c r="BK91" s="202">
        <f>BK92+BK121+BK201+BK221+BK246+BK277+BK298</f>
        <v>0</v>
      </c>
    </row>
    <row r="92" s="12" customFormat="1" ht="20.88" customHeight="1">
      <c r="A92" s="12"/>
      <c r="B92" s="189"/>
      <c r="C92" s="190"/>
      <c r="D92" s="191" t="s">
        <v>74</v>
      </c>
      <c r="E92" s="203" t="s">
        <v>129</v>
      </c>
      <c r="F92" s="203" t="s">
        <v>130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SUM(P93:P120)</f>
        <v>0</v>
      </c>
      <c r="Q92" s="197"/>
      <c r="R92" s="198">
        <f>SUM(R93:R120)</f>
        <v>0.200670185</v>
      </c>
      <c r="S92" s="197"/>
      <c r="T92" s="199">
        <f>SUM(T93:T120)</f>
        <v>9.4600000000000009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83</v>
      </c>
      <c r="AT92" s="201" t="s">
        <v>74</v>
      </c>
      <c r="AU92" s="201" t="s">
        <v>85</v>
      </c>
      <c r="AY92" s="200" t="s">
        <v>127</v>
      </c>
      <c r="BK92" s="202">
        <f>SUM(BK93:BK120)</f>
        <v>0</v>
      </c>
    </row>
    <row r="93" s="2" customFormat="1" ht="16.5" customHeight="1">
      <c r="A93" s="39"/>
      <c r="B93" s="40"/>
      <c r="C93" s="205" t="s">
        <v>83</v>
      </c>
      <c r="D93" s="205" t="s">
        <v>131</v>
      </c>
      <c r="E93" s="206" t="s">
        <v>132</v>
      </c>
      <c r="F93" s="207" t="s">
        <v>133</v>
      </c>
      <c r="G93" s="208" t="s">
        <v>134</v>
      </c>
      <c r="H93" s="209">
        <v>53</v>
      </c>
      <c r="I93" s="210"/>
      <c r="J93" s="211">
        <f>ROUND(I93*H93,2)</f>
        <v>0</v>
      </c>
      <c r="K93" s="207" t="s">
        <v>135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1.6449999999999999E-06</v>
      </c>
      <c r="R93" s="214">
        <f>Q93*H93</f>
        <v>8.7185E-05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131</v>
      </c>
      <c r="AU93" s="216" t="s">
        <v>137</v>
      </c>
      <c r="AY93" s="18" t="s">
        <v>127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136</v>
      </c>
      <c r="BM93" s="216" t="s">
        <v>138</v>
      </c>
    </row>
    <row r="94" s="2" customFormat="1">
      <c r="A94" s="39"/>
      <c r="B94" s="40"/>
      <c r="C94" s="41"/>
      <c r="D94" s="218" t="s">
        <v>139</v>
      </c>
      <c r="E94" s="41"/>
      <c r="F94" s="219" t="s">
        <v>140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137</v>
      </c>
    </row>
    <row r="95" s="2" customFormat="1" ht="33" customHeight="1">
      <c r="A95" s="39"/>
      <c r="B95" s="40"/>
      <c r="C95" s="205" t="s">
        <v>85</v>
      </c>
      <c r="D95" s="205" t="s">
        <v>131</v>
      </c>
      <c r="E95" s="206" t="s">
        <v>141</v>
      </c>
      <c r="F95" s="207" t="s">
        <v>142</v>
      </c>
      <c r="G95" s="208" t="s">
        <v>143</v>
      </c>
      <c r="H95" s="209">
        <v>43</v>
      </c>
      <c r="I95" s="210"/>
      <c r="J95" s="211">
        <f>ROUND(I95*H95,2)</f>
        <v>0</v>
      </c>
      <c r="K95" s="207" t="s">
        <v>144</v>
      </c>
      <c r="L95" s="45"/>
      <c r="M95" s="212" t="s">
        <v>19</v>
      </c>
      <c r="N95" s="213" t="s">
        <v>46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0.22</v>
      </c>
      <c r="T95" s="215">
        <f>S95*H95</f>
        <v>9.4600000000000009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131</v>
      </c>
      <c r="AU95" s="216" t="s">
        <v>137</v>
      </c>
      <c r="AY95" s="18" t="s">
        <v>127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136</v>
      </c>
      <c r="BM95" s="216" t="s">
        <v>145</v>
      </c>
    </row>
    <row r="96" s="2" customFormat="1">
      <c r="A96" s="39"/>
      <c r="B96" s="40"/>
      <c r="C96" s="41"/>
      <c r="D96" s="218" t="s">
        <v>139</v>
      </c>
      <c r="E96" s="41"/>
      <c r="F96" s="219" t="s">
        <v>146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137</v>
      </c>
    </row>
    <row r="97" s="13" customFormat="1">
      <c r="A97" s="13"/>
      <c r="B97" s="223"/>
      <c r="C97" s="224"/>
      <c r="D97" s="225" t="s">
        <v>147</v>
      </c>
      <c r="E97" s="226" t="s">
        <v>19</v>
      </c>
      <c r="F97" s="227" t="s">
        <v>148</v>
      </c>
      <c r="G97" s="224"/>
      <c r="H97" s="228">
        <v>43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147</v>
      </c>
      <c r="AU97" s="234" t="s">
        <v>137</v>
      </c>
      <c r="AV97" s="13" t="s">
        <v>85</v>
      </c>
      <c r="AW97" s="13" t="s">
        <v>37</v>
      </c>
      <c r="AX97" s="13" t="s">
        <v>83</v>
      </c>
      <c r="AY97" s="234" t="s">
        <v>127</v>
      </c>
    </row>
    <row r="98" s="2" customFormat="1" ht="24.15" customHeight="1">
      <c r="A98" s="39"/>
      <c r="B98" s="40"/>
      <c r="C98" s="205" t="s">
        <v>137</v>
      </c>
      <c r="D98" s="205" t="s">
        <v>131</v>
      </c>
      <c r="E98" s="206" t="s">
        <v>149</v>
      </c>
      <c r="F98" s="207" t="s">
        <v>150</v>
      </c>
      <c r="G98" s="208" t="s">
        <v>151</v>
      </c>
      <c r="H98" s="209">
        <v>6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0.032028000000000001</v>
      </c>
      <c r="R98" s="214">
        <f>Q98*H98</f>
        <v>0.19216800000000001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131</v>
      </c>
      <c r="AU98" s="216" t="s">
        <v>137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136</v>
      </c>
      <c r="BM98" s="216" t="s">
        <v>152</v>
      </c>
    </row>
    <row r="99" s="2" customFormat="1">
      <c r="A99" s="39"/>
      <c r="B99" s="40"/>
      <c r="C99" s="41"/>
      <c r="D99" s="218" t="s">
        <v>139</v>
      </c>
      <c r="E99" s="41"/>
      <c r="F99" s="219" t="s">
        <v>153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137</v>
      </c>
    </row>
    <row r="100" s="2" customFormat="1" ht="16.5" customHeight="1">
      <c r="A100" s="39"/>
      <c r="B100" s="40"/>
      <c r="C100" s="205" t="s">
        <v>136</v>
      </c>
      <c r="D100" s="205" t="s">
        <v>131</v>
      </c>
      <c r="E100" s="206" t="s">
        <v>154</v>
      </c>
      <c r="F100" s="207" t="s">
        <v>155</v>
      </c>
      <c r="G100" s="208" t="s">
        <v>143</v>
      </c>
      <c r="H100" s="209">
        <v>18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0.00046749999999999998</v>
      </c>
      <c r="R100" s="214">
        <f>Q100*H100</f>
        <v>0.0084149999999999989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131</v>
      </c>
      <c r="AU100" s="216" t="s">
        <v>137</v>
      </c>
      <c r="AY100" s="18" t="s">
        <v>127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136</v>
      </c>
      <c r="BM100" s="216" t="s">
        <v>156</v>
      </c>
    </row>
    <row r="101" s="2" customFormat="1">
      <c r="A101" s="39"/>
      <c r="B101" s="40"/>
      <c r="C101" s="41"/>
      <c r="D101" s="218" t="s">
        <v>139</v>
      </c>
      <c r="E101" s="41"/>
      <c r="F101" s="219" t="s">
        <v>157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139</v>
      </c>
      <c r="AU101" s="18" t="s">
        <v>137</v>
      </c>
    </row>
    <row r="102" s="2" customFormat="1" ht="21.75" customHeight="1">
      <c r="A102" s="39"/>
      <c r="B102" s="40"/>
      <c r="C102" s="205" t="s">
        <v>158</v>
      </c>
      <c r="D102" s="205" t="s">
        <v>131</v>
      </c>
      <c r="E102" s="206" t="s">
        <v>159</v>
      </c>
      <c r="F102" s="207" t="s">
        <v>160</v>
      </c>
      <c r="G102" s="208" t="s">
        <v>151</v>
      </c>
      <c r="H102" s="209">
        <v>2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136</v>
      </c>
      <c r="AT102" s="216" t="s">
        <v>131</v>
      </c>
      <c r="AU102" s="216" t="s">
        <v>137</v>
      </c>
      <c r="AY102" s="18" t="s">
        <v>127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136</v>
      </c>
      <c r="BM102" s="216" t="s">
        <v>161</v>
      </c>
    </row>
    <row r="103" s="2" customFormat="1">
      <c r="A103" s="39"/>
      <c r="B103" s="40"/>
      <c r="C103" s="41"/>
      <c r="D103" s="218" t="s">
        <v>139</v>
      </c>
      <c r="E103" s="41"/>
      <c r="F103" s="219" t="s">
        <v>162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137</v>
      </c>
    </row>
    <row r="104" s="2" customFormat="1" ht="16.5" customHeight="1">
      <c r="A104" s="39"/>
      <c r="B104" s="40"/>
      <c r="C104" s="205" t="s">
        <v>163</v>
      </c>
      <c r="D104" s="205" t="s">
        <v>131</v>
      </c>
      <c r="E104" s="206" t="s">
        <v>164</v>
      </c>
      <c r="F104" s="207" t="s">
        <v>165</v>
      </c>
      <c r="G104" s="208" t="s">
        <v>151</v>
      </c>
      <c r="H104" s="209">
        <v>2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46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131</v>
      </c>
      <c r="AU104" s="216" t="s">
        <v>137</v>
      </c>
      <c r="AY104" s="18" t="s">
        <v>127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83</v>
      </c>
      <c r="BK104" s="217">
        <f>ROUND(I104*H104,2)</f>
        <v>0</v>
      </c>
      <c r="BL104" s="18" t="s">
        <v>136</v>
      </c>
      <c r="BM104" s="216" t="s">
        <v>166</v>
      </c>
    </row>
    <row r="105" s="2" customFormat="1">
      <c r="A105" s="39"/>
      <c r="B105" s="40"/>
      <c r="C105" s="41"/>
      <c r="D105" s="218" t="s">
        <v>139</v>
      </c>
      <c r="E105" s="41"/>
      <c r="F105" s="219" t="s">
        <v>167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137</v>
      </c>
    </row>
    <row r="106" s="2" customFormat="1" ht="24.15" customHeight="1">
      <c r="A106" s="39"/>
      <c r="B106" s="40"/>
      <c r="C106" s="205" t="s">
        <v>168</v>
      </c>
      <c r="D106" s="205" t="s">
        <v>131</v>
      </c>
      <c r="E106" s="206" t="s">
        <v>169</v>
      </c>
      <c r="F106" s="207" t="s">
        <v>170</v>
      </c>
      <c r="G106" s="208" t="s">
        <v>151</v>
      </c>
      <c r="H106" s="209">
        <v>2</v>
      </c>
      <c r="I106" s="210"/>
      <c r="J106" s="211">
        <f>ROUND(I106*H106,2)</f>
        <v>0</v>
      </c>
      <c r="K106" s="207" t="s">
        <v>135</v>
      </c>
      <c r="L106" s="45"/>
      <c r="M106" s="212" t="s">
        <v>19</v>
      </c>
      <c r="N106" s="213" t="s">
        <v>46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136</v>
      </c>
      <c r="AT106" s="216" t="s">
        <v>131</v>
      </c>
      <c r="AU106" s="216" t="s">
        <v>137</v>
      </c>
      <c r="AY106" s="18" t="s">
        <v>127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83</v>
      </c>
      <c r="BK106" s="217">
        <f>ROUND(I106*H106,2)</f>
        <v>0</v>
      </c>
      <c r="BL106" s="18" t="s">
        <v>136</v>
      </c>
      <c r="BM106" s="216" t="s">
        <v>171</v>
      </c>
    </row>
    <row r="107" s="2" customFormat="1">
      <c r="A107" s="39"/>
      <c r="B107" s="40"/>
      <c r="C107" s="41"/>
      <c r="D107" s="218" t="s">
        <v>139</v>
      </c>
      <c r="E107" s="41"/>
      <c r="F107" s="219" t="s">
        <v>172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137</v>
      </c>
    </row>
    <row r="108" s="2" customFormat="1" ht="24.15" customHeight="1">
      <c r="A108" s="39"/>
      <c r="B108" s="40"/>
      <c r="C108" s="205" t="s">
        <v>173</v>
      </c>
      <c r="D108" s="205" t="s">
        <v>131</v>
      </c>
      <c r="E108" s="206" t="s">
        <v>174</v>
      </c>
      <c r="F108" s="207" t="s">
        <v>175</v>
      </c>
      <c r="G108" s="208" t="s">
        <v>151</v>
      </c>
      <c r="H108" s="209">
        <v>2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46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137</v>
      </c>
      <c r="AY108" s="18" t="s">
        <v>127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83</v>
      </c>
      <c r="BK108" s="217">
        <f>ROUND(I108*H108,2)</f>
        <v>0</v>
      </c>
      <c r="BL108" s="18" t="s">
        <v>136</v>
      </c>
      <c r="BM108" s="216" t="s">
        <v>176</v>
      </c>
    </row>
    <row r="109" s="2" customFormat="1">
      <c r="A109" s="39"/>
      <c r="B109" s="40"/>
      <c r="C109" s="41"/>
      <c r="D109" s="218" t="s">
        <v>139</v>
      </c>
      <c r="E109" s="41"/>
      <c r="F109" s="219" t="s">
        <v>177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137</v>
      </c>
    </row>
    <row r="110" s="2" customFormat="1" ht="24.15" customHeight="1">
      <c r="A110" s="39"/>
      <c r="B110" s="40"/>
      <c r="C110" s="205" t="s">
        <v>178</v>
      </c>
      <c r="D110" s="205" t="s">
        <v>131</v>
      </c>
      <c r="E110" s="206" t="s">
        <v>179</v>
      </c>
      <c r="F110" s="207" t="s">
        <v>180</v>
      </c>
      <c r="G110" s="208" t="s">
        <v>151</v>
      </c>
      <c r="H110" s="209">
        <v>2</v>
      </c>
      <c r="I110" s="210"/>
      <c r="J110" s="211">
        <f>ROUND(I110*H110,2)</f>
        <v>0</v>
      </c>
      <c r="K110" s="207" t="s">
        <v>135</v>
      </c>
      <c r="L110" s="45"/>
      <c r="M110" s="212" t="s">
        <v>19</v>
      </c>
      <c r="N110" s="213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131</v>
      </c>
      <c r="AU110" s="216" t="s">
        <v>137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136</v>
      </c>
      <c r="BM110" s="216" t="s">
        <v>181</v>
      </c>
    </row>
    <row r="111" s="2" customFormat="1">
      <c r="A111" s="39"/>
      <c r="B111" s="40"/>
      <c r="C111" s="41"/>
      <c r="D111" s="218" t="s">
        <v>139</v>
      </c>
      <c r="E111" s="41"/>
      <c r="F111" s="219" t="s">
        <v>182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139</v>
      </c>
      <c r="AU111" s="18" t="s">
        <v>137</v>
      </c>
    </row>
    <row r="112" s="2" customFormat="1" ht="24.15" customHeight="1">
      <c r="A112" s="39"/>
      <c r="B112" s="40"/>
      <c r="C112" s="205" t="s">
        <v>183</v>
      </c>
      <c r="D112" s="205" t="s">
        <v>131</v>
      </c>
      <c r="E112" s="206" t="s">
        <v>184</v>
      </c>
      <c r="F112" s="207" t="s">
        <v>185</v>
      </c>
      <c r="G112" s="208" t="s">
        <v>186</v>
      </c>
      <c r="H112" s="209">
        <v>8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137</v>
      </c>
      <c r="AY112" s="18" t="s">
        <v>127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136</v>
      </c>
      <c r="BM112" s="216" t="s">
        <v>187</v>
      </c>
    </row>
    <row r="113" s="2" customFormat="1">
      <c r="A113" s="39"/>
      <c r="B113" s="40"/>
      <c r="C113" s="41"/>
      <c r="D113" s="218" t="s">
        <v>139</v>
      </c>
      <c r="E113" s="41"/>
      <c r="F113" s="219" t="s">
        <v>188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139</v>
      </c>
      <c r="AU113" s="18" t="s">
        <v>137</v>
      </c>
    </row>
    <row r="114" s="2" customFormat="1" ht="24.15" customHeight="1">
      <c r="A114" s="39"/>
      <c r="B114" s="40"/>
      <c r="C114" s="205" t="s">
        <v>129</v>
      </c>
      <c r="D114" s="205" t="s">
        <v>131</v>
      </c>
      <c r="E114" s="206" t="s">
        <v>189</v>
      </c>
      <c r="F114" s="207" t="s">
        <v>190</v>
      </c>
      <c r="G114" s="208" t="s">
        <v>186</v>
      </c>
      <c r="H114" s="209">
        <v>9.4600000000000009</v>
      </c>
      <c r="I114" s="210"/>
      <c r="J114" s="211">
        <f>ROUND(I114*H114,2)</f>
        <v>0</v>
      </c>
      <c r="K114" s="207" t="s">
        <v>135</v>
      </c>
      <c r="L114" s="45"/>
      <c r="M114" s="212" t="s">
        <v>19</v>
      </c>
      <c r="N114" s="213" t="s">
        <v>46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136</v>
      </c>
      <c r="AT114" s="216" t="s">
        <v>131</v>
      </c>
      <c r="AU114" s="216" t="s">
        <v>137</v>
      </c>
      <c r="AY114" s="18" t="s">
        <v>127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136</v>
      </c>
      <c r="BM114" s="216" t="s">
        <v>191</v>
      </c>
    </row>
    <row r="115" s="2" customFormat="1">
      <c r="A115" s="39"/>
      <c r="B115" s="40"/>
      <c r="C115" s="41"/>
      <c r="D115" s="218" t="s">
        <v>139</v>
      </c>
      <c r="E115" s="41"/>
      <c r="F115" s="219" t="s">
        <v>192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137</v>
      </c>
    </row>
    <row r="116" s="2" customFormat="1" ht="24.15" customHeight="1">
      <c r="A116" s="39"/>
      <c r="B116" s="40"/>
      <c r="C116" s="205" t="s">
        <v>8</v>
      </c>
      <c r="D116" s="205" t="s">
        <v>131</v>
      </c>
      <c r="E116" s="206" t="s">
        <v>193</v>
      </c>
      <c r="F116" s="207" t="s">
        <v>194</v>
      </c>
      <c r="G116" s="208" t="s">
        <v>186</v>
      </c>
      <c r="H116" s="209">
        <v>85.140000000000001</v>
      </c>
      <c r="I116" s="210"/>
      <c r="J116" s="211">
        <f>ROUND(I116*H116,2)</f>
        <v>0</v>
      </c>
      <c r="K116" s="207" t="s">
        <v>135</v>
      </c>
      <c r="L116" s="45"/>
      <c r="M116" s="212" t="s">
        <v>19</v>
      </c>
      <c r="N116" s="213" t="s">
        <v>46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136</v>
      </c>
      <c r="AT116" s="216" t="s">
        <v>131</v>
      </c>
      <c r="AU116" s="216" t="s">
        <v>137</v>
      </c>
      <c r="AY116" s="18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83</v>
      </c>
      <c r="BK116" s="217">
        <f>ROUND(I116*H116,2)</f>
        <v>0</v>
      </c>
      <c r="BL116" s="18" t="s">
        <v>136</v>
      </c>
      <c r="BM116" s="216" t="s">
        <v>195</v>
      </c>
    </row>
    <row r="117" s="2" customFormat="1">
      <c r="A117" s="39"/>
      <c r="B117" s="40"/>
      <c r="C117" s="41"/>
      <c r="D117" s="218" t="s">
        <v>139</v>
      </c>
      <c r="E117" s="41"/>
      <c r="F117" s="219" t="s">
        <v>196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139</v>
      </c>
      <c r="AU117" s="18" t="s">
        <v>137</v>
      </c>
    </row>
    <row r="118" s="13" customFormat="1">
      <c r="A118" s="13"/>
      <c r="B118" s="223"/>
      <c r="C118" s="224"/>
      <c r="D118" s="225" t="s">
        <v>147</v>
      </c>
      <c r="E118" s="226" t="s">
        <v>19</v>
      </c>
      <c r="F118" s="227" t="s">
        <v>197</v>
      </c>
      <c r="G118" s="224"/>
      <c r="H118" s="228">
        <v>85.140000000000001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147</v>
      </c>
      <c r="AU118" s="234" t="s">
        <v>137</v>
      </c>
      <c r="AV118" s="13" t="s">
        <v>85</v>
      </c>
      <c r="AW118" s="13" t="s">
        <v>37</v>
      </c>
      <c r="AX118" s="13" t="s">
        <v>83</v>
      </c>
      <c r="AY118" s="234" t="s">
        <v>127</v>
      </c>
    </row>
    <row r="119" s="2" customFormat="1" ht="24.15" customHeight="1">
      <c r="A119" s="39"/>
      <c r="B119" s="40"/>
      <c r="C119" s="205" t="s">
        <v>198</v>
      </c>
      <c r="D119" s="205" t="s">
        <v>131</v>
      </c>
      <c r="E119" s="206" t="s">
        <v>199</v>
      </c>
      <c r="F119" s="207" t="s">
        <v>200</v>
      </c>
      <c r="G119" s="208" t="s">
        <v>186</v>
      </c>
      <c r="H119" s="209">
        <v>9.4600000000000009</v>
      </c>
      <c r="I119" s="210"/>
      <c r="J119" s="211">
        <f>ROUND(I119*H119,2)</f>
        <v>0</v>
      </c>
      <c r="K119" s="207" t="s">
        <v>135</v>
      </c>
      <c r="L119" s="45"/>
      <c r="M119" s="212" t="s">
        <v>19</v>
      </c>
      <c r="N119" s="213" t="s">
        <v>46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136</v>
      </c>
      <c r="AT119" s="216" t="s">
        <v>131</v>
      </c>
      <c r="AU119" s="216" t="s">
        <v>137</v>
      </c>
      <c r="AY119" s="18" t="s">
        <v>127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83</v>
      </c>
      <c r="BK119" s="217">
        <f>ROUND(I119*H119,2)</f>
        <v>0</v>
      </c>
      <c r="BL119" s="18" t="s">
        <v>136</v>
      </c>
      <c r="BM119" s="216" t="s">
        <v>201</v>
      </c>
    </row>
    <row r="120" s="2" customFormat="1">
      <c r="A120" s="39"/>
      <c r="B120" s="40"/>
      <c r="C120" s="41"/>
      <c r="D120" s="218" t="s">
        <v>139</v>
      </c>
      <c r="E120" s="41"/>
      <c r="F120" s="219" t="s">
        <v>202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139</v>
      </c>
      <c r="AU120" s="18" t="s">
        <v>137</v>
      </c>
    </row>
    <row r="121" s="12" customFormat="1" ht="20.88" customHeight="1">
      <c r="A121" s="12"/>
      <c r="B121" s="189"/>
      <c r="C121" s="190"/>
      <c r="D121" s="191" t="s">
        <v>74</v>
      </c>
      <c r="E121" s="203" t="s">
        <v>198</v>
      </c>
      <c r="F121" s="203" t="s">
        <v>203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SUM(P122:P200)</f>
        <v>0</v>
      </c>
      <c r="Q121" s="197"/>
      <c r="R121" s="198">
        <f>SUM(R122:R200)</f>
        <v>1745.7225117999999</v>
      </c>
      <c r="S121" s="197"/>
      <c r="T121" s="199">
        <f>SUM(T122:T200)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83</v>
      </c>
      <c r="AT121" s="201" t="s">
        <v>74</v>
      </c>
      <c r="AU121" s="201" t="s">
        <v>85</v>
      </c>
      <c r="AY121" s="200" t="s">
        <v>127</v>
      </c>
      <c r="BK121" s="202">
        <f>SUM(BK122:BK200)</f>
        <v>0</v>
      </c>
    </row>
    <row r="122" s="2" customFormat="1" ht="16.5" customHeight="1">
      <c r="A122" s="39"/>
      <c r="B122" s="40"/>
      <c r="C122" s="205" t="s">
        <v>204</v>
      </c>
      <c r="D122" s="205" t="s">
        <v>131</v>
      </c>
      <c r="E122" s="206" t="s">
        <v>205</v>
      </c>
      <c r="F122" s="207" t="s">
        <v>206</v>
      </c>
      <c r="G122" s="208" t="s">
        <v>143</v>
      </c>
      <c r="H122" s="209">
        <v>885</v>
      </c>
      <c r="I122" s="210"/>
      <c r="J122" s="211">
        <f>ROUND(I122*H122,2)</f>
        <v>0</v>
      </c>
      <c r="K122" s="207" t="s">
        <v>135</v>
      </c>
      <c r="L122" s="45"/>
      <c r="M122" s="212" t="s">
        <v>19</v>
      </c>
      <c r="N122" s="213" t="s">
        <v>46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136</v>
      </c>
      <c r="AT122" s="216" t="s">
        <v>131</v>
      </c>
      <c r="AU122" s="216" t="s">
        <v>137</v>
      </c>
      <c r="AY122" s="18" t="s">
        <v>127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83</v>
      </c>
      <c r="BK122" s="217">
        <f>ROUND(I122*H122,2)</f>
        <v>0</v>
      </c>
      <c r="BL122" s="18" t="s">
        <v>136</v>
      </c>
      <c r="BM122" s="216" t="s">
        <v>207</v>
      </c>
    </row>
    <row r="123" s="2" customFormat="1">
      <c r="A123" s="39"/>
      <c r="B123" s="40"/>
      <c r="C123" s="41"/>
      <c r="D123" s="218" t="s">
        <v>139</v>
      </c>
      <c r="E123" s="41"/>
      <c r="F123" s="219" t="s">
        <v>208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139</v>
      </c>
      <c r="AU123" s="18" t="s">
        <v>137</v>
      </c>
    </row>
    <row r="124" s="13" customFormat="1">
      <c r="A124" s="13"/>
      <c r="B124" s="223"/>
      <c r="C124" s="224"/>
      <c r="D124" s="225" t="s">
        <v>147</v>
      </c>
      <c r="E124" s="226" t="s">
        <v>19</v>
      </c>
      <c r="F124" s="227" t="s">
        <v>209</v>
      </c>
      <c r="G124" s="224"/>
      <c r="H124" s="228">
        <v>885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147</v>
      </c>
      <c r="AU124" s="234" t="s">
        <v>137</v>
      </c>
      <c r="AV124" s="13" t="s">
        <v>85</v>
      </c>
      <c r="AW124" s="13" t="s">
        <v>37</v>
      </c>
      <c r="AX124" s="13" t="s">
        <v>83</v>
      </c>
      <c r="AY124" s="234" t="s">
        <v>127</v>
      </c>
    </row>
    <row r="125" s="2" customFormat="1" ht="16.5" customHeight="1">
      <c r="A125" s="39"/>
      <c r="B125" s="40"/>
      <c r="C125" s="205" t="s">
        <v>210</v>
      </c>
      <c r="D125" s="205" t="s">
        <v>131</v>
      </c>
      <c r="E125" s="206" t="s">
        <v>211</v>
      </c>
      <c r="F125" s="207" t="s">
        <v>212</v>
      </c>
      <c r="G125" s="208" t="s">
        <v>143</v>
      </c>
      <c r="H125" s="209">
        <v>4943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46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137</v>
      </c>
      <c r="AY125" s="18" t="s">
        <v>127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83</v>
      </c>
      <c r="BK125" s="217">
        <f>ROUND(I125*H125,2)</f>
        <v>0</v>
      </c>
      <c r="BL125" s="18" t="s">
        <v>136</v>
      </c>
      <c r="BM125" s="216" t="s">
        <v>213</v>
      </c>
    </row>
    <row r="126" s="2" customFormat="1">
      <c r="A126" s="39"/>
      <c r="B126" s="40"/>
      <c r="C126" s="41"/>
      <c r="D126" s="218" t="s">
        <v>139</v>
      </c>
      <c r="E126" s="41"/>
      <c r="F126" s="219" t="s">
        <v>214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137</v>
      </c>
    </row>
    <row r="127" s="2" customFormat="1" ht="24.15" customHeight="1">
      <c r="A127" s="39"/>
      <c r="B127" s="40"/>
      <c r="C127" s="205" t="s">
        <v>215</v>
      </c>
      <c r="D127" s="205" t="s">
        <v>131</v>
      </c>
      <c r="E127" s="206" t="s">
        <v>216</v>
      </c>
      <c r="F127" s="207" t="s">
        <v>217</v>
      </c>
      <c r="G127" s="208" t="s">
        <v>218</v>
      </c>
      <c r="H127" s="209">
        <v>2737</v>
      </c>
      <c r="I127" s="210"/>
      <c r="J127" s="211">
        <f>ROUND(I127*H127,2)</f>
        <v>0</v>
      </c>
      <c r="K127" s="207" t="s">
        <v>135</v>
      </c>
      <c r="L127" s="45"/>
      <c r="M127" s="212" t="s">
        <v>19</v>
      </c>
      <c r="N127" s="213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136</v>
      </c>
      <c r="AT127" s="216" t="s">
        <v>131</v>
      </c>
      <c r="AU127" s="216" t="s">
        <v>137</v>
      </c>
      <c r="AY127" s="18" t="s">
        <v>127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136</v>
      </c>
      <c r="BM127" s="216" t="s">
        <v>219</v>
      </c>
    </row>
    <row r="128" s="2" customFormat="1">
      <c r="A128" s="39"/>
      <c r="B128" s="40"/>
      <c r="C128" s="41"/>
      <c r="D128" s="218" t="s">
        <v>139</v>
      </c>
      <c r="E128" s="41"/>
      <c r="F128" s="219" t="s">
        <v>220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137</v>
      </c>
    </row>
    <row r="129" s="13" customFormat="1">
      <c r="A129" s="13"/>
      <c r="B129" s="223"/>
      <c r="C129" s="224"/>
      <c r="D129" s="225" t="s">
        <v>147</v>
      </c>
      <c r="E129" s="226" t="s">
        <v>19</v>
      </c>
      <c r="F129" s="227" t="s">
        <v>221</v>
      </c>
      <c r="G129" s="224"/>
      <c r="H129" s="228">
        <v>2737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147</v>
      </c>
      <c r="AU129" s="234" t="s">
        <v>137</v>
      </c>
      <c r="AV129" s="13" t="s">
        <v>85</v>
      </c>
      <c r="AW129" s="13" t="s">
        <v>37</v>
      </c>
      <c r="AX129" s="13" t="s">
        <v>83</v>
      </c>
      <c r="AY129" s="234" t="s">
        <v>127</v>
      </c>
    </row>
    <row r="130" s="2" customFormat="1" ht="24.15" customHeight="1">
      <c r="A130" s="39"/>
      <c r="B130" s="40"/>
      <c r="C130" s="205" t="s">
        <v>222</v>
      </c>
      <c r="D130" s="205" t="s">
        <v>131</v>
      </c>
      <c r="E130" s="206" t="s">
        <v>223</v>
      </c>
      <c r="F130" s="207" t="s">
        <v>224</v>
      </c>
      <c r="G130" s="208" t="s">
        <v>143</v>
      </c>
      <c r="H130" s="209">
        <v>10840</v>
      </c>
      <c r="I130" s="210"/>
      <c r="J130" s="211">
        <f>ROUND(I130*H130,2)</f>
        <v>0</v>
      </c>
      <c r="K130" s="207" t="s">
        <v>135</v>
      </c>
      <c r="L130" s="45"/>
      <c r="M130" s="212" t="s">
        <v>19</v>
      </c>
      <c r="N130" s="213" t="s">
        <v>46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136</v>
      </c>
      <c r="AT130" s="216" t="s">
        <v>131</v>
      </c>
      <c r="AU130" s="216" t="s">
        <v>137</v>
      </c>
      <c r="AY130" s="18" t="s">
        <v>127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83</v>
      </c>
      <c r="BK130" s="217">
        <f>ROUND(I130*H130,2)</f>
        <v>0</v>
      </c>
      <c r="BL130" s="18" t="s">
        <v>136</v>
      </c>
      <c r="BM130" s="216" t="s">
        <v>225</v>
      </c>
    </row>
    <row r="131" s="2" customFormat="1">
      <c r="A131" s="39"/>
      <c r="B131" s="40"/>
      <c r="C131" s="41"/>
      <c r="D131" s="218" t="s">
        <v>139</v>
      </c>
      <c r="E131" s="41"/>
      <c r="F131" s="219" t="s">
        <v>226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137</v>
      </c>
    </row>
    <row r="132" s="2" customFormat="1">
      <c r="A132" s="39"/>
      <c r="B132" s="40"/>
      <c r="C132" s="41"/>
      <c r="D132" s="225" t="s">
        <v>227</v>
      </c>
      <c r="E132" s="41"/>
      <c r="F132" s="235" t="s">
        <v>228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227</v>
      </c>
      <c r="AU132" s="18" t="s">
        <v>137</v>
      </c>
    </row>
    <row r="133" s="2" customFormat="1" ht="37.8" customHeight="1">
      <c r="A133" s="39"/>
      <c r="B133" s="40"/>
      <c r="C133" s="205" t="s">
        <v>229</v>
      </c>
      <c r="D133" s="205" t="s">
        <v>131</v>
      </c>
      <c r="E133" s="206" t="s">
        <v>230</v>
      </c>
      <c r="F133" s="207" t="s">
        <v>231</v>
      </c>
      <c r="G133" s="208" t="s">
        <v>218</v>
      </c>
      <c r="H133" s="209">
        <v>2737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46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131</v>
      </c>
      <c r="AU133" s="216" t="s">
        <v>137</v>
      </c>
      <c r="AY133" s="18" t="s">
        <v>127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83</v>
      </c>
      <c r="BK133" s="217">
        <f>ROUND(I133*H133,2)</f>
        <v>0</v>
      </c>
      <c r="BL133" s="18" t="s">
        <v>136</v>
      </c>
      <c r="BM133" s="216" t="s">
        <v>232</v>
      </c>
    </row>
    <row r="134" s="2" customFormat="1">
      <c r="A134" s="39"/>
      <c r="B134" s="40"/>
      <c r="C134" s="41"/>
      <c r="D134" s="218" t="s">
        <v>139</v>
      </c>
      <c r="E134" s="41"/>
      <c r="F134" s="219" t="s">
        <v>233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137</v>
      </c>
    </row>
    <row r="135" s="2" customFormat="1" ht="21.75" customHeight="1">
      <c r="A135" s="39"/>
      <c r="B135" s="40"/>
      <c r="C135" s="205" t="s">
        <v>234</v>
      </c>
      <c r="D135" s="205" t="s">
        <v>131</v>
      </c>
      <c r="E135" s="206" t="s">
        <v>235</v>
      </c>
      <c r="F135" s="207" t="s">
        <v>236</v>
      </c>
      <c r="G135" s="208" t="s">
        <v>218</v>
      </c>
      <c r="H135" s="209">
        <v>149.22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46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136</v>
      </c>
      <c r="AT135" s="216" t="s">
        <v>131</v>
      </c>
      <c r="AU135" s="216" t="s">
        <v>137</v>
      </c>
      <c r="AY135" s="18" t="s">
        <v>127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83</v>
      </c>
      <c r="BK135" s="217">
        <f>ROUND(I135*H135,2)</f>
        <v>0</v>
      </c>
      <c r="BL135" s="18" t="s">
        <v>136</v>
      </c>
      <c r="BM135" s="216" t="s">
        <v>237</v>
      </c>
    </row>
    <row r="136" s="2" customFormat="1">
      <c r="A136" s="39"/>
      <c r="B136" s="40"/>
      <c r="C136" s="41"/>
      <c r="D136" s="218" t="s">
        <v>139</v>
      </c>
      <c r="E136" s="41"/>
      <c r="F136" s="219" t="s">
        <v>238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137</v>
      </c>
    </row>
    <row r="137" s="13" customFormat="1">
      <c r="A137" s="13"/>
      <c r="B137" s="223"/>
      <c r="C137" s="224"/>
      <c r="D137" s="225" t="s">
        <v>147</v>
      </c>
      <c r="E137" s="226" t="s">
        <v>19</v>
      </c>
      <c r="F137" s="227" t="s">
        <v>239</v>
      </c>
      <c r="G137" s="224"/>
      <c r="H137" s="228">
        <v>149.22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147</v>
      </c>
      <c r="AU137" s="234" t="s">
        <v>137</v>
      </c>
      <c r="AV137" s="13" t="s">
        <v>85</v>
      </c>
      <c r="AW137" s="13" t="s">
        <v>37</v>
      </c>
      <c r="AX137" s="13" t="s">
        <v>83</v>
      </c>
      <c r="AY137" s="234" t="s">
        <v>127</v>
      </c>
    </row>
    <row r="138" s="2" customFormat="1" ht="16.5" customHeight="1">
      <c r="A138" s="39"/>
      <c r="B138" s="40"/>
      <c r="C138" s="205" t="s">
        <v>240</v>
      </c>
      <c r="D138" s="205" t="s">
        <v>131</v>
      </c>
      <c r="E138" s="206" t="s">
        <v>241</v>
      </c>
      <c r="F138" s="207" t="s">
        <v>242</v>
      </c>
      <c r="G138" s="208" t="s">
        <v>218</v>
      </c>
      <c r="H138" s="209">
        <v>38</v>
      </c>
      <c r="I138" s="210"/>
      <c r="J138" s="211">
        <f>ROUND(I138*H138,2)</f>
        <v>0</v>
      </c>
      <c r="K138" s="207" t="s">
        <v>135</v>
      </c>
      <c r="L138" s="45"/>
      <c r="M138" s="212" t="s">
        <v>19</v>
      </c>
      <c r="N138" s="213" t="s">
        <v>46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136</v>
      </c>
      <c r="AT138" s="216" t="s">
        <v>131</v>
      </c>
      <c r="AU138" s="216" t="s">
        <v>137</v>
      </c>
      <c r="AY138" s="18" t="s">
        <v>127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83</v>
      </c>
      <c r="BK138" s="217">
        <f>ROUND(I138*H138,2)</f>
        <v>0</v>
      </c>
      <c r="BL138" s="18" t="s">
        <v>136</v>
      </c>
      <c r="BM138" s="216" t="s">
        <v>243</v>
      </c>
    </row>
    <row r="139" s="2" customFormat="1">
      <c r="A139" s="39"/>
      <c r="B139" s="40"/>
      <c r="C139" s="41"/>
      <c r="D139" s="218" t="s">
        <v>139</v>
      </c>
      <c r="E139" s="41"/>
      <c r="F139" s="219" t="s">
        <v>244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137</v>
      </c>
    </row>
    <row r="140" s="2" customFormat="1" ht="24.15" customHeight="1">
      <c r="A140" s="39"/>
      <c r="B140" s="40"/>
      <c r="C140" s="205" t="s">
        <v>7</v>
      </c>
      <c r="D140" s="205" t="s">
        <v>131</v>
      </c>
      <c r="E140" s="206" t="s">
        <v>245</v>
      </c>
      <c r="F140" s="207" t="s">
        <v>246</v>
      </c>
      <c r="G140" s="208" t="s">
        <v>218</v>
      </c>
      <c r="H140" s="209">
        <v>25.199999999999999</v>
      </c>
      <c r="I140" s="210"/>
      <c r="J140" s="211">
        <f>ROUND(I140*H140,2)</f>
        <v>0</v>
      </c>
      <c r="K140" s="207" t="s">
        <v>135</v>
      </c>
      <c r="L140" s="45"/>
      <c r="M140" s="212" t="s">
        <v>19</v>
      </c>
      <c r="N140" s="213" t="s">
        <v>46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131</v>
      </c>
      <c r="AU140" s="216" t="s">
        <v>137</v>
      </c>
      <c r="AY140" s="18" t="s">
        <v>127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136</v>
      </c>
      <c r="BM140" s="216" t="s">
        <v>247</v>
      </c>
    </row>
    <row r="141" s="2" customFormat="1">
      <c r="A141" s="39"/>
      <c r="B141" s="40"/>
      <c r="C141" s="41"/>
      <c r="D141" s="218" t="s">
        <v>139</v>
      </c>
      <c r="E141" s="41"/>
      <c r="F141" s="219" t="s">
        <v>248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137</v>
      </c>
    </row>
    <row r="142" s="2" customFormat="1">
      <c r="A142" s="39"/>
      <c r="B142" s="40"/>
      <c r="C142" s="41"/>
      <c r="D142" s="225" t="s">
        <v>227</v>
      </c>
      <c r="E142" s="41"/>
      <c r="F142" s="235" t="s">
        <v>249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227</v>
      </c>
      <c r="AU142" s="18" t="s">
        <v>137</v>
      </c>
    </row>
    <row r="143" s="13" customFormat="1">
      <c r="A143" s="13"/>
      <c r="B143" s="223"/>
      <c r="C143" s="224"/>
      <c r="D143" s="225" t="s">
        <v>147</v>
      </c>
      <c r="E143" s="226" t="s">
        <v>19</v>
      </c>
      <c r="F143" s="227" t="s">
        <v>250</v>
      </c>
      <c r="G143" s="224"/>
      <c r="H143" s="228">
        <v>25.199999999999999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147</v>
      </c>
      <c r="AU143" s="234" t="s">
        <v>137</v>
      </c>
      <c r="AV143" s="13" t="s">
        <v>85</v>
      </c>
      <c r="AW143" s="13" t="s">
        <v>37</v>
      </c>
      <c r="AX143" s="13" t="s">
        <v>83</v>
      </c>
      <c r="AY143" s="234" t="s">
        <v>127</v>
      </c>
    </row>
    <row r="144" s="2" customFormat="1" ht="24.15" customHeight="1">
      <c r="A144" s="39"/>
      <c r="B144" s="40"/>
      <c r="C144" s="205" t="s">
        <v>251</v>
      </c>
      <c r="D144" s="205" t="s">
        <v>131</v>
      </c>
      <c r="E144" s="206" t="s">
        <v>252</v>
      </c>
      <c r="F144" s="207" t="s">
        <v>253</v>
      </c>
      <c r="G144" s="208" t="s">
        <v>218</v>
      </c>
      <c r="H144" s="209">
        <v>331.5</v>
      </c>
      <c r="I144" s="210"/>
      <c r="J144" s="211">
        <f>ROUND(I144*H144,2)</f>
        <v>0</v>
      </c>
      <c r="K144" s="207" t="s">
        <v>135</v>
      </c>
      <c r="L144" s="45"/>
      <c r="M144" s="212" t="s">
        <v>19</v>
      </c>
      <c r="N144" s="213" t="s">
        <v>46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131</v>
      </c>
      <c r="AU144" s="216" t="s">
        <v>137</v>
      </c>
      <c r="AY144" s="18" t="s">
        <v>127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83</v>
      </c>
      <c r="BK144" s="217">
        <f>ROUND(I144*H144,2)</f>
        <v>0</v>
      </c>
      <c r="BL144" s="18" t="s">
        <v>136</v>
      </c>
      <c r="BM144" s="216" t="s">
        <v>254</v>
      </c>
    </row>
    <row r="145" s="2" customFormat="1">
      <c r="A145" s="39"/>
      <c r="B145" s="40"/>
      <c r="C145" s="41"/>
      <c r="D145" s="218" t="s">
        <v>139</v>
      </c>
      <c r="E145" s="41"/>
      <c r="F145" s="219" t="s">
        <v>255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139</v>
      </c>
      <c r="AU145" s="18" t="s">
        <v>137</v>
      </c>
    </row>
    <row r="146" s="2" customFormat="1">
      <c r="A146" s="39"/>
      <c r="B146" s="40"/>
      <c r="C146" s="41"/>
      <c r="D146" s="225" t="s">
        <v>227</v>
      </c>
      <c r="E146" s="41"/>
      <c r="F146" s="235" t="s">
        <v>256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227</v>
      </c>
      <c r="AU146" s="18" t="s">
        <v>137</v>
      </c>
    </row>
    <row r="147" s="13" customFormat="1">
      <c r="A147" s="13"/>
      <c r="B147" s="223"/>
      <c r="C147" s="224"/>
      <c r="D147" s="225" t="s">
        <v>147</v>
      </c>
      <c r="E147" s="226" t="s">
        <v>19</v>
      </c>
      <c r="F147" s="227" t="s">
        <v>257</v>
      </c>
      <c r="G147" s="224"/>
      <c r="H147" s="228">
        <v>331.5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147</v>
      </c>
      <c r="AU147" s="234" t="s">
        <v>137</v>
      </c>
      <c r="AV147" s="13" t="s">
        <v>85</v>
      </c>
      <c r="AW147" s="13" t="s">
        <v>37</v>
      </c>
      <c r="AX147" s="13" t="s">
        <v>83</v>
      </c>
      <c r="AY147" s="234" t="s">
        <v>127</v>
      </c>
    </row>
    <row r="148" s="2" customFormat="1" ht="24.15" customHeight="1">
      <c r="A148" s="39"/>
      <c r="B148" s="40"/>
      <c r="C148" s="205" t="s">
        <v>258</v>
      </c>
      <c r="D148" s="205" t="s">
        <v>131</v>
      </c>
      <c r="E148" s="206" t="s">
        <v>259</v>
      </c>
      <c r="F148" s="207" t="s">
        <v>260</v>
      </c>
      <c r="G148" s="208" t="s">
        <v>218</v>
      </c>
      <c r="H148" s="209">
        <v>114.435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46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136</v>
      </c>
      <c r="AT148" s="216" t="s">
        <v>131</v>
      </c>
      <c r="AU148" s="216" t="s">
        <v>137</v>
      </c>
      <c r="AY148" s="18" t="s">
        <v>127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83</v>
      </c>
      <c r="BK148" s="217">
        <f>ROUND(I148*H148,2)</f>
        <v>0</v>
      </c>
      <c r="BL148" s="18" t="s">
        <v>136</v>
      </c>
      <c r="BM148" s="216" t="s">
        <v>261</v>
      </c>
    </row>
    <row r="149" s="2" customFormat="1">
      <c r="A149" s="39"/>
      <c r="B149" s="40"/>
      <c r="C149" s="41"/>
      <c r="D149" s="218" t="s">
        <v>139</v>
      </c>
      <c r="E149" s="41"/>
      <c r="F149" s="219" t="s">
        <v>262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139</v>
      </c>
      <c r="AU149" s="18" t="s">
        <v>137</v>
      </c>
    </row>
    <row r="150" s="2" customFormat="1">
      <c r="A150" s="39"/>
      <c r="B150" s="40"/>
      <c r="C150" s="41"/>
      <c r="D150" s="225" t="s">
        <v>227</v>
      </c>
      <c r="E150" s="41"/>
      <c r="F150" s="235" t="s">
        <v>263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227</v>
      </c>
      <c r="AU150" s="18" t="s">
        <v>137</v>
      </c>
    </row>
    <row r="151" s="13" customFormat="1">
      <c r="A151" s="13"/>
      <c r="B151" s="223"/>
      <c r="C151" s="224"/>
      <c r="D151" s="225" t="s">
        <v>147</v>
      </c>
      <c r="E151" s="226" t="s">
        <v>19</v>
      </c>
      <c r="F151" s="227" t="s">
        <v>264</v>
      </c>
      <c r="G151" s="224"/>
      <c r="H151" s="228">
        <v>9.3599999999999994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147</v>
      </c>
      <c r="AU151" s="234" t="s">
        <v>137</v>
      </c>
      <c r="AV151" s="13" t="s">
        <v>85</v>
      </c>
      <c r="AW151" s="13" t="s">
        <v>37</v>
      </c>
      <c r="AX151" s="13" t="s">
        <v>75</v>
      </c>
      <c r="AY151" s="234" t="s">
        <v>127</v>
      </c>
    </row>
    <row r="152" s="13" customFormat="1">
      <c r="A152" s="13"/>
      <c r="B152" s="223"/>
      <c r="C152" s="224"/>
      <c r="D152" s="225" t="s">
        <v>147</v>
      </c>
      <c r="E152" s="226" t="s">
        <v>19</v>
      </c>
      <c r="F152" s="227" t="s">
        <v>265</v>
      </c>
      <c r="G152" s="224"/>
      <c r="H152" s="228">
        <v>105.075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147</v>
      </c>
      <c r="AU152" s="234" t="s">
        <v>137</v>
      </c>
      <c r="AV152" s="13" t="s">
        <v>85</v>
      </c>
      <c r="AW152" s="13" t="s">
        <v>37</v>
      </c>
      <c r="AX152" s="13" t="s">
        <v>75</v>
      </c>
      <c r="AY152" s="234" t="s">
        <v>127</v>
      </c>
    </row>
    <row r="153" s="14" customFormat="1">
      <c r="A153" s="14"/>
      <c r="B153" s="236"/>
      <c r="C153" s="237"/>
      <c r="D153" s="225" t="s">
        <v>147</v>
      </c>
      <c r="E153" s="238" t="s">
        <v>19</v>
      </c>
      <c r="F153" s="239" t="s">
        <v>266</v>
      </c>
      <c r="G153" s="237"/>
      <c r="H153" s="240">
        <v>114.435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147</v>
      </c>
      <c r="AU153" s="246" t="s">
        <v>137</v>
      </c>
      <c r="AV153" s="14" t="s">
        <v>136</v>
      </c>
      <c r="AW153" s="14" t="s">
        <v>37</v>
      </c>
      <c r="AX153" s="14" t="s">
        <v>83</v>
      </c>
      <c r="AY153" s="246" t="s">
        <v>127</v>
      </c>
    </row>
    <row r="154" s="2" customFormat="1" ht="24.15" customHeight="1">
      <c r="A154" s="39"/>
      <c r="B154" s="40"/>
      <c r="C154" s="205" t="s">
        <v>267</v>
      </c>
      <c r="D154" s="205" t="s">
        <v>131</v>
      </c>
      <c r="E154" s="206" t="s">
        <v>268</v>
      </c>
      <c r="F154" s="207" t="s">
        <v>269</v>
      </c>
      <c r="G154" s="208" t="s">
        <v>218</v>
      </c>
      <c r="H154" s="209">
        <v>10</v>
      </c>
      <c r="I154" s="210"/>
      <c r="J154" s="211">
        <f>ROUND(I154*H154,2)</f>
        <v>0</v>
      </c>
      <c r="K154" s="207" t="s">
        <v>144</v>
      </c>
      <c r="L154" s="45"/>
      <c r="M154" s="212" t="s">
        <v>19</v>
      </c>
      <c r="N154" s="213" t="s">
        <v>46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136</v>
      </c>
      <c r="AT154" s="216" t="s">
        <v>131</v>
      </c>
      <c r="AU154" s="216" t="s">
        <v>137</v>
      </c>
      <c r="AY154" s="18" t="s">
        <v>127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83</v>
      </c>
      <c r="BK154" s="217">
        <f>ROUND(I154*H154,2)</f>
        <v>0</v>
      </c>
      <c r="BL154" s="18" t="s">
        <v>136</v>
      </c>
      <c r="BM154" s="216" t="s">
        <v>270</v>
      </c>
    </row>
    <row r="155" s="2" customFormat="1">
      <c r="A155" s="39"/>
      <c r="B155" s="40"/>
      <c r="C155" s="41"/>
      <c r="D155" s="218" t="s">
        <v>139</v>
      </c>
      <c r="E155" s="41"/>
      <c r="F155" s="219" t="s">
        <v>271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139</v>
      </c>
      <c r="AU155" s="18" t="s">
        <v>137</v>
      </c>
    </row>
    <row r="156" s="2" customFormat="1" ht="16.5" customHeight="1">
      <c r="A156" s="39"/>
      <c r="B156" s="40"/>
      <c r="C156" s="205" t="s">
        <v>272</v>
      </c>
      <c r="D156" s="205" t="s">
        <v>131</v>
      </c>
      <c r="E156" s="206" t="s">
        <v>273</v>
      </c>
      <c r="F156" s="207" t="s">
        <v>274</v>
      </c>
      <c r="G156" s="208" t="s">
        <v>218</v>
      </c>
      <c r="H156" s="209">
        <v>5</v>
      </c>
      <c r="I156" s="210"/>
      <c r="J156" s="211">
        <f>ROUND(I156*H156,2)</f>
        <v>0</v>
      </c>
      <c r="K156" s="207" t="s">
        <v>135</v>
      </c>
      <c r="L156" s="45"/>
      <c r="M156" s="212" t="s">
        <v>19</v>
      </c>
      <c r="N156" s="213" t="s">
        <v>46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136</v>
      </c>
      <c r="AT156" s="216" t="s">
        <v>131</v>
      </c>
      <c r="AU156" s="216" t="s">
        <v>137</v>
      </c>
      <c r="AY156" s="18" t="s">
        <v>127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83</v>
      </c>
      <c r="BK156" s="217">
        <f>ROUND(I156*H156,2)</f>
        <v>0</v>
      </c>
      <c r="BL156" s="18" t="s">
        <v>136</v>
      </c>
      <c r="BM156" s="216" t="s">
        <v>275</v>
      </c>
    </row>
    <row r="157" s="2" customFormat="1">
      <c r="A157" s="39"/>
      <c r="B157" s="40"/>
      <c r="C157" s="41"/>
      <c r="D157" s="218" t="s">
        <v>139</v>
      </c>
      <c r="E157" s="41"/>
      <c r="F157" s="219" t="s">
        <v>276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139</v>
      </c>
      <c r="AU157" s="18" t="s">
        <v>137</v>
      </c>
    </row>
    <row r="158" s="2" customFormat="1">
      <c r="A158" s="39"/>
      <c r="B158" s="40"/>
      <c r="C158" s="41"/>
      <c r="D158" s="225" t="s">
        <v>227</v>
      </c>
      <c r="E158" s="41"/>
      <c r="F158" s="235" t="s">
        <v>277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227</v>
      </c>
      <c r="AU158" s="18" t="s">
        <v>137</v>
      </c>
    </row>
    <row r="159" s="2" customFormat="1" ht="24.15" customHeight="1">
      <c r="A159" s="39"/>
      <c r="B159" s="40"/>
      <c r="C159" s="205" t="s">
        <v>278</v>
      </c>
      <c r="D159" s="205" t="s">
        <v>131</v>
      </c>
      <c r="E159" s="206" t="s">
        <v>279</v>
      </c>
      <c r="F159" s="207" t="s">
        <v>280</v>
      </c>
      <c r="G159" s="208" t="s">
        <v>218</v>
      </c>
      <c r="H159" s="209">
        <v>848.80999999999995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46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136</v>
      </c>
      <c r="AT159" s="216" t="s">
        <v>131</v>
      </c>
      <c r="AU159" s="216" t="s">
        <v>137</v>
      </c>
      <c r="AY159" s="18" t="s">
        <v>127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83</v>
      </c>
      <c r="BK159" s="217">
        <f>ROUND(I159*H159,2)</f>
        <v>0</v>
      </c>
      <c r="BL159" s="18" t="s">
        <v>136</v>
      </c>
      <c r="BM159" s="216" t="s">
        <v>281</v>
      </c>
    </row>
    <row r="160" s="2" customFormat="1">
      <c r="A160" s="39"/>
      <c r="B160" s="40"/>
      <c r="C160" s="41"/>
      <c r="D160" s="218" t="s">
        <v>139</v>
      </c>
      <c r="E160" s="41"/>
      <c r="F160" s="219" t="s">
        <v>282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139</v>
      </c>
      <c r="AU160" s="18" t="s">
        <v>137</v>
      </c>
    </row>
    <row r="161" s="2" customFormat="1" ht="16.5" customHeight="1">
      <c r="A161" s="39"/>
      <c r="B161" s="40"/>
      <c r="C161" s="247" t="s">
        <v>283</v>
      </c>
      <c r="D161" s="247" t="s">
        <v>284</v>
      </c>
      <c r="E161" s="248" t="s">
        <v>285</v>
      </c>
      <c r="F161" s="249" t="s">
        <v>286</v>
      </c>
      <c r="G161" s="250" t="s">
        <v>186</v>
      </c>
      <c r="H161" s="251">
        <v>1527.858</v>
      </c>
      <c r="I161" s="252"/>
      <c r="J161" s="253">
        <f>ROUND(I161*H161,2)</f>
        <v>0</v>
      </c>
      <c r="K161" s="249" t="s">
        <v>19</v>
      </c>
      <c r="L161" s="254"/>
      <c r="M161" s="255" t="s">
        <v>19</v>
      </c>
      <c r="N161" s="256" t="s">
        <v>46</v>
      </c>
      <c r="O161" s="85"/>
      <c r="P161" s="214">
        <f>O161*H161</f>
        <v>0</v>
      </c>
      <c r="Q161" s="214">
        <v>1</v>
      </c>
      <c r="R161" s="214">
        <f>Q161*H161</f>
        <v>1527.858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173</v>
      </c>
      <c r="AT161" s="216" t="s">
        <v>284</v>
      </c>
      <c r="AU161" s="216" t="s">
        <v>137</v>
      </c>
      <c r="AY161" s="18" t="s">
        <v>127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83</v>
      </c>
      <c r="BK161" s="217">
        <f>ROUND(I161*H161,2)</f>
        <v>0</v>
      </c>
      <c r="BL161" s="18" t="s">
        <v>136</v>
      </c>
      <c r="BM161" s="216" t="s">
        <v>287</v>
      </c>
    </row>
    <row r="162" s="13" customFormat="1">
      <c r="A162" s="13"/>
      <c r="B162" s="223"/>
      <c r="C162" s="224"/>
      <c r="D162" s="225" t="s">
        <v>147</v>
      </c>
      <c r="E162" s="226" t="s">
        <v>19</v>
      </c>
      <c r="F162" s="227" t="s">
        <v>288</v>
      </c>
      <c r="G162" s="224"/>
      <c r="H162" s="228">
        <v>1527.858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147</v>
      </c>
      <c r="AU162" s="234" t="s">
        <v>137</v>
      </c>
      <c r="AV162" s="13" t="s">
        <v>85</v>
      </c>
      <c r="AW162" s="13" t="s">
        <v>37</v>
      </c>
      <c r="AX162" s="13" t="s">
        <v>83</v>
      </c>
      <c r="AY162" s="234" t="s">
        <v>127</v>
      </c>
    </row>
    <row r="163" s="2" customFormat="1" ht="24.15" customHeight="1">
      <c r="A163" s="39"/>
      <c r="B163" s="40"/>
      <c r="C163" s="205" t="s">
        <v>289</v>
      </c>
      <c r="D163" s="205" t="s">
        <v>131</v>
      </c>
      <c r="E163" s="206" t="s">
        <v>290</v>
      </c>
      <c r="F163" s="207" t="s">
        <v>291</v>
      </c>
      <c r="G163" s="208" t="s">
        <v>218</v>
      </c>
      <c r="H163" s="209">
        <v>19.75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46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137</v>
      </c>
      <c r="AY163" s="18" t="s">
        <v>127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83</v>
      </c>
      <c r="BK163" s="217">
        <f>ROUND(I163*H163,2)</f>
        <v>0</v>
      </c>
      <c r="BL163" s="18" t="s">
        <v>136</v>
      </c>
      <c r="BM163" s="216" t="s">
        <v>292</v>
      </c>
    </row>
    <row r="164" s="2" customFormat="1">
      <c r="A164" s="39"/>
      <c r="B164" s="40"/>
      <c r="C164" s="41"/>
      <c r="D164" s="218" t="s">
        <v>139</v>
      </c>
      <c r="E164" s="41"/>
      <c r="F164" s="219" t="s">
        <v>293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139</v>
      </c>
      <c r="AU164" s="18" t="s">
        <v>137</v>
      </c>
    </row>
    <row r="165" s="2" customFormat="1">
      <c r="A165" s="39"/>
      <c r="B165" s="40"/>
      <c r="C165" s="41"/>
      <c r="D165" s="225" t="s">
        <v>227</v>
      </c>
      <c r="E165" s="41"/>
      <c r="F165" s="235" t="s">
        <v>294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227</v>
      </c>
      <c r="AU165" s="18" t="s">
        <v>137</v>
      </c>
    </row>
    <row r="166" s="13" customFormat="1">
      <c r="A166" s="13"/>
      <c r="B166" s="223"/>
      <c r="C166" s="224"/>
      <c r="D166" s="225" t="s">
        <v>147</v>
      </c>
      <c r="E166" s="226" t="s">
        <v>19</v>
      </c>
      <c r="F166" s="227" t="s">
        <v>295</v>
      </c>
      <c r="G166" s="224"/>
      <c r="H166" s="228">
        <v>15.75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147</v>
      </c>
      <c r="AU166" s="234" t="s">
        <v>137</v>
      </c>
      <c r="AV166" s="13" t="s">
        <v>85</v>
      </c>
      <c r="AW166" s="13" t="s">
        <v>37</v>
      </c>
      <c r="AX166" s="13" t="s">
        <v>75</v>
      </c>
      <c r="AY166" s="234" t="s">
        <v>127</v>
      </c>
    </row>
    <row r="167" s="13" customFormat="1">
      <c r="A167" s="13"/>
      <c r="B167" s="223"/>
      <c r="C167" s="224"/>
      <c r="D167" s="225" t="s">
        <v>147</v>
      </c>
      <c r="E167" s="226" t="s">
        <v>19</v>
      </c>
      <c r="F167" s="227" t="s">
        <v>136</v>
      </c>
      <c r="G167" s="224"/>
      <c r="H167" s="228">
        <v>4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147</v>
      </c>
      <c r="AU167" s="234" t="s">
        <v>137</v>
      </c>
      <c r="AV167" s="13" t="s">
        <v>85</v>
      </c>
      <c r="AW167" s="13" t="s">
        <v>37</v>
      </c>
      <c r="AX167" s="13" t="s">
        <v>75</v>
      </c>
      <c r="AY167" s="234" t="s">
        <v>127</v>
      </c>
    </row>
    <row r="168" s="14" customFormat="1">
      <c r="A168" s="14"/>
      <c r="B168" s="236"/>
      <c r="C168" s="237"/>
      <c r="D168" s="225" t="s">
        <v>147</v>
      </c>
      <c r="E168" s="238" t="s">
        <v>19</v>
      </c>
      <c r="F168" s="239" t="s">
        <v>266</v>
      </c>
      <c r="G168" s="237"/>
      <c r="H168" s="240">
        <v>19.75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147</v>
      </c>
      <c r="AU168" s="246" t="s">
        <v>137</v>
      </c>
      <c r="AV168" s="14" t="s">
        <v>136</v>
      </c>
      <c r="AW168" s="14" t="s">
        <v>37</v>
      </c>
      <c r="AX168" s="14" t="s">
        <v>83</v>
      </c>
      <c r="AY168" s="246" t="s">
        <v>127</v>
      </c>
    </row>
    <row r="169" s="2" customFormat="1" ht="16.5" customHeight="1">
      <c r="A169" s="39"/>
      <c r="B169" s="40"/>
      <c r="C169" s="247" t="s">
        <v>296</v>
      </c>
      <c r="D169" s="247" t="s">
        <v>284</v>
      </c>
      <c r="E169" s="248" t="s">
        <v>297</v>
      </c>
      <c r="F169" s="249" t="s">
        <v>298</v>
      </c>
      <c r="G169" s="250" t="s">
        <v>186</v>
      </c>
      <c r="H169" s="251">
        <v>5</v>
      </c>
      <c r="I169" s="252"/>
      <c r="J169" s="253">
        <f>ROUND(I169*H169,2)</f>
        <v>0</v>
      </c>
      <c r="K169" s="249" t="s">
        <v>135</v>
      </c>
      <c r="L169" s="254"/>
      <c r="M169" s="255" t="s">
        <v>19</v>
      </c>
      <c r="N169" s="256" t="s">
        <v>46</v>
      </c>
      <c r="O169" s="85"/>
      <c r="P169" s="214">
        <f>O169*H169</f>
        <v>0</v>
      </c>
      <c r="Q169" s="214">
        <v>1</v>
      </c>
      <c r="R169" s="214">
        <f>Q169*H169</f>
        <v>5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173</v>
      </c>
      <c r="AT169" s="216" t="s">
        <v>284</v>
      </c>
      <c r="AU169" s="216" t="s">
        <v>137</v>
      </c>
      <c r="AY169" s="18" t="s">
        <v>127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136</v>
      </c>
      <c r="BM169" s="216" t="s">
        <v>299</v>
      </c>
    </row>
    <row r="170" s="2" customFormat="1" ht="16.5" customHeight="1">
      <c r="A170" s="39"/>
      <c r="B170" s="40"/>
      <c r="C170" s="247" t="s">
        <v>300</v>
      </c>
      <c r="D170" s="247" t="s">
        <v>284</v>
      </c>
      <c r="E170" s="248" t="s">
        <v>301</v>
      </c>
      <c r="F170" s="249" t="s">
        <v>302</v>
      </c>
      <c r="G170" s="250" t="s">
        <v>186</v>
      </c>
      <c r="H170" s="251">
        <v>26.774999999999999</v>
      </c>
      <c r="I170" s="252"/>
      <c r="J170" s="253">
        <f>ROUND(I170*H170,2)</f>
        <v>0</v>
      </c>
      <c r="K170" s="249" t="s">
        <v>135</v>
      </c>
      <c r="L170" s="254"/>
      <c r="M170" s="255" t="s">
        <v>19</v>
      </c>
      <c r="N170" s="256" t="s">
        <v>46</v>
      </c>
      <c r="O170" s="85"/>
      <c r="P170" s="214">
        <f>O170*H170</f>
        <v>0</v>
      </c>
      <c r="Q170" s="214">
        <v>1</v>
      </c>
      <c r="R170" s="214">
        <f>Q170*H170</f>
        <v>26.774999999999999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173</v>
      </c>
      <c r="AT170" s="216" t="s">
        <v>284</v>
      </c>
      <c r="AU170" s="216" t="s">
        <v>137</v>
      </c>
      <c r="AY170" s="18" t="s">
        <v>127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83</v>
      </c>
      <c r="BK170" s="217">
        <f>ROUND(I170*H170,2)</f>
        <v>0</v>
      </c>
      <c r="BL170" s="18" t="s">
        <v>136</v>
      </c>
      <c r="BM170" s="216" t="s">
        <v>303</v>
      </c>
    </row>
    <row r="171" s="13" customFormat="1">
      <c r="A171" s="13"/>
      <c r="B171" s="223"/>
      <c r="C171" s="224"/>
      <c r="D171" s="225" t="s">
        <v>147</v>
      </c>
      <c r="E171" s="226" t="s">
        <v>19</v>
      </c>
      <c r="F171" s="227" t="s">
        <v>304</v>
      </c>
      <c r="G171" s="224"/>
      <c r="H171" s="228">
        <v>26.774999999999999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147</v>
      </c>
      <c r="AU171" s="234" t="s">
        <v>137</v>
      </c>
      <c r="AV171" s="13" t="s">
        <v>85</v>
      </c>
      <c r="AW171" s="13" t="s">
        <v>37</v>
      </c>
      <c r="AX171" s="13" t="s">
        <v>83</v>
      </c>
      <c r="AY171" s="234" t="s">
        <v>127</v>
      </c>
    </row>
    <row r="172" s="2" customFormat="1" ht="37.8" customHeight="1">
      <c r="A172" s="39"/>
      <c r="B172" s="40"/>
      <c r="C172" s="205" t="s">
        <v>305</v>
      </c>
      <c r="D172" s="205" t="s">
        <v>131</v>
      </c>
      <c r="E172" s="206" t="s">
        <v>306</v>
      </c>
      <c r="F172" s="207" t="s">
        <v>307</v>
      </c>
      <c r="G172" s="208" t="s">
        <v>218</v>
      </c>
      <c r="H172" s="209">
        <v>123.88500000000001</v>
      </c>
      <c r="I172" s="210"/>
      <c r="J172" s="211">
        <f>ROUND(I172*H172,2)</f>
        <v>0</v>
      </c>
      <c r="K172" s="207" t="s">
        <v>135</v>
      </c>
      <c r="L172" s="45"/>
      <c r="M172" s="212" t="s">
        <v>19</v>
      </c>
      <c r="N172" s="213" t="s">
        <v>46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136</v>
      </c>
      <c r="AT172" s="216" t="s">
        <v>131</v>
      </c>
      <c r="AU172" s="216" t="s">
        <v>137</v>
      </c>
      <c r="AY172" s="18" t="s">
        <v>127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83</v>
      </c>
      <c r="BK172" s="217">
        <f>ROUND(I172*H172,2)</f>
        <v>0</v>
      </c>
      <c r="BL172" s="18" t="s">
        <v>136</v>
      </c>
      <c r="BM172" s="216" t="s">
        <v>308</v>
      </c>
    </row>
    <row r="173" s="2" customFormat="1">
      <c r="A173" s="39"/>
      <c r="B173" s="40"/>
      <c r="C173" s="41"/>
      <c r="D173" s="218" t="s">
        <v>139</v>
      </c>
      <c r="E173" s="41"/>
      <c r="F173" s="219" t="s">
        <v>309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139</v>
      </c>
      <c r="AU173" s="18" t="s">
        <v>137</v>
      </c>
    </row>
    <row r="174" s="2" customFormat="1">
      <c r="A174" s="39"/>
      <c r="B174" s="40"/>
      <c r="C174" s="41"/>
      <c r="D174" s="225" t="s">
        <v>227</v>
      </c>
      <c r="E174" s="41"/>
      <c r="F174" s="235" t="s">
        <v>310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227</v>
      </c>
      <c r="AU174" s="18" t="s">
        <v>137</v>
      </c>
    </row>
    <row r="175" s="13" customFormat="1">
      <c r="A175" s="13"/>
      <c r="B175" s="223"/>
      <c r="C175" s="224"/>
      <c r="D175" s="225" t="s">
        <v>147</v>
      </c>
      <c r="E175" s="226" t="s">
        <v>19</v>
      </c>
      <c r="F175" s="227" t="s">
        <v>265</v>
      </c>
      <c r="G175" s="224"/>
      <c r="H175" s="228">
        <v>105.075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147</v>
      </c>
      <c r="AU175" s="234" t="s">
        <v>137</v>
      </c>
      <c r="AV175" s="13" t="s">
        <v>85</v>
      </c>
      <c r="AW175" s="13" t="s">
        <v>37</v>
      </c>
      <c r="AX175" s="13" t="s">
        <v>75</v>
      </c>
      <c r="AY175" s="234" t="s">
        <v>127</v>
      </c>
    </row>
    <row r="176" s="13" customFormat="1">
      <c r="A176" s="13"/>
      <c r="B176" s="223"/>
      <c r="C176" s="224"/>
      <c r="D176" s="225" t="s">
        <v>147</v>
      </c>
      <c r="E176" s="226" t="s">
        <v>19</v>
      </c>
      <c r="F176" s="227" t="s">
        <v>264</v>
      </c>
      <c r="G176" s="224"/>
      <c r="H176" s="228">
        <v>9.3599999999999994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147</v>
      </c>
      <c r="AU176" s="234" t="s">
        <v>137</v>
      </c>
      <c r="AV176" s="13" t="s">
        <v>85</v>
      </c>
      <c r="AW176" s="13" t="s">
        <v>37</v>
      </c>
      <c r="AX176" s="13" t="s">
        <v>75</v>
      </c>
      <c r="AY176" s="234" t="s">
        <v>127</v>
      </c>
    </row>
    <row r="177" s="13" customFormat="1">
      <c r="A177" s="13"/>
      <c r="B177" s="223"/>
      <c r="C177" s="224"/>
      <c r="D177" s="225" t="s">
        <v>147</v>
      </c>
      <c r="E177" s="226" t="s">
        <v>19</v>
      </c>
      <c r="F177" s="227" t="s">
        <v>311</v>
      </c>
      <c r="G177" s="224"/>
      <c r="H177" s="228">
        <v>9.4499999999999993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147</v>
      </c>
      <c r="AU177" s="234" t="s">
        <v>137</v>
      </c>
      <c r="AV177" s="13" t="s">
        <v>85</v>
      </c>
      <c r="AW177" s="13" t="s">
        <v>37</v>
      </c>
      <c r="AX177" s="13" t="s">
        <v>75</v>
      </c>
      <c r="AY177" s="234" t="s">
        <v>127</v>
      </c>
    </row>
    <row r="178" s="14" customFormat="1">
      <c r="A178" s="14"/>
      <c r="B178" s="236"/>
      <c r="C178" s="237"/>
      <c r="D178" s="225" t="s">
        <v>147</v>
      </c>
      <c r="E178" s="238" t="s">
        <v>19</v>
      </c>
      <c r="F178" s="239" t="s">
        <v>266</v>
      </c>
      <c r="G178" s="237"/>
      <c r="H178" s="240">
        <v>123.88500000000001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147</v>
      </c>
      <c r="AU178" s="246" t="s">
        <v>137</v>
      </c>
      <c r="AV178" s="14" t="s">
        <v>136</v>
      </c>
      <c r="AW178" s="14" t="s">
        <v>37</v>
      </c>
      <c r="AX178" s="14" t="s">
        <v>83</v>
      </c>
      <c r="AY178" s="246" t="s">
        <v>127</v>
      </c>
    </row>
    <row r="179" s="2" customFormat="1" ht="16.5" customHeight="1">
      <c r="A179" s="39"/>
      <c r="B179" s="40"/>
      <c r="C179" s="205" t="s">
        <v>312</v>
      </c>
      <c r="D179" s="205" t="s">
        <v>131</v>
      </c>
      <c r="E179" s="206" t="s">
        <v>313</v>
      </c>
      <c r="F179" s="207" t="s">
        <v>314</v>
      </c>
      <c r="G179" s="208" t="s">
        <v>218</v>
      </c>
      <c r="H179" s="209">
        <v>9.3599999999999994</v>
      </c>
      <c r="I179" s="210"/>
      <c r="J179" s="211">
        <f>ROUND(I179*H179,2)</f>
        <v>0</v>
      </c>
      <c r="K179" s="207" t="s">
        <v>135</v>
      </c>
      <c r="L179" s="45"/>
      <c r="M179" s="212" t="s">
        <v>19</v>
      </c>
      <c r="N179" s="213" t="s">
        <v>46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136</v>
      </c>
      <c r="AT179" s="216" t="s">
        <v>131</v>
      </c>
      <c r="AU179" s="216" t="s">
        <v>137</v>
      </c>
      <c r="AY179" s="18" t="s">
        <v>127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83</v>
      </c>
      <c r="BK179" s="217">
        <f>ROUND(I179*H179,2)</f>
        <v>0</v>
      </c>
      <c r="BL179" s="18" t="s">
        <v>136</v>
      </c>
      <c r="BM179" s="216" t="s">
        <v>315</v>
      </c>
    </row>
    <row r="180" s="2" customFormat="1">
      <c r="A180" s="39"/>
      <c r="B180" s="40"/>
      <c r="C180" s="41"/>
      <c r="D180" s="218" t="s">
        <v>139</v>
      </c>
      <c r="E180" s="41"/>
      <c r="F180" s="219" t="s">
        <v>316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139</v>
      </c>
      <c r="AU180" s="18" t="s">
        <v>137</v>
      </c>
    </row>
    <row r="181" s="2" customFormat="1" ht="16.5" customHeight="1">
      <c r="A181" s="39"/>
      <c r="B181" s="40"/>
      <c r="C181" s="247" t="s">
        <v>317</v>
      </c>
      <c r="D181" s="247" t="s">
        <v>284</v>
      </c>
      <c r="E181" s="248" t="s">
        <v>318</v>
      </c>
      <c r="F181" s="249" t="s">
        <v>319</v>
      </c>
      <c r="G181" s="250" t="s">
        <v>186</v>
      </c>
      <c r="H181" s="251">
        <v>168.12000000000001</v>
      </c>
      <c r="I181" s="252"/>
      <c r="J181" s="253">
        <f>ROUND(I181*H181,2)</f>
        <v>0</v>
      </c>
      <c r="K181" s="249" t="s">
        <v>135</v>
      </c>
      <c r="L181" s="254"/>
      <c r="M181" s="255" t="s">
        <v>19</v>
      </c>
      <c r="N181" s="256" t="s">
        <v>46</v>
      </c>
      <c r="O181" s="85"/>
      <c r="P181" s="214">
        <f>O181*H181</f>
        <v>0</v>
      </c>
      <c r="Q181" s="214">
        <v>1</v>
      </c>
      <c r="R181" s="214">
        <f>Q181*H181</f>
        <v>168.12000000000001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173</v>
      </c>
      <c r="AT181" s="216" t="s">
        <v>284</v>
      </c>
      <c r="AU181" s="216" t="s">
        <v>137</v>
      </c>
      <c r="AY181" s="18" t="s">
        <v>127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136</v>
      </c>
      <c r="BM181" s="216" t="s">
        <v>320</v>
      </c>
    </row>
    <row r="182" s="2" customFormat="1">
      <c r="A182" s="39"/>
      <c r="B182" s="40"/>
      <c r="C182" s="41"/>
      <c r="D182" s="225" t="s">
        <v>227</v>
      </c>
      <c r="E182" s="41"/>
      <c r="F182" s="235" t="s">
        <v>321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227</v>
      </c>
      <c r="AU182" s="18" t="s">
        <v>137</v>
      </c>
    </row>
    <row r="183" s="13" customFormat="1">
      <c r="A183" s="13"/>
      <c r="B183" s="223"/>
      <c r="C183" s="224"/>
      <c r="D183" s="225" t="s">
        <v>147</v>
      </c>
      <c r="E183" s="226" t="s">
        <v>19</v>
      </c>
      <c r="F183" s="227" t="s">
        <v>322</v>
      </c>
      <c r="G183" s="224"/>
      <c r="H183" s="228">
        <v>168.12000000000001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147</v>
      </c>
      <c r="AU183" s="234" t="s">
        <v>137</v>
      </c>
      <c r="AV183" s="13" t="s">
        <v>85</v>
      </c>
      <c r="AW183" s="13" t="s">
        <v>37</v>
      </c>
      <c r="AX183" s="13" t="s">
        <v>83</v>
      </c>
      <c r="AY183" s="234" t="s">
        <v>127</v>
      </c>
    </row>
    <row r="184" s="2" customFormat="1" ht="16.5" customHeight="1">
      <c r="A184" s="39"/>
      <c r="B184" s="40"/>
      <c r="C184" s="247" t="s">
        <v>323</v>
      </c>
      <c r="D184" s="247" t="s">
        <v>284</v>
      </c>
      <c r="E184" s="248" t="s">
        <v>324</v>
      </c>
      <c r="F184" s="249" t="s">
        <v>325</v>
      </c>
      <c r="G184" s="250" t="s">
        <v>186</v>
      </c>
      <c r="H184" s="251">
        <v>17.010000000000002</v>
      </c>
      <c r="I184" s="252"/>
      <c r="J184" s="253">
        <f>ROUND(I184*H184,2)</f>
        <v>0</v>
      </c>
      <c r="K184" s="249" t="s">
        <v>135</v>
      </c>
      <c r="L184" s="254"/>
      <c r="M184" s="255" t="s">
        <v>19</v>
      </c>
      <c r="N184" s="256" t="s">
        <v>46</v>
      </c>
      <c r="O184" s="85"/>
      <c r="P184" s="214">
        <f>O184*H184</f>
        <v>0</v>
      </c>
      <c r="Q184" s="214">
        <v>1</v>
      </c>
      <c r="R184" s="214">
        <f>Q184*H184</f>
        <v>17.010000000000002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173</v>
      </c>
      <c r="AT184" s="216" t="s">
        <v>284</v>
      </c>
      <c r="AU184" s="216" t="s">
        <v>137</v>
      </c>
      <c r="AY184" s="18" t="s">
        <v>127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83</v>
      </c>
      <c r="BK184" s="217">
        <f>ROUND(I184*H184,2)</f>
        <v>0</v>
      </c>
      <c r="BL184" s="18" t="s">
        <v>136</v>
      </c>
      <c r="BM184" s="216" t="s">
        <v>326</v>
      </c>
    </row>
    <row r="185" s="13" customFormat="1">
      <c r="A185" s="13"/>
      <c r="B185" s="223"/>
      <c r="C185" s="224"/>
      <c r="D185" s="225" t="s">
        <v>147</v>
      </c>
      <c r="E185" s="226" t="s">
        <v>19</v>
      </c>
      <c r="F185" s="227" t="s">
        <v>327</v>
      </c>
      <c r="G185" s="224"/>
      <c r="H185" s="228">
        <v>17.010000000000002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147</v>
      </c>
      <c r="AU185" s="234" t="s">
        <v>137</v>
      </c>
      <c r="AV185" s="13" t="s">
        <v>85</v>
      </c>
      <c r="AW185" s="13" t="s">
        <v>37</v>
      </c>
      <c r="AX185" s="13" t="s">
        <v>83</v>
      </c>
      <c r="AY185" s="234" t="s">
        <v>127</v>
      </c>
    </row>
    <row r="186" s="2" customFormat="1" ht="49.05" customHeight="1">
      <c r="A186" s="39"/>
      <c r="B186" s="40"/>
      <c r="C186" s="205" t="s">
        <v>328</v>
      </c>
      <c r="D186" s="205" t="s">
        <v>131</v>
      </c>
      <c r="E186" s="206" t="s">
        <v>329</v>
      </c>
      <c r="F186" s="207" t="s">
        <v>330</v>
      </c>
      <c r="G186" s="208" t="s">
        <v>134</v>
      </c>
      <c r="H186" s="209">
        <v>26</v>
      </c>
      <c r="I186" s="210"/>
      <c r="J186" s="211">
        <f>ROUND(I186*H186,2)</f>
        <v>0</v>
      </c>
      <c r="K186" s="207" t="s">
        <v>135</v>
      </c>
      <c r="L186" s="45"/>
      <c r="M186" s="212" t="s">
        <v>19</v>
      </c>
      <c r="N186" s="213" t="s">
        <v>46</v>
      </c>
      <c r="O186" s="85"/>
      <c r="P186" s="214">
        <f>O186*H186</f>
        <v>0</v>
      </c>
      <c r="Q186" s="214">
        <v>0.036904300000000001</v>
      </c>
      <c r="R186" s="214">
        <f>Q186*H186</f>
        <v>0.95951180000000003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136</v>
      </c>
      <c r="AT186" s="216" t="s">
        <v>131</v>
      </c>
      <c r="AU186" s="216" t="s">
        <v>137</v>
      </c>
      <c r="AY186" s="18" t="s">
        <v>127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83</v>
      </c>
      <c r="BK186" s="217">
        <f>ROUND(I186*H186,2)</f>
        <v>0</v>
      </c>
      <c r="BL186" s="18" t="s">
        <v>136</v>
      </c>
      <c r="BM186" s="216" t="s">
        <v>331</v>
      </c>
    </row>
    <row r="187" s="2" customFormat="1">
      <c r="A187" s="39"/>
      <c r="B187" s="40"/>
      <c r="C187" s="41"/>
      <c r="D187" s="218" t="s">
        <v>139</v>
      </c>
      <c r="E187" s="41"/>
      <c r="F187" s="219" t="s">
        <v>332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137</v>
      </c>
    </row>
    <row r="188" s="2" customFormat="1" ht="37.8" customHeight="1">
      <c r="A188" s="39"/>
      <c r="B188" s="40"/>
      <c r="C188" s="205" t="s">
        <v>333</v>
      </c>
      <c r="D188" s="205" t="s">
        <v>131</v>
      </c>
      <c r="E188" s="206" t="s">
        <v>334</v>
      </c>
      <c r="F188" s="207" t="s">
        <v>335</v>
      </c>
      <c r="G188" s="208" t="s">
        <v>218</v>
      </c>
      <c r="H188" s="209">
        <v>627.995</v>
      </c>
      <c r="I188" s="210"/>
      <c r="J188" s="211">
        <f>ROUND(I188*H188,2)</f>
        <v>0</v>
      </c>
      <c r="K188" s="207" t="s">
        <v>135</v>
      </c>
      <c r="L188" s="45"/>
      <c r="M188" s="212" t="s">
        <v>19</v>
      </c>
      <c r="N188" s="213" t="s">
        <v>46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136</v>
      </c>
      <c r="AT188" s="216" t="s">
        <v>131</v>
      </c>
      <c r="AU188" s="216" t="s">
        <v>137</v>
      </c>
      <c r="AY188" s="18" t="s">
        <v>127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83</v>
      </c>
      <c r="BK188" s="217">
        <f>ROUND(I188*H188,2)</f>
        <v>0</v>
      </c>
      <c r="BL188" s="18" t="s">
        <v>136</v>
      </c>
      <c r="BM188" s="216" t="s">
        <v>336</v>
      </c>
    </row>
    <row r="189" s="2" customFormat="1">
      <c r="A189" s="39"/>
      <c r="B189" s="40"/>
      <c r="C189" s="41"/>
      <c r="D189" s="218" t="s">
        <v>139</v>
      </c>
      <c r="E189" s="41"/>
      <c r="F189" s="219" t="s">
        <v>337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139</v>
      </c>
      <c r="AU189" s="18" t="s">
        <v>137</v>
      </c>
    </row>
    <row r="190" s="13" customFormat="1">
      <c r="A190" s="13"/>
      <c r="B190" s="223"/>
      <c r="C190" s="224"/>
      <c r="D190" s="225" t="s">
        <v>147</v>
      </c>
      <c r="E190" s="226" t="s">
        <v>19</v>
      </c>
      <c r="F190" s="227" t="s">
        <v>338</v>
      </c>
      <c r="G190" s="224"/>
      <c r="H190" s="228">
        <v>627.995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147</v>
      </c>
      <c r="AU190" s="234" t="s">
        <v>137</v>
      </c>
      <c r="AV190" s="13" t="s">
        <v>85</v>
      </c>
      <c r="AW190" s="13" t="s">
        <v>37</v>
      </c>
      <c r="AX190" s="13" t="s">
        <v>83</v>
      </c>
      <c r="AY190" s="234" t="s">
        <v>127</v>
      </c>
    </row>
    <row r="191" s="2" customFormat="1" ht="24.15" customHeight="1">
      <c r="A191" s="39"/>
      <c r="B191" s="40"/>
      <c r="C191" s="205" t="s">
        <v>339</v>
      </c>
      <c r="D191" s="205" t="s">
        <v>131</v>
      </c>
      <c r="E191" s="206" t="s">
        <v>216</v>
      </c>
      <c r="F191" s="207" t="s">
        <v>217</v>
      </c>
      <c r="G191" s="208" t="s">
        <v>218</v>
      </c>
      <c r="H191" s="209">
        <v>627.995</v>
      </c>
      <c r="I191" s="210"/>
      <c r="J191" s="211">
        <f>ROUND(I191*H191,2)</f>
        <v>0</v>
      </c>
      <c r="K191" s="207" t="s">
        <v>135</v>
      </c>
      <c r="L191" s="45"/>
      <c r="M191" s="212" t="s">
        <v>19</v>
      </c>
      <c r="N191" s="213" t="s">
        <v>46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136</v>
      </c>
      <c r="AT191" s="216" t="s">
        <v>131</v>
      </c>
      <c r="AU191" s="216" t="s">
        <v>137</v>
      </c>
      <c r="AY191" s="18" t="s">
        <v>127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83</v>
      </c>
      <c r="BK191" s="217">
        <f>ROUND(I191*H191,2)</f>
        <v>0</v>
      </c>
      <c r="BL191" s="18" t="s">
        <v>136</v>
      </c>
      <c r="BM191" s="216" t="s">
        <v>340</v>
      </c>
    </row>
    <row r="192" s="2" customFormat="1">
      <c r="A192" s="39"/>
      <c r="B192" s="40"/>
      <c r="C192" s="41"/>
      <c r="D192" s="218" t="s">
        <v>139</v>
      </c>
      <c r="E192" s="41"/>
      <c r="F192" s="219" t="s">
        <v>220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139</v>
      </c>
      <c r="AU192" s="18" t="s">
        <v>137</v>
      </c>
    </row>
    <row r="193" s="2" customFormat="1" ht="24.15" customHeight="1">
      <c r="A193" s="39"/>
      <c r="B193" s="40"/>
      <c r="C193" s="205" t="s">
        <v>341</v>
      </c>
      <c r="D193" s="205" t="s">
        <v>131</v>
      </c>
      <c r="E193" s="206" t="s">
        <v>342</v>
      </c>
      <c r="F193" s="207" t="s">
        <v>343</v>
      </c>
      <c r="G193" s="208" t="s">
        <v>186</v>
      </c>
      <c r="H193" s="209">
        <v>1004.792</v>
      </c>
      <c r="I193" s="210"/>
      <c r="J193" s="211">
        <f>ROUND(I193*H193,2)</f>
        <v>0</v>
      </c>
      <c r="K193" s="207" t="s">
        <v>135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131</v>
      </c>
      <c r="AU193" s="216" t="s">
        <v>137</v>
      </c>
      <c r="AY193" s="18" t="s">
        <v>127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136</v>
      </c>
      <c r="BM193" s="216" t="s">
        <v>344</v>
      </c>
    </row>
    <row r="194" s="2" customFormat="1">
      <c r="A194" s="39"/>
      <c r="B194" s="40"/>
      <c r="C194" s="41"/>
      <c r="D194" s="218" t="s">
        <v>139</v>
      </c>
      <c r="E194" s="41"/>
      <c r="F194" s="219" t="s">
        <v>345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139</v>
      </c>
      <c r="AU194" s="18" t="s">
        <v>137</v>
      </c>
    </row>
    <row r="195" s="13" customFormat="1">
      <c r="A195" s="13"/>
      <c r="B195" s="223"/>
      <c r="C195" s="224"/>
      <c r="D195" s="225" t="s">
        <v>147</v>
      </c>
      <c r="E195" s="226" t="s">
        <v>19</v>
      </c>
      <c r="F195" s="227" t="s">
        <v>346</v>
      </c>
      <c r="G195" s="224"/>
      <c r="H195" s="228">
        <v>1004.792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147</v>
      </c>
      <c r="AU195" s="234" t="s">
        <v>137</v>
      </c>
      <c r="AV195" s="13" t="s">
        <v>85</v>
      </c>
      <c r="AW195" s="13" t="s">
        <v>37</v>
      </c>
      <c r="AX195" s="13" t="s">
        <v>83</v>
      </c>
      <c r="AY195" s="234" t="s">
        <v>127</v>
      </c>
    </row>
    <row r="196" s="2" customFormat="1" ht="21.75" customHeight="1">
      <c r="A196" s="39"/>
      <c r="B196" s="40"/>
      <c r="C196" s="205" t="s">
        <v>347</v>
      </c>
      <c r="D196" s="205" t="s">
        <v>131</v>
      </c>
      <c r="E196" s="206" t="s">
        <v>348</v>
      </c>
      <c r="F196" s="207" t="s">
        <v>349</v>
      </c>
      <c r="G196" s="208" t="s">
        <v>143</v>
      </c>
      <c r="H196" s="209">
        <v>3061</v>
      </c>
      <c r="I196" s="210"/>
      <c r="J196" s="211">
        <f>ROUND(I196*H196,2)</f>
        <v>0</v>
      </c>
      <c r="K196" s="207" t="s">
        <v>135</v>
      </c>
      <c r="L196" s="45"/>
      <c r="M196" s="212" t="s">
        <v>19</v>
      </c>
      <c r="N196" s="213" t="s">
        <v>46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136</v>
      </c>
      <c r="AT196" s="216" t="s">
        <v>131</v>
      </c>
      <c r="AU196" s="216" t="s">
        <v>137</v>
      </c>
      <c r="AY196" s="18" t="s">
        <v>127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83</v>
      </c>
      <c r="BK196" s="217">
        <f>ROUND(I196*H196,2)</f>
        <v>0</v>
      </c>
      <c r="BL196" s="18" t="s">
        <v>136</v>
      </c>
      <c r="BM196" s="216" t="s">
        <v>350</v>
      </c>
    </row>
    <row r="197" s="2" customFormat="1">
      <c r="A197" s="39"/>
      <c r="B197" s="40"/>
      <c r="C197" s="41"/>
      <c r="D197" s="218" t="s">
        <v>139</v>
      </c>
      <c r="E197" s="41"/>
      <c r="F197" s="219" t="s">
        <v>351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139</v>
      </c>
      <c r="AU197" s="18" t="s">
        <v>137</v>
      </c>
    </row>
    <row r="198" s="13" customFormat="1">
      <c r="A198" s="13"/>
      <c r="B198" s="223"/>
      <c r="C198" s="224"/>
      <c r="D198" s="225" t="s">
        <v>147</v>
      </c>
      <c r="E198" s="226" t="s">
        <v>19</v>
      </c>
      <c r="F198" s="227" t="s">
        <v>352</v>
      </c>
      <c r="G198" s="224"/>
      <c r="H198" s="228">
        <v>3061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147</v>
      </c>
      <c r="AU198" s="234" t="s">
        <v>137</v>
      </c>
      <c r="AV198" s="13" t="s">
        <v>85</v>
      </c>
      <c r="AW198" s="13" t="s">
        <v>37</v>
      </c>
      <c r="AX198" s="13" t="s">
        <v>83</v>
      </c>
      <c r="AY198" s="234" t="s">
        <v>127</v>
      </c>
    </row>
    <row r="199" s="2" customFormat="1" ht="16.5" customHeight="1">
      <c r="A199" s="39"/>
      <c r="B199" s="40"/>
      <c r="C199" s="205" t="s">
        <v>353</v>
      </c>
      <c r="D199" s="205" t="s">
        <v>131</v>
      </c>
      <c r="E199" s="206" t="s">
        <v>354</v>
      </c>
      <c r="F199" s="207" t="s">
        <v>355</v>
      </c>
      <c r="G199" s="208" t="s">
        <v>151</v>
      </c>
      <c r="H199" s="209">
        <v>10</v>
      </c>
      <c r="I199" s="210"/>
      <c r="J199" s="211">
        <f>ROUND(I199*H199,2)</f>
        <v>0</v>
      </c>
      <c r="K199" s="207" t="s">
        <v>135</v>
      </c>
      <c r="L199" s="45"/>
      <c r="M199" s="212" t="s">
        <v>19</v>
      </c>
      <c r="N199" s="213" t="s">
        <v>46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356</v>
      </c>
      <c r="AT199" s="216" t="s">
        <v>131</v>
      </c>
      <c r="AU199" s="216" t="s">
        <v>137</v>
      </c>
      <c r="AY199" s="18" t="s">
        <v>127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356</v>
      </c>
      <c r="BM199" s="216" t="s">
        <v>357</v>
      </c>
    </row>
    <row r="200" s="2" customFormat="1">
      <c r="A200" s="39"/>
      <c r="B200" s="40"/>
      <c r="C200" s="41"/>
      <c r="D200" s="218" t="s">
        <v>139</v>
      </c>
      <c r="E200" s="41"/>
      <c r="F200" s="219" t="s">
        <v>358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139</v>
      </c>
      <c r="AU200" s="18" t="s">
        <v>137</v>
      </c>
    </row>
    <row r="201" s="12" customFormat="1" ht="20.88" customHeight="1">
      <c r="A201" s="12"/>
      <c r="B201" s="189"/>
      <c r="C201" s="190"/>
      <c r="D201" s="191" t="s">
        <v>74</v>
      </c>
      <c r="E201" s="203" t="s">
        <v>222</v>
      </c>
      <c r="F201" s="203" t="s">
        <v>359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SUM(P202:P220)</f>
        <v>0</v>
      </c>
      <c r="Q201" s="197"/>
      <c r="R201" s="198">
        <f>SUM(R202:R220)</f>
        <v>1.4254074999999999</v>
      </c>
      <c r="S201" s="197"/>
      <c r="T201" s="199">
        <f>SUM(T202:T220)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83</v>
      </c>
      <c r="AT201" s="201" t="s">
        <v>74</v>
      </c>
      <c r="AU201" s="201" t="s">
        <v>85</v>
      </c>
      <c r="AY201" s="200" t="s">
        <v>127</v>
      </c>
      <c r="BK201" s="202">
        <f>SUM(BK202:BK220)</f>
        <v>0</v>
      </c>
    </row>
    <row r="202" s="2" customFormat="1" ht="21.75" customHeight="1">
      <c r="A202" s="39"/>
      <c r="B202" s="40"/>
      <c r="C202" s="205" t="s">
        <v>360</v>
      </c>
      <c r="D202" s="205" t="s">
        <v>131</v>
      </c>
      <c r="E202" s="206" t="s">
        <v>361</v>
      </c>
      <c r="F202" s="207" t="s">
        <v>362</v>
      </c>
      <c r="G202" s="208" t="s">
        <v>218</v>
      </c>
      <c r="H202" s="209">
        <v>914.70000000000005</v>
      </c>
      <c r="I202" s="210"/>
      <c r="J202" s="211">
        <f>ROUND(I202*H202,2)</f>
        <v>0</v>
      </c>
      <c r="K202" s="207" t="s">
        <v>135</v>
      </c>
      <c r="L202" s="45"/>
      <c r="M202" s="212" t="s">
        <v>19</v>
      </c>
      <c r="N202" s="213" t="s">
        <v>46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136</v>
      </c>
      <c r="AT202" s="216" t="s">
        <v>131</v>
      </c>
      <c r="AU202" s="216" t="s">
        <v>137</v>
      </c>
      <c r="AY202" s="18" t="s">
        <v>127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136</v>
      </c>
      <c r="BM202" s="216" t="s">
        <v>363</v>
      </c>
    </row>
    <row r="203" s="2" customFormat="1">
      <c r="A203" s="39"/>
      <c r="B203" s="40"/>
      <c r="C203" s="41"/>
      <c r="D203" s="218" t="s">
        <v>139</v>
      </c>
      <c r="E203" s="41"/>
      <c r="F203" s="219" t="s">
        <v>364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139</v>
      </c>
      <c r="AU203" s="18" t="s">
        <v>137</v>
      </c>
    </row>
    <row r="204" s="13" customFormat="1">
      <c r="A204" s="13"/>
      <c r="B204" s="223"/>
      <c r="C204" s="224"/>
      <c r="D204" s="225" t="s">
        <v>147</v>
      </c>
      <c r="E204" s="226" t="s">
        <v>19</v>
      </c>
      <c r="F204" s="227" t="s">
        <v>365</v>
      </c>
      <c r="G204" s="224"/>
      <c r="H204" s="228">
        <v>914.70000000000005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147</v>
      </c>
      <c r="AU204" s="234" t="s">
        <v>137</v>
      </c>
      <c r="AV204" s="13" t="s">
        <v>85</v>
      </c>
      <c r="AW204" s="13" t="s">
        <v>37</v>
      </c>
      <c r="AX204" s="13" t="s">
        <v>83</v>
      </c>
      <c r="AY204" s="234" t="s">
        <v>127</v>
      </c>
    </row>
    <row r="205" s="2" customFormat="1" ht="37.8" customHeight="1">
      <c r="A205" s="39"/>
      <c r="B205" s="40"/>
      <c r="C205" s="205" t="s">
        <v>366</v>
      </c>
      <c r="D205" s="205" t="s">
        <v>131</v>
      </c>
      <c r="E205" s="206" t="s">
        <v>334</v>
      </c>
      <c r="F205" s="207" t="s">
        <v>335</v>
      </c>
      <c r="G205" s="208" t="s">
        <v>218</v>
      </c>
      <c r="H205" s="209">
        <v>914.70000000000005</v>
      </c>
      <c r="I205" s="210"/>
      <c r="J205" s="211">
        <f>ROUND(I205*H205,2)</f>
        <v>0</v>
      </c>
      <c r="K205" s="207" t="s">
        <v>135</v>
      </c>
      <c r="L205" s="45"/>
      <c r="M205" s="212" t="s">
        <v>19</v>
      </c>
      <c r="N205" s="213" t="s">
        <v>46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136</v>
      </c>
      <c r="AT205" s="216" t="s">
        <v>131</v>
      </c>
      <c r="AU205" s="216" t="s">
        <v>137</v>
      </c>
      <c r="AY205" s="18" t="s">
        <v>127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83</v>
      </c>
      <c r="BK205" s="217">
        <f>ROUND(I205*H205,2)</f>
        <v>0</v>
      </c>
      <c r="BL205" s="18" t="s">
        <v>136</v>
      </c>
      <c r="BM205" s="216" t="s">
        <v>367</v>
      </c>
    </row>
    <row r="206" s="2" customFormat="1">
      <c r="A206" s="39"/>
      <c r="B206" s="40"/>
      <c r="C206" s="41"/>
      <c r="D206" s="218" t="s">
        <v>139</v>
      </c>
      <c r="E206" s="41"/>
      <c r="F206" s="219" t="s">
        <v>337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137</v>
      </c>
    </row>
    <row r="207" s="2" customFormat="1" ht="24.15" customHeight="1">
      <c r="A207" s="39"/>
      <c r="B207" s="40"/>
      <c r="C207" s="205" t="s">
        <v>368</v>
      </c>
      <c r="D207" s="205" t="s">
        <v>131</v>
      </c>
      <c r="E207" s="206" t="s">
        <v>369</v>
      </c>
      <c r="F207" s="207" t="s">
        <v>217</v>
      </c>
      <c r="G207" s="208" t="s">
        <v>218</v>
      </c>
      <c r="H207" s="209">
        <v>914.70000000000005</v>
      </c>
      <c r="I207" s="210"/>
      <c r="J207" s="211">
        <f>ROUND(I207*H207,2)</f>
        <v>0</v>
      </c>
      <c r="K207" s="207" t="s">
        <v>135</v>
      </c>
      <c r="L207" s="45"/>
      <c r="M207" s="212" t="s">
        <v>19</v>
      </c>
      <c r="N207" s="213" t="s">
        <v>46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136</v>
      </c>
      <c r="AT207" s="216" t="s">
        <v>131</v>
      </c>
      <c r="AU207" s="216" t="s">
        <v>137</v>
      </c>
      <c r="AY207" s="18" t="s">
        <v>127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83</v>
      </c>
      <c r="BK207" s="217">
        <f>ROUND(I207*H207,2)</f>
        <v>0</v>
      </c>
      <c r="BL207" s="18" t="s">
        <v>136</v>
      </c>
      <c r="BM207" s="216" t="s">
        <v>370</v>
      </c>
    </row>
    <row r="208" s="2" customFormat="1">
      <c r="A208" s="39"/>
      <c r="B208" s="40"/>
      <c r="C208" s="41"/>
      <c r="D208" s="218" t="s">
        <v>139</v>
      </c>
      <c r="E208" s="41"/>
      <c r="F208" s="219" t="s">
        <v>371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139</v>
      </c>
      <c r="AU208" s="18" t="s">
        <v>137</v>
      </c>
    </row>
    <row r="209" s="2" customFormat="1" ht="24.15" customHeight="1">
      <c r="A209" s="39"/>
      <c r="B209" s="40"/>
      <c r="C209" s="205" t="s">
        <v>372</v>
      </c>
      <c r="D209" s="205" t="s">
        <v>131</v>
      </c>
      <c r="E209" s="206" t="s">
        <v>373</v>
      </c>
      <c r="F209" s="207" t="s">
        <v>343</v>
      </c>
      <c r="G209" s="208" t="s">
        <v>186</v>
      </c>
      <c r="H209" s="209">
        <v>1463.52</v>
      </c>
      <c r="I209" s="210"/>
      <c r="J209" s="211">
        <f>ROUND(I209*H209,2)</f>
        <v>0</v>
      </c>
      <c r="K209" s="207" t="s">
        <v>135</v>
      </c>
      <c r="L209" s="45"/>
      <c r="M209" s="212" t="s">
        <v>19</v>
      </c>
      <c r="N209" s="213" t="s">
        <v>46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136</v>
      </c>
      <c r="AT209" s="216" t="s">
        <v>131</v>
      </c>
      <c r="AU209" s="216" t="s">
        <v>137</v>
      </c>
      <c r="AY209" s="18" t="s">
        <v>127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83</v>
      </c>
      <c r="BK209" s="217">
        <f>ROUND(I209*H209,2)</f>
        <v>0</v>
      </c>
      <c r="BL209" s="18" t="s">
        <v>136</v>
      </c>
      <c r="BM209" s="216" t="s">
        <v>374</v>
      </c>
    </row>
    <row r="210" s="2" customFormat="1">
      <c r="A210" s="39"/>
      <c r="B210" s="40"/>
      <c r="C210" s="41"/>
      <c r="D210" s="218" t="s">
        <v>139</v>
      </c>
      <c r="E210" s="41"/>
      <c r="F210" s="219" t="s">
        <v>375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139</v>
      </c>
      <c r="AU210" s="18" t="s">
        <v>137</v>
      </c>
    </row>
    <row r="211" s="13" customFormat="1">
      <c r="A211" s="13"/>
      <c r="B211" s="223"/>
      <c r="C211" s="224"/>
      <c r="D211" s="225" t="s">
        <v>147</v>
      </c>
      <c r="E211" s="226" t="s">
        <v>19</v>
      </c>
      <c r="F211" s="227" t="s">
        <v>376</v>
      </c>
      <c r="G211" s="224"/>
      <c r="H211" s="228">
        <v>1463.52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147</v>
      </c>
      <c r="AU211" s="234" t="s">
        <v>137</v>
      </c>
      <c r="AV211" s="13" t="s">
        <v>85</v>
      </c>
      <c r="AW211" s="13" t="s">
        <v>37</v>
      </c>
      <c r="AX211" s="13" t="s">
        <v>83</v>
      </c>
      <c r="AY211" s="234" t="s">
        <v>127</v>
      </c>
    </row>
    <row r="212" s="2" customFormat="1" ht="24.15" customHeight="1">
      <c r="A212" s="39"/>
      <c r="B212" s="40"/>
      <c r="C212" s="205" t="s">
        <v>377</v>
      </c>
      <c r="D212" s="205" t="s">
        <v>131</v>
      </c>
      <c r="E212" s="206" t="s">
        <v>378</v>
      </c>
      <c r="F212" s="207" t="s">
        <v>379</v>
      </c>
      <c r="G212" s="208" t="s">
        <v>143</v>
      </c>
      <c r="H212" s="209">
        <v>6098</v>
      </c>
      <c r="I212" s="210"/>
      <c r="J212" s="211">
        <f>ROUND(I212*H212,2)</f>
        <v>0</v>
      </c>
      <c r="K212" s="207" t="s">
        <v>135</v>
      </c>
      <c r="L212" s="45"/>
      <c r="M212" s="212" t="s">
        <v>19</v>
      </c>
      <c r="N212" s="213" t="s">
        <v>46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136</v>
      </c>
      <c r="AT212" s="216" t="s">
        <v>131</v>
      </c>
      <c r="AU212" s="216" t="s">
        <v>137</v>
      </c>
      <c r="AY212" s="18" t="s">
        <v>127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83</v>
      </c>
      <c r="BK212" s="217">
        <f>ROUND(I212*H212,2)</f>
        <v>0</v>
      </c>
      <c r="BL212" s="18" t="s">
        <v>136</v>
      </c>
      <c r="BM212" s="216" t="s">
        <v>380</v>
      </c>
    </row>
    <row r="213" s="2" customFormat="1">
      <c r="A213" s="39"/>
      <c r="B213" s="40"/>
      <c r="C213" s="41"/>
      <c r="D213" s="218" t="s">
        <v>139</v>
      </c>
      <c r="E213" s="41"/>
      <c r="F213" s="219" t="s">
        <v>381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139</v>
      </c>
      <c r="AU213" s="18" t="s">
        <v>137</v>
      </c>
    </row>
    <row r="214" s="2" customFormat="1">
      <c r="A214" s="39"/>
      <c r="B214" s="40"/>
      <c r="C214" s="41"/>
      <c r="D214" s="225" t="s">
        <v>227</v>
      </c>
      <c r="E214" s="41"/>
      <c r="F214" s="235" t="s">
        <v>382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227</v>
      </c>
      <c r="AU214" s="18" t="s">
        <v>137</v>
      </c>
    </row>
    <row r="215" s="13" customFormat="1">
      <c r="A215" s="13"/>
      <c r="B215" s="223"/>
      <c r="C215" s="224"/>
      <c r="D215" s="225" t="s">
        <v>147</v>
      </c>
      <c r="E215" s="226" t="s">
        <v>19</v>
      </c>
      <c r="F215" s="227" t="s">
        <v>383</v>
      </c>
      <c r="G215" s="224"/>
      <c r="H215" s="228">
        <v>6098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147</v>
      </c>
      <c r="AU215" s="234" t="s">
        <v>137</v>
      </c>
      <c r="AV215" s="13" t="s">
        <v>85</v>
      </c>
      <c r="AW215" s="13" t="s">
        <v>37</v>
      </c>
      <c r="AX215" s="13" t="s">
        <v>83</v>
      </c>
      <c r="AY215" s="234" t="s">
        <v>127</v>
      </c>
    </row>
    <row r="216" s="2" customFormat="1" ht="16.5" customHeight="1">
      <c r="A216" s="39"/>
      <c r="B216" s="40"/>
      <c r="C216" s="205" t="s">
        <v>384</v>
      </c>
      <c r="D216" s="205" t="s">
        <v>131</v>
      </c>
      <c r="E216" s="206" t="s">
        <v>154</v>
      </c>
      <c r="F216" s="207" t="s">
        <v>155</v>
      </c>
      <c r="G216" s="208" t="s">
        <v>143</v>
      </c>
      <c r="H216" s="209">
        <v>3049</v>
      </c>
      <c r="I216" s="210"/>
      <c r="J216" s="211">
        <f>ROUND(I216*H216,2)</f>
        <v>0</v>
      </c>
      <c r="K216" s="207" t="s">
        <v>135</v>
      </c>
      <c r="L216" s="45"/>
      <c r="M216" s="212" t="s">
        <v>19</v>
      </c>
      <c r="N216" s="213" t="s">
        <v>46</v>
      </c>
      <c r="O216" s="85"/>
      <c r="P216" s="214">
        <f>O216*H216</f>
        <v>0</v>
      </c>
      <c r="Q216" s="214">
        <v>0.00046749999999999998</v>
      </c>
      <c r="R216" s="214">
        <f>Q216*H216</f>
        <v>1.4254074999999999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136</v>
      </c>
      <c r="AT216" s="216" t="s">
        <v>131</v>
      </c>
      <c r="AU216" s="216" t="s">
        <v>137</v>
      </c>
      <c r="AY216" s="18" t="s">
        <v>127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83</v>
      </c>
      <c r="BK216" s="217">
        <f>ROUND(I216*H216,2)</f>
        <v>0</v>
      </c>
      <c r="BL216" s="18" t="s">
        <v>136</v>
      </c>
      <c r="BM216" s="216" t="s">
        <v>385</v>
      </c>
    </row>
    <row r="217" s="2" customFormat="1">
      <c r="A217" s="39"/>
      <c r="B217" s="40"/>
      <c r="C217" s="41"/>
      <c r="D217" s="218" t="s">
        <v>139</v>
      </c>
      <c r="E217" s="41"/>
      <c r="F217" s="219" t="s">
        <v>157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139</v>
      </c>
      <c r="AU217" s="18" t="s">
        <v>137</v>
      </c>
    </row>
    <row r="218" s="13" customFormat="1">
      <c r="A218" s="13"/>
      <c r="B218" s="223"/>
      <c r="C218" s="224"/>
      <c r="D218" s="225" t="s">
        <v>147</v>
      </c>
      <c r="E218" s="226" t="s">
        <v>19</v>
      </c>
      <c r="F218" s="227" t="s">
        <v>386</v>
      </c>
      <c r="G218" s="224"/>
      <c r="H218" s="228">
        <v>3049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147</v>
      </c>
      <c r="AU218" s="234" t="s">
        <v>137</v>
      </c>
      <c r="AV218" s="13" t="s">
        <v>85</v>
      </c>
      <c r="AW218" s="13" t="s">
        <v>37</v>
      </c>
      <c r="AX218" s="13" t="s">
        <v>83</v>
      </c>
      <c r="AY218" s="234" t="s">
        <v>127</v>
      </c>
    </row>
    <row r="219" s="2" customFormat="1" ht="16.5" customHeight="1">
      <c r="A219" s="39"/>
      <c r="B219" s="40"/>
      <c r="C219" s="205" t="s">
        <v>387</v>
      </c>
      <c r="D219" s="205" t="s">
        <v>131</v>
      </c>
      <c r="E219" s="206" t="s">
        <v>354</v>
      </c>
      <c r="F219" s="207" t="s">
        <v>355</v>
      </c>
      <c r="G219" s="208" t="s">
        <v>151</v>
      </c>
      <c r="H219" s="209">
        <v>10</v>
      </c>
      <c r="I219" s="210"/>
      <c r="J219" s="211">
        <f>ROUND(I219*H219,2)</f>
        <v>0</v>
      </c>
      <c r="K219" s="207" t="s">
        <v>135</v>
      </c>
      <c r="L219" s="45"/>
      <c r="M219" s="212" t="s">
        <v>19</v>
      </c>
      <c r="N219" s="213" t="s">
        <v>46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356</v>
      </c>
      <c r="AT219" s="216" t="s">
        <v>131</v>
      </c>
      <c r="AU219" s="216" t="s">
        <v>137</v>
      </c>
      <c r="AY219" s="18" t="s">
        <v>127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83</v>
      </c>
      <c r="BK219" s="217">
        <f>ROUND(I219*H219,2)</f>
        <v>0</v>
      </c>
      <c r="BL219" s="18" t="s">
        <v>356</v>
      </c>
      <c r="BM219" s="216" t="s">
        <v>388</v>
      </c>
    </row>
    <row r="220" s="2" customFormat="1">
      <c r="A220" s="39"/>
      <c r="B220" s="40"/>
      <c r="C220" s="41"/>
      <c r="D220" s="218" t="s">
        <v>139</v>
      </c>
      <c r="E220" s="41"/>
      <c r="F220" s="219" t="s">
        <v>358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139</v>
      </c>
      <c r="AU220" s="18" t="s">
        <v>137</v>
      </c>
    </row>
    <row r="221" s="12" customFormat="1" ht="20.88" customHeight="1">
      <c r="A221" s="12"/>
      <c r="B221" s="189"/>
      <c r="C221" s="190"/>
      <c r="D221" s="191" t="s">
        <v>74</v>
      </c>
      <c r="E221" s="203" t="s">
        <v>229</v>
      </c>
      <c r="F221" s="203" t="s">
        <v>389</v>
      </c>
      <c r="G221" s="190"/>
      <c r="H221" s="190"/>
      <c r="I221" s="193"/>
      <c r="J221" s="204">
        <f>BK221</f>
        <v>0</v>
      </c>
      <c r="K221" s="190"/>
      <c r="L221" s="195"/>
      <c r="M221" s="196"/>
      <c r="N221" s="197"/>
      <c r="O221" s="197"/>
      <c r="P221" s="198">
        <f>SUM(P222:P245)</f>
        <v>0</v>
      </c>
      <c r="Q221" s="197"/>
      <c r="R221" s="198">
        <f>SUM(R222:R245)</f>
        <v>0.026782800000000002</v>
      </c>
      <c r="S221" s="197"/>
      <c r="T221" s="199">
        <f>SUM(T222:T245)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0" t="s">
        <v>83</v>
      </c>
      <c r="AT221" s="201" t="s">
        <v>74</v>
      </c>
      <c r="AU221" s="201" t="s">
        <v>85</v>
      </c>
      <c r="AY221" s="200" t="s">
        <v>127</v>
      </c>
      <c r="BK221" s="202">
        <f>SUM(BK222:BK245)</f>
        <v>0</v>
      </c>
    </row>
    <row r="222" s="2" customFormat="1" ht="24.15" customHeight="1">
      <c r="A222" s="39"/>
      <c r="B222" s="40"/>
      <c r="C222" s="205" t="s">
        <v>390</v>
      </c>
      <c r="D222" s="205" t="s">
        <v>131</v>
      </c>
      <c r="E222" s="206" t="s">
        <v>391</v>
      </c>
      <c r="F222" s="207" t="s">
        <v>392</v>
      </c>
      <c r="G222" s="208" t="s">
        <v>143</v>
      </c>
      <c r="H222" s="209">
        <v>4058</v>
      </c>
      <c r="I222" s="210"/>
      <c r="J222" s="211">
        <f>ROUND(I222*H222,2)</f>
        <v>0</v>
      </c>
      <c r="K222" s="207" t="s">
        <v>135</v>
      </c>
      <c r="L222" s="45"/>
      <c r="M222" s="212" t="s">
        <v>19</v>
      </c>
      <c r="N222" s="213" t="s">
        <v>46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136</v>
      </c>
      <c r="AT222" s="216" t="s">
        <v>131</v>
      </c>
      <c r="AU222" s="216" t="s">
        <v>137</v>
      </c>
      <c r="AY222" s="18" t="s">
        <v>127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83</v>
      </c>
      <c r="BK222" s="217">
        <f>ROUND(I222*H222,2)</f>
        <v>0</v>
      </c>
      <c r="BL222" s="18" t="s">
        <v>136</v>
      </c>
      <c r="BM222" s="216" t="s">
        <v>393</v>
      </c>
    </row>
    <row r="223" s="2" customFormat="1">
      <c r="A223" s="39"/>
      <c r="B223" s="40"/>
      <c r="C223" s="41"/>
      <c r="D223" s="218" t="s">
        <v>139</v>
      </c>
      <c r="E223" s="41"/>
      <c r="F223" s="219" t="s">
        <v>394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137</v>
      </c>
    </row>
    <row r="224" s="2" customFormat="1">
      <c r="A224" s="39"/>
      <c r="B224" s="40"/>
      <c r="C224" s="41"/>
      <c r="D224" s="225" t="s">
        <v>227</v>
      </c>
      <c r="E224" s="41"/>
      <c r="F224" s="235" t="s">
        <v>395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227</v>
      </c>
      <c r="AU224" s="18" t="s">
        <v>137</v>
      </c>
    </row>
    <row r="225" s="13" customFormat="1">
      <c r="A225" s="13"/>
      <c r="B225" s="223"/>
      <c r="C225" s="224"/>
      <c r="D225" s="225" t="s">
        <v>147</v>
      </c>
      <c r="E225" s="226" t="s">
        <v>19</v>
      </c>
      <c r="F225" s="227" t="s">
        <v>396</v>
      </c>
      <c r="G225" s="224"/>
      <c r="H225" s="228">
        <v>4058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147</v>
      </c>
      <c r="AU225" s="234" t="s">
        <v>137</v>
      </c>
      <c r="AV225" s="13" t="s">
        <v>85</v>
      </c>
      <c r="AW225" s="13" t="s">
        <v>37</v>
      </c>
      <c r="AX225" s="13" t="s">
        <v>83</v>
      </c>
      <c r="AY225" s="234" t="s">
        <v>127</v>
      </c>
    </row>
    <row r="226" s="2" customFormat="1" ht="21.75" customHeight="1">
      <c r="A226" s="39"/>
      <c r="B226" s="40"/>
      <c r="C226" s="205" t="s">
        <v>397</v>
      </c>
      <c r="D226" s="205" t="s">
        <v>131</v>
      </c>
      <c r="E226" s="206" t="s">
        <v>398</v>
      </c>
      <c r="F226" s="207" t="s">
        <v>399</v>
      </c>
      <c r="G226" s="208" t="s">
        <v>143</v>
      </c>
      <c r="H226" s="209">
        <v>12174</v>
      </c>
      <c r="I226" s="210"/>
      <c r="J226" s="211">
        <f>ROUND(I226*H226,2)</f>
        <v>0</v>
      </c>
      <c r="K226" s="207" t="s">
        <v>135</v>
      </c>
      <c r="L226" s="45"/>
      <c r="M226" s="212" t="s">
        <v>19</v>
      </c>
      <c r="N226" s="213" t="s">
        <v>46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136</v>
      </c>
      <c r="AT226" s="216" t="s">
        <v>131</v>
      </c>
      <c r="AU226" s="216" t="s">
        <v>137</v>
      </c>
      <c r="AY226" s="18" t="s">
        <v>127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83</v>
      </c>
      <c r="BK226" s="217">
        <f>ROUND(I226*H226,2)</f>
        <v>0</v>
      </c>
      <c r="BL226" s="18" t="s">
        <v>136</v>
      </c>
      <c r="BM226" s="216" t="s">
        <v>400</v>
      </c>
    </row>
    <row r="227" s="2" customFormat="1">
      <c r="A227" s="39"/>
      <c r="B227" s="40"/>
      <c r="C227" s="41"/>
      <c r="D227" s="218" t="s">
        <v>139</v>
      </c>
      <c r="E227" s="41"/>
      <c r="F227" s="219" t="s">
        <v>401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139</v>
      </c>
      <c r="AU227" s="18" t="s">
        <v>137</v>
      </c>
    </row>
    <row r="228" s="13" customFormat="1">
      <c r="A228" s="13"/>
      <c r="B228" s="223"/>
      <c r="C228" s="224"/>
      <c r="D228" s="225" t="s">
        <v>147</v>
      </c>
      <c r="E228" s="226" t="s">
        <v>19</v>
      </c>
      <c r="F228" s="227" t="s">
        <v>402</v>
      </c>
      <c r="G228" s="224"/>
      <c r="H228" s="228">
        <v>12174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147</v>
      </c>
      <c r="AU228" s="234" t="s">
        <v>137</v>
      </c>
      <c r="AV228" s="13" t="s">
        <v>85</v>
      </c>
      <c r="AW228" s="13" t="s">
        <v>37</v>
      </c>
      <c r="AX228" s="13" t="s">
        <v>83</v>
      </c>
      <c r="AY228" s="234" t="s">
        <v>127</v>
      </c>
    </row>
    <row r="229" s="2" customFormat="1" ht="24.15" customHeight="1">
      <c r="A229" s="39"/>
      <c r="B229" s="40"/>
      <c r="C229" s="205" t="s">
        <v>403</v>
      </c>
      <c r="D229" s="205" t="s">
        <v>131</v>
      </c>
      <c r="E229" s="206" t="s">
        <v>404</v>
      </c>
      <c r="F229" s="207" t="s">
        <v>405</v>
      </c>
      <c r="G229" s="208" t="s">
        <v>143</v>
      </c>
      <c r="H229" s="209">
        <v>320</v>
      </c>
      <c r="I229" s="210"/>
      <c r="J229" s="211">
        <f>ROUND(I229*H229,2)</f>
        <v>0</v>
      </c>
      <c r="K229" s="207" t="s">
        <v>135</v>
      </c>
      <c r="L229" s="45"/>
      <c r="M229" s="212" t="s">
        <v>19</v>
      </c>
      <c r="N229" s="213" t="s">
        <v>46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136</v>
      </c>
      <c r="AT229" s="216" t="s">
        <v>131</v>
      </c>
      <c r="AU229" s="216" t="s">
        <v>137</v>
      </c>
      <c r="AY229" s="18" t="s">
        <v>127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83</v>
      </c>
      <c r="BK229" s="217">
        <f>ROUND(I229*H229,2)</f>
        <v>0</v>
      </c>
      <c r="BL229" s="18" t="s">
        <v>136</v>
      </c>
      <c r="BM229" s="216" t="s">
        <v>406</v>
      </c>
    </row>
    <row r="230" s="2" customFormat="1">
      <c r="A230" s="39"/>
      <c r="B230" s="40"/>
      <c r="C230" s="41"/>
      <c r="D230" s="218" t="s">
        <v>139</v>
      </c>
      <c r="E230" s="41"/>
      <c r="F230" s="219" t="s">
        <v>407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139</v>
      </c>
      <c r="AU230" s="18" t="s">
        <v>137</v>
      </c>
    </row>
    <row r="231" s="2" customFormat="1">
      <c r="A231" s="39"/>
      <c r="B231" s="40"/>
      <c r="C231" s="41"/>
      <c r="D231" s="225" t="s">
        <v>227</v>
      </c>
      <c r="E231" s="41"/>
      <c r="F231" s="235" t="s">
        <v>408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227</v>
      </c>
      <c r="AU231" s="18" t="s">
        <v>137</v>
      </c>
    </row>
    <row r="232" s="2" customFormat="1" ht="21.75" customHeight="1">
      <c r="A232" s="39"/>
      <c r="B232" s="40"/>
      <c r="C232" s="205" t="s">
        <v>409</v>
      </c>
      <c r="D232" s="205" t="s">
        <v>131</v>
      </c>
      <c r="E232" s="206" t="s">
        <v>410</v>
      </c>
      <c r="F232" s="207" t="s">
        <v>411</v>
      </c>
      <c r="G232" s="208" t="s">
        <v>143</v>
      </c>
      <c r="H232" s="209">
        <v>260</v>
      </c>
      <c r="I232" s="210"/>
      <c r="J232" s="211">
        <f>ROUND(I232*H232,2)</f>
        <v>0</v>
      </c>
      <c r="K232" s="207" t="s">
        <v>135</v>
      </c>
      <c r="L232" s="45"/>
      <c r="M232" s="212" t="s">
        <v>19</v>
      </c>
      <c r="N232" s="213" t="s">
        <v>46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136</v>
      </c>
      <c r="AT232" s="216" t="s">
        <v>131</v>
      </c>
      <c r="AU232" s="216" t="s">
        <v>137</v>
      </c>
      <c r="AY232" s="18" t="s">
        <v>127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136</v>
      </c>
      <c r="BM232" s="216" t="s">
        <v>412</v>
      </c>
    </row>
    <row r="233" s="2" customFormat="1">
      <c r="A233" s="39"/>
      <c r="B233" s="40"/>
      <c r="C233" s="41"/>
      <c r="D233" s="218" t="s">
        <v>139</v>
      </c>
      <c r="E233" s="41"/>
      <c r="F233" s="219" t="s">
        <v>413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139</v>
      </c>
      <c r="AU233" s="18" t="s">
        <v>137</v>
      </c>
    </row>
    <row r="234" s="2" customFormat="1" ht="21.75" customHeight="1">
      <c r="A234" s="39"/>
      <c r="B234" s="40"/>
      <c r="C234" s="205" t="s">
        <v>414</v>
      </c>
      <c r="D234" s="205" t="s">
        <v>131</v>
      </c>
      <c r="E234" s="206" t="s">
        <v>415</v>
      </c>
      <c r="F234" s="207" t="s">
        <v>416</v>
      </c>
      <c r="G234" s="208" t="s">
        <v>143</v>
      </c>
      <c r="H234" s="209">
        <v>4058</v>
      </c>
      <c r="I234" s="210"/>
      <c r="J234" s="211">
        <f>ROUND(I234*H234,2)</f>
        <v>0</v>
      </c>
      <c r="K234" s="207" t="s">
        <v>135</v>
      </c>
      <c r="L234" s="45"/>
      <c r="M234" s="212" t="s">
        <v>19</v>
      </c>
      <c r="N234" s="213" t="s">
        <v>46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136</v>
      </c>
      <c r="AT234" s="216" t="s">
        <v>131</v>
      </c>
      <c r="AU234" s="216" t="s">
        <v>137</v>
      </c>
      <c r="AY234" s="18" t="s">
        <v>127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83</v>
      </c>
      <c r="BK234" s="217">
        <f>ROUND(I234*H234,2)</f>
        <v>0</v>
      </c>
      <c r="BL234" s="18" t="s">
        <v>136</v>
      </c>
      <c r="BM234" s="216" t="s">
        <v>417</v>
      </c>
    </row>
    <row r="235" s="2" customFormat="1">
      <c r="A235" s="39"/>
      <c r="B235" s="40"/>
      <c r="C235" s="41"/>
      <c r="D235" s="218" t="s">
        <v>139</v>
      </c>
      <c r="E235" s="41"/>
      <c r="F235" s="219" t="s">
        <v>418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139</v>
      </c>
      <c r="AU235" s="18" t="s">
        <v>137</v>
      </c>
    </row>
    <row r="236" s="2" customFormat="1" ht="16.5" customHeight="1">
      <c r="A236" s="39"/>
      <c r="B236" s="40"/>
      <c r="C236" s="205" t="s">
        <v>419</v>
      </c>
      <c r="D236" s="205" t="s">
        <v>131</v>
      </c>
      <c r="E236" s="206" t="s">
        <v>420</v>
      </c>
      <c r="F236" s="207" t="s">
        <v>421</v>
      </c>
      <c r="G236" s="208" t="s">
        <v>143</v>
      </c>
      <c r="H236" s="209">
        <v>4058</v>
      </c>
      <c r="I236" s="210"/>
      <c r="J236" s="211">
        <f>ROUND(I236*H236,2)</f>
        <v>0</v>
      </c>
      <c r="K236" s="207" t="s">
        <v>135</v>
      </c>
      <c r="L236" s="45"/>
      <c r="M236" s="212" t="s">
        <v>19</v>
      </c>
      <c r="N236" s="213" t="s">
        <v>46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136</v>
      </c>
      <c r="AT236" s="216" t="s">
        <v>131</v>
      </c>
      <c r="AU236" s="216" t="s">
        <v>137</v>
      </c>
      <c r="AY236" s="18" t="s">
        <v>127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83</v>
      </c>
      <c r="BK236" s="217">
        <f>ROUND(I236*H236,2)</f>
        <v>0</v>
      </c>
      <c r="BL236" s="18" t="s">
        <v>136</v>
      </c>
      <c r="BM236" s="216" t="s">
        <v>422</v>
      </c>
    </row>
    <row r="237" s="2" customFormat="1">
      <c r="A237" s="39"/>
      <c r="B237" s="40"/>
      <c r="C237" s="41"/>
      <c r="D237" s="218" t="s">
        <v>139</v>
      </c>
      <c r="E237" s="41"/>
      <c r="F237" s="219" t="s">
        <v>423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139</v>
      </c>
      <c r="AU237" s="18" t="s">
        <v>137</v>
      </c>
    </row>
    <row r="238" s="2" customFormat="1" ht="16.5" customHeight="1">
      <c r="A238" s="39"/>
      <c r="B238" s="40"/>
      <c r="C238" s="205" t="s">
        <v>424</v>
      </c>
      <c r="D238" s="205" t="s">
        <v>131</v>
      </c>
      <c r="E238" s="206" t="s">
        <v>425</v>
      </c>
      <c r="F238" s="207" t="s">
        <v>426</v>
      </c>
      <c r="G238" s="208" t="s">
        <v>143</v>
      </c>
      <c r="H238" s="209">
        <v>4058</v>
      </c>
      <c r="I238" s="210"/>
      <c r="J238" s="211">
        <f>ROUND(I238*H238,2)</f>
        <v>0</v>
      </c>
      <c r="K238" s="207" t="s">
        <v>135</v>
      </c>
      <c r="L238" s="45"/>
      <c r="M238" s="212" t="s">
        <v>19</v>
      </c>
      <c r="N238" s="213" t="s">
        <v>46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136</v>
      </c>
      <c r="AT238" s="216" t="s">
        <v>131</v>
      </c>
      <c r="AU238" s="216" t="s">
        <v>137</v>
      </c>
      <c r="AY238" s="18" t="s">
        <v>127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83</v>
      </c>
      <c r="BK238" s="217">
        <f>ROUND(I238*H238,2)</f>
        <v>0</v>
      </c>
      <c r="BL238" s="18" t="s">
        <v>136</v>
      </c>
      <c r="BM238" s="216" t="s">
        <v>427</v>
      </c>
    </row>
    <row r="239" s="2" customFormat="1">
      <c r="A239" s="39"/>
      <c r="B239" s="40"/>
      <c r="C239" s="41"/>
      <c r="D239" s="218" t="s">
        <v>139</v>
      </c>
      <c r="E239" s="41"/>
      <c r="F239" s="219" t="s">
        <v>428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139</v>
      </c>
      <c r="AU239" s="18" t="s">
        <v>137</v>
      </c>
    </row>
    <row r="240" s="2" customFormat="1" ht="24.15" customHeight="1">
      <c r="A240" s="39"/>
      <c r="B240" s="40"/>
      <c r="C240" s="205" t="s">
        <v>429</v>
      </c>
      <c r="D240" s="205" t="s">
        <v>131</v>
      </c>
      <c r="E240" s="206" t="s">
        <v>430</v>
      </c>
      <c r="F240" s="207" t="s">
        <v>431</v>
      </c>
      <c r="G240" s="208" t="s">
        <v>143</v>
      </c>
      <c r="H240" s="209">
        <v>8116</v>
      </c>
      <c r="I240" s="210"/>
      <c r="J240" s="211">
        <f>ROUND(I240*H240,2)</f>
        <v>0</v>
      </c>
      <c r="K240" s="207" t="s">
        <v>135</v>
      </c>
      <c r="L240" s="45"/>
      <c r="M240" s="212" t="s">
        <v>19</v>
      </c>
      <c r="N240" s="213" t="s">
        <v>46</v>
      </c>
      <c r="O240" s="85"/>
      <c r="P240" s="214">
        <f>O240*H240</f>
        <v>0</v>
      </c>
      <c r="Q240" s="214">
        <v>3.3000000000000002E-06</v>
      </c>
      <c r="R240" s="214">
        <f>Q240*H240</f>
        <v>0.026782800000000002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136</v>
      </c>
      <c r="AT240" s="216" t="s">
        <v>131</v>
      </c>
      <c r="AU240" s="216" t="s">
        <v>137</v>
      </c>
      <c r="AY240" s="18" t="s">
        <v>127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136</v>
      </c>
      <c r="BM240" s="216" t="s">
        <v>432</v>
      </c>
    </row>
    <row r="241" s="2" customFormat="1">
      <c r="A241" s="39"/>
      <c r="B241" s="40"/>
      <c r="C241" s="41"/>
      <c r="D241" s="218" t="s">
        <v>139</v>
      </c>
      <c r="E241" s="41"/>
      <c r="F241" s="219" t="s">
        <v>433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139</v>
      </c>
      <c r="AU241" s="18" t="s">
        <v>137</v>
      </c>
    </row>
    <row r="242" s="13" customFormat="1">
      <c r="A242" s="13"/>
      <c r="B242" s="223"/>
      <c r="C242" s="224"/>
      <c r="D242" s="225" t="s">
        <v>147</v>
      </c>
      <c r="E242" s="226" t="s">
        <v>19</v>
      </c>
      <c r="F242" s="227" t="s">
        <v>434</v>
      </c>
      <c r="G242" s="224"/>
      <c r="H242" s="228">
        <v>8116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147</v>
      </c>
      <c r="AU242" s="234" t="s">
        <v>137</v>
      </c>
      <c r="AV242" s="13" t="s">
        <v>85</v>
      </c>
      <c r="AW242" s="13" t="s">
        <v>37</v>
      </c>
      <c r="AX242" s="13" t="s">
        <v>83</v>
      </c>
      <c r="AY242" s="234" t="s">
        <v>127</v>
      </c>
    </row>
    <row r="243" s="2" customFormat="1" ht="21.75" customHeight="1">
      <c r="A243" s="39"/>
      <c r="B243" s="40"/>
      <c r="C243" s="205" t="s">
        <v>435</v>
      </c>
      <c r="D243" s="205" t="s">
        <v>131</v>
      </c>
      <c r="E243" s="206" t="s">
        <v>436</v>
      </c>
      <c r="F243" s="207" t="s">
        <v>437</v>
      </c>
      <c r="G243" s="208" t="s">
        <v>143</v>
      </c>
      <c r="H243" s="209">
        <v>8116</v>
      </c>
      <c r="I243" s="210"/>
      <c r="J243" s="211">
        <f>ROUND(I243*H243,2)</f>
        <v>0</v>
      </c>
      <c r="K243" s="207" t="s">
        <v>135</v>
      </c>
      <c r="L243" s="45"/>
      <c r="M243" s="212" t="s">
        <v>19</v>
      </c>
      <c r="N243" s="213" t="s">
        <v>46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136</v>
      </c>
      <c r="AT243" s="216" t="s">
        <v>131</v>
      </c>
      <c r="AU243" s="216" t="s">
        <v>137</v>
      </c>
      <c r="AY243" s="18" t="s">
        <v>127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83</v>
      </c>
      <c r="BK243" s="217">
        <f>ROUND(I243*H243,2)</f>
        <v>0</v>
      </c>
      <c r="BL243" s="18" t="s">
        <v>136</v>
      </c>
      <c r="BM243" s="216" t="s">
        <v>438</v>
      </c>
    </row>
    <row r="244" s="2" customFormat="1">
      <c r="A244" s="39"/>
      <c r="B244" s="40"/>
      <c r="C244" s="41"/>
      <c r="D244" s="218" t="s">
        <v>139</v>
      </c>
      <c r="E244" s="41"/>
      <c r="F244" s="219" t="s">
        <v>439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139</v>
      </c>
      <c r="AU244" s="18" t="s">
        <v>137</v>
      </c>
    </row>
    <row r="245" s="13" customFormat="1">
      <c r="A245" s="13"/>
      <c r="B245" s="223"/>
      <c r="C245" s="224"/>
      <c r="D245" s="225" t="s">
        <v>147</v>
      </c>
      <c r="E245" s="226" t="s">
        <v>19</v>
      </c>
      <c r="F245" s="227" t="s">
        <v>434</v>
      </c>
      <c r="G245" s="224"/>
      <c r="H245" s="228">
        <v>8116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147</v>
      </c>
      <c r="AU245" s="234" t="s">
        <v>137</v>
      </c>
      <c r="AV245" s="13" t="s">
        <v>85</v>
      </c>
      <c r="AW245" s="13" t="s">
        <v>37</v>
      </c>
      <c r="AX245" s="13" t="s">
        <v>83</v>
      </c>
      <c r="AY245" s="234" t="s">
        <v>127</v>
      </c>
    </row>
    <row r="246" s="12" customFormat="1" ht="20.88" customHeight="1">
      <c r="A246" s="12"/>
      <c r="B246" s="189"/>
      <c r="C246" s="190"/>
      <c r="D246" s="191" t="s">
        <v>74</v>
      </c>
      <c r="E246" s="203" t="s">
        <v>158</v>
      </c>
      <c r="F246" s="203" t="s">
        <v>440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SUM(P247:P276)</f>
        <v>0</v>
      </c>
      <c r="Q246" s="197"/>
      <c r="R246" s="198">
        <f>SUM(R247:R276)</f>
        <v>40.186244599999995</v>
      </c>
      <c r="S246" s="197"/>
      <c r="T246" s="199">
        <f>SUM(T247:T276)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83</v>
      </c>
      <c r="AT246" s="201" t="s">
        <v>74</v>
      </c>
      <c r="AU246" s="201" t="s">
        <v>85</v>
      </c>
      <c r="AY246" s="200" t="s">
        <v>127</v>
      </c>
      <c r="BK246" s="202">
        <f>SUM(BK247:BK276)</f>
        <v>0</v>
      </c>
    </row>
    <row r="247" s="2" customFormat="1" ht="21.75" customHeight="1">
      <c r="A247" s="39"/>
      <c r="B247" s="40"/>
      <c r="C247" s="205" t="s">
        <v>441</v>
      </c>
      <c r="D247" s="205" t="s">
        <v>131</v>
      </c>
      <c r="E247" s="206" t="s">
        <v>442</v>
      </c>
      <c r="F247" s="207" t="s">
        <v>443</v>
      </c>
      <c r="G247" s="208" t="s">
        <v>143</v>
      </c>
      <c r="H247" s="209">
        <v>3499.1999999999998</v>
      </c>
      <c r="I247" s="210"/>
      <c r="J247" s="211">
        <f>ROUND(I247*H247,2)</f>
        <v>0</v>
      </c>
      <c r="K247" s="207" t="s">
        <v>135</v>
      </c>
      <c r="L247" s="45"/>
      <c r="M247" s="212" t="s">
        <v>19</v>
      </c>
      <c r="N247" s="213" t="s">
        <v>46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136</v>
      </c>
      <c r="AT247" s="216" t="s">
        <v>131</v>
      </c>
      <c r="AU247" s="216" t="s">
        <v>137</v>
      </c>
      <c r="AY247" s="18" t="s">
        <v>127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83</v>
      </c>
      <c r="BK247" s="217">
        <f>ROUND(I247*H247,2)</f>
        <v>0</v>
      </c>
      <c r="BL247" s="18" t="s">
        <v>136</v>
      </c>
      <c r="BM247" s="216" t="s">
        <v>444</v>
      </c>
    </row>
    <row r="248" s="2" customFormat="1">
      <c r="A248" s="39"/>
      <c r="B248" s="40"/>
      <c r="C248" s="41"/>
      <c r="D248" s="218" t="s">
        <v>139</v>
      </c>
      <c r="E248" s="41"/>
      <c r="F248" s="219" t="s">
        <v>445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137</v>
      </c>
    </row>
    <row r="249" s="13" customFormat="1">
      <c r="A249" s="13"/>
      <c r="B249" s="223"/>
      <c r="C249" s="224"/>
      <c r="D249" s="225" t="s">
        <v>147</v>
      </c>
      <c r="E249" s="226" t="s">
        <v>19</v>
      </c>
      <c r="F249" s="227" t="s">
        <v>446</v>
      </c>
      <c r="G249" s="224"/>
      <c r="H249" s="228">
        <v>3499.1999999999998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147</v>
      </c>
      <c r="AU249" s="234" t="s">
        <v>137</v>
      </c>
      <c r="AV249" s="13" t="s">
        <v>85</v>
      </c>
      <c r="AW249" s="13" t="s">
        <v>37</v>
      </c>
      <c r="AX249" s="13" t="s">
        <v>83</v>
      </c>
      <c r="AY249" s="234" t="s">
        <v>127</v>
      </c>
    </row>
    <row r="250" s="2" customFormat="1" ht="21.75" customHeight="1">
      <c r="A250" s="39"/>
      <c r="B250" s="40"/>
      <c r="C250" s="205" t="s">
        <v>447</v>
      </c>
      <c r="D250" s="205" t="s">
        <v>131</v>
      </c>
      <c r="E250" s="206" t="s">
        <v>448</v>
      </c>
      <c r="F250" s="207" t="s">
        <v>449</v>
      </c>
      <c r="G250" s="208" t="s">
        <v>143</v>
      </c>
      <c r="H250" s="209">
        <v>3207.5999999999999</v>
      </c>
      <c r="I250" s="210"/>
      <c r="J250" s="211">
        <f>ROUND(I250*H250,2)</f>
        <v>0</v>
      </c>
      <c r="K250" s="207" t="s">
        <v>135</v>
      </c>
      <c r="L250" s="45"/>
      <c r="M250" s="212" t="s">
        <v>19</v>
      </c>
      <c r="N250" s="213" t="s">
        <v>46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136</v>
      </c>
      <c r="AT250" s="216" t="s">
        <v>131</v>
      </c>
      <c r="AU250" s="216" t="s">
        <v>137</v>
      </c>
      <c r="AY250" s="18" t="s">
        <v>127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83</v>
      </c>
      <c r="BK250" s="217">
        <f>ROUND(I250*H250,2)</f>
        <v>0</v>
      </c>
      <c r="BL250" s="18" t="s">
        <v>136</v>
      </c>
      <c r="BM250" s="216" t="s">
        <v>450</v>
      </c>
    </row>
    <row r="251" s="2" customFormat="1">
      <c r="A251" s="39"/>
      <c r="B251" s="40"/>
      <c r="C251" s="41"/>
      <c r="D251" s="218" t="s">
        <v>139</v>
      </c>
      <c r="E251" s="41"/>
      <c r="F251" s="219" t="s">
        <v>451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139</v>
      </c>
      <c r="AU251" s="18" t="s">
        <v>137</v>
      </c>
    </row>
    <row r="252" s="13" customFormat="1">
      <c r="A252" s="13"/>
      <c r="B252" s="223"/>
      <c r="C252" s="224"/>
      <c r="D252" s="225" t="s">
        <v>147</v>
      </c>
      <c r="E252" s="226" t="s">
        <v>19</v>
      </c>
      <c r="F252" s="227" t="s">
        <v>452</v>
      </c>
      <c r="G252" s="224"/>
      <c r="H252" s="228">
        <v>3207.5999999999999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147</v>
      </c>
      <c r="AU252" s="234" t="s">
        <v>137</v>
      </c>
      <c r="AV252" s="13" t="s">
        <v>85</v>
      </c>
      <c r="AW252" s="13" t="s">
        <v>37</v>
      </c>
      <c r="AX252" s="13" t="s">
        <v>83</v>
      </c>
      <c r="AY252" s="234" t="s">
        <v>127</v>
      </c>
    </row>
    <row r="253" s="2" customFormat="1" ht="24.15" customHeight="1">
      <c r="A253" s="39"/>
      <c r="B253" s="40"/>
      <c r="C253" s="205" t="s">
        <v>453</v>
      </c>
      <c r="D253" s="205" t="s">
        <v>131</v>
      </c>
      <c r="E253" s="206" t="s">
        <v>454</v>
      </c>
      <c r="F253" s="207" t="s">
        <v>455</v>
      </c>
      <c r="G253" s="208" t="s">
        <v>143</v>
      </c>
      <c r="H253" s="209">
        <v>2959</v>
      </c>
      <c r="I253" s="210"/>
      <c r="J253" s="211">
        <f>ROUND(I253*H253,2)</f>
        <v>0</v>
      </c>
      <c r="K253" s="207" t="s">
        <v>135</v>
      </c>
      <c r="L253" s="45"/>
      <c r="M253" s="212" t="s">
        <v>19</v>
      </c>
      <c r="N253" s="213" t="s">
        <v>46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136</v>
      </c>
      <c r="AT253" s="216" t="s">
        <v>131</v>
      </c>
      <c r="AU253" s="216" t="s">
        <v>137</v>
      </c>
      <c r="AY253" s="18" t="s">
        <v>127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83</v>
      </c>
      <c r="BK253" s="217">
        <f>ROUND(I253*H253,2)</f>
        <v>0</v>
      </c>
      <c r="BL253" s="18" t="s">
        <v>136</v>
      </c>
      <c r="BM253" s="216" t="s">
        <v>456</v>
      </c>
    </row>
    <row r="254" s="2" customFormat="1">
      <c r="A254" s="39"/>
      <c r="B254" s="40"/>
      <c r="C254" s="41"/>
      <c r="D254" s="218" t="s">
        <v>139</v>
      </c>
      <c r="E254" s="41"/>
      <c r="F254" s="219" t="s">
        <v>457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139</v>
      </c>
      <c r="AU254" s="18" t="s">
        <v>137</v>
      </c>
    </row>
    <row r="255" s="13" customFormat="1">
      <c r="A255" s="13"/>
      <c r="B255" s="223"/>
      <c r="C255" s="224"/>
      <c r="D255" s="225" t="s">
        <v>147</v>
      </c>
      <c r="E255" s="226" t="s">
        <v>19</v>
      </c>
      <c r="F255" s="227" t="s">
        <v>458</v>
      </c>
      <c r="G255" s="224"/>
      <c r="H255" s="228">
        <v>2959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147</v>
      </c>
      <c r="AU255" s="234" t="s">
        <v>137</v>
      </c>
      <c r="AV255" s="13" t="s">
        <v>85</v>
      </c>
      <c r="AW255" s="13" t="s">
        <v>37</v>
      </c>
      <c r="AX255" s="13" t="s">
        <v>83</v>
      </c>
      <c r="AY255" s="234" t="s">
        <v>127</v>
      </c>
    </row>
    <row r="256" s="2" customFormat="1" ht="16.5" customHeight="1">
      <c r="A256" s="39"/>
      <c r="B256" s="40"/>
      <c r="C256" s="205" t="s">
        <v>459</v>
      </c>
      <c r="D256" s="205" t="s">
        <v>131</v>
      </c>
      <c r="E256" s="206" t="s">
        <v>460</v>
      </c>
      <c r="F256" s="207" t="s">
        <v>461</v>
      </c>
      <c r="G256" s="208" t="s">
        <v>143</v>
      </c>
      <c r="H256" s="209">
        <v>2959</v>
      </c>
      <c r="I256" s="210"/>
      <c r="J256" s="211">
        <f>ROUND(I256*H256,2)</f>
        <v>0</v>
      </c>
      <c r="K256" s="207" t="s">
        <v>135</v>
      </c>
      <c r="L256" s="45"/>
      <c r="M256" s="212" t="s">
        <v>19</v>
      </c>
      <c r="N256" s="213" t="s">
        <v>46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136</v>
      </c>
      <c r="AT256" s="216" t="s">
        <v>131</v>
      </c>
      <c r="AU256" s="216" t="s">
        <v>137</v>
      </c>
      <c r="AY256" s="18" t="s">
        <v>127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83</v>
      </c>
      <c r="BK256" s="217">
        <f>ROUND(I256*H256,2)</f>
        <v>0</v>
      </c>
      <c r="BL256" s="18" t="s">
        <v>136</v>
      </c>
      <c r="BM256" s="216" t="s">
        <v>462</v>
      </c>
    </row>
    <row r="257" s="2" customFormat="1">
      <c r="A257" s="39"/>
      <c r="B257" s="40"/>
      <c r="C257" s="41"/>
      <c r="D257" s="218" t="s">
        <v>139</v>
      </c>
      <c r="E257" s="41"/>
      <c r="F257" s="219" t="s">
        <v>463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139</v>
      </c>
      <c r="AU257" s="18" t="s">
        <v>137</v>
      </c>
    </row>
    <row r="258" s="2" customFormat="1" ht="24.15" customHeight="1">
      <c r="A258" s="39"/>
      <c r="B258" s="40"/>
      <c r="C258" s="205" t="s">
        <v>464</v>
      </c>
      <c r="D258" s="205" t="s">
        <v>131</v>
      </c>
      <c r="E258" s="206" t="s">
        <v>465</v>
      </c>
      <c r="F258" s="207" t="s">
        <v>466</v>
      </c>
      <c r="G258" s="208" t="s">
        <v>143</v>
      </c>
      <c r="H258" s="209">
        <v>2959</v>
      </c>
      <c r="I258" s="210"/>
      <c r="J258" s="211">
        <f>ROUND(I258*H258,2)</f>
        <v>0</v>
      </c>
      <c r="K258" s="207" t="s">
        <v>135</v>
      </c>
      <c r="L258" s="45"/>
      <c r="M258" s="212" t="s">
        <v>19</v>
      </c>
      <c r="N258" s="213" t="s">
        <v>46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136</v>
      </c>
      <c r="AT258" s="216" t="s">
        <v>131</v>
      </c>
      <c r="AU258" s="216" t="s">
        <v>137</v>
      </c>
      <c r="AY258" s="18" t="s">
        <v>127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83</v>
      </c>
      <c r="BK258" s="217">
        <f>ROUND(I258*H258,2)</f>
        <v>0</v>
      </c>
      <c r="BL258" s="18" t="s">
        <v>136</v>
      </c>
      <c r="BM258" s="216" t="s">
        <v>467</v>
      </c>
    </row>
    <row r="259" s="2" customFormat="1">
      <c r="A259" s="39"/>
      <c r="B259" s="40"/>
      <c r="C259" s="41"/>
      <c r="D259" s="218" t="s">
        <v>139</v>
      </c>
      <c r="E259" s="41"/>
      <c r="F259" s="219" t="s">
        <v>468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139</v>
      </c>
      <c r="AU259" s="18" t="s">
        <v>137</v>
      </c>
    </row>
    <row r="260" s="2" customFormat="1" ht="16.5" customHeight="1">
      <c r="A260" s="39"/>
      <c r="B260" s="40"/>
      <c r="C260" s="205" t="s">
        <v>469</v>
      </c>
      <c r="D260" s="205" t="s">
        <v>131</v>
      </c>
      <c r="E260" s="206" t="s">
        <v>470</v>
      </c>
      <c r="F260" s="207" t="s">
        <v>471</v>
      </c>
      <c r="G260" s="208" t="s">
        <v>143</v>
      </c>
      <c r="H260" s="209">
        <v>2959</v>
      </c>
      <c r="I260" s="210"/>
      <c r="J260" s="211">
        <f>ROUND(I260*H260,2)</f>
        <v>0</v>
      </c>
      <c r="K260" s="207" t="s">
        <v>135</v>
      </c>
      <c r="L260" s="45"/>
      <c r="M260" s="212" t="s">
        <v>19</v>
      </c>
      <c r="N260" s="213" t="s">
        <v>46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136</v>
      </c>
      <c r="AT260" s="216" t="s">
        <v>131</v>
      </c>
      <c r="AU260" s="216" t="s">
        <v>137</v>
      </c>
      <c r="AY260" s="18" t="s">
        <v>127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83</v>
      </c>
      <c r="BK260" s="217">
        <f>ROUND(I260*H260,2)</f>
        <v>0</v>
      </c>
      <c r="BL260" s="18" t="s">
        <v>136</v>
      </c>
      <c r="BM260" s="216" t="s">
        <v>472</v>
      </c>
    </row>
    <row r="261" s="2" customFormat="1">
      <c r="A261" s="39"/>
      <c r="B261" s="40"/>
      <c r="C261" s="41"/>
      <c r="D261" s="218" t="s">
        <v>139</v>
      </c>
      <c r="E261" s="41"/>
      <c r="F261" s="219" t="s">
        <v>473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139</v>
      </c>
      <c r="AU261" s="18" t="s">
        <v>137</v>
      </c>
    </row>
    <row r="262" s="2" customFormat="1" ht="16.5" customHeight="1">
      <c r="A262" s="39"/>
      <c r="B262" s="40"/>
      <c r="C262" s="205" t="s">
        <v>474</v>
      </c>
      <c r="D262" s="205" t="s">
        <v>131</v>
      </c>
      <c r="E262" s="206" t="s">
        <v>475</v>
      </c>
      <c r="F262" s="207" t="s">
        <v>476</v>
      </c>
      <c r="G262" s="208" t="s">
        <v>218</v>
      </c>
      <c r="H262" s="209">
        <v>21.75</v>
      </c>
      <c r="I262" s="210"/>
      <c r="J262" s="211">
        <f>ROUND(I262*H262,2)</f>
        <v>0</v>
      </c>
      <c r="K262" s="207" t="s">
        <v>135</v>
      </c>
      <c r="L262" s="45"/>
      <c r="M262" s="212" t="s">
        <v>19</v>
      </c>
      <c r="N262" s="213" t="s">
        <v>46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136</v>
      </c>
      <c r="AT262" s="216" t="s">
        <v>131</v>
      </c>
      <c r="AU262" s="216" t="s">
        <v>137</v>
      </c>
      <c r="AY262" s="18" t="s">
        <v>127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83</v>
      </c>
      <c r="BK262" s="217">
        <f>ROUND(I262*H262,2)</f>
        <v>0</v>
      </c>
      <c r="BL262" s="18" t="s">
        <v>136</v>
      </c>
      <c r="BM262" s="216" t="s">
        <v>477</v>
      </c>
    </row>
    <row r="263" s="2" customFormat="1">
      <c r="A263" s="39"/>
      <c r="B263" s="40"/>
      <c r="C263" s="41"/>
      <c r="D263" s="218" t="s">
        <v>139</v>
      </c>
      <c r="E263" s="41"/>
      <c r="F263" s="219" t="s">
        <v>478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139</v>
      </c>
      <c r="AU263" s="18" t="s">
        <v>137</v>
      </c>
    </row>
    <row r="264" s="13" customFormat="1">
      <c r="A264" s="13"/>
      <c r="B264" s="223"/>
      <c r="C264" s="224"/>
      <c r="D264" s="225" t="s">
        <v>147</v>
      </c>
      <c r="E264" s="226" t="s">
        <v>19</v>
      </c>
      <c r="F264" s="227" t="s">
        <v>479</v>
      </c>
      <c r="G264" s="224"/>
      <c r="H264" s="228">
        <v>21.75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147</v>
      </c>
      <c r="AU264" s="234" t="s">
        <v>137</v>
      </c>
      <c r="AV264" s="13" t="s">
        <v>85</v>
      </c>
      <c r="AW264" s="13" t="s">
        <v>37</v>
      </c>
      <c r="AX264" s="13" t="s">
        <v>83</v>
      </c>
      <c r="AY264" s="234" t="s">
        <v>127</v>
      </c>
    </row>
    <row r="265" s="2" customFormat="1" ht="16.5" customHeight="1">
      <c r="A265" s="39"/>
      <c r="B265" s="40"/>
      <c r="C265" s="247" t="s">
        <v>480</v>
      </c>
      <c r="D265" s="247" t="s">
        <v>284</v>
      </c>
      <c r="E265" s="248" t="s">
        <v>481</v>
      </c>
      <c r="F265" s="249" t="s">
        <v>482</v>
      </c>
      <c r="G265" s="250" t="s">
        <v>186</v>
      </c>
      <c r="H265" s="251">
        <v>40</v>
      </c>
      <c r="I265" s="252"/>
      <c r="J265" s="253">
        <f>ROUND(I265*H265,2)</f>
        <v>0</v>
      </c>
      <c r="K265" s="249" t="s">
        <v>135</v>
      </c>
      <c r="L265" s="254"/>
      <c r="M265" s="255" t="s">
        <v>19</v>
      </c>
      <c r="N265" s="256" t="s">
        <v>46</v>
      </c>
      <c r="O265" s="85"/>
      <c r="P265" s="214">
        <f>O265*H265</f>
        <v>0</v>
      </c>
      <c r="Q265" s="214">
        <v>1</v>
      </c>
      <c r="R265" s="214">
        <f>Q265*H265</f>
        <v>40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173</v>
      </c>
      <c r="AT265" s="216" t="s">
        <v>284</v>
      </c>
      <c r="AU265" s="216" t="s">
        <v>137</v>
      </c>
      <c r="AY265" s="18" t="s">
        <v>127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83</v>
      </c>
      <c r="BK265" s="217">
        <f>ROUND(I265*H265,2)</f>
        <v>0</v>
      </c>
      <c r="BL265" s="18" t="s">
        <v>136</v>
      </c>
      <c r="BM265" s="216" t="s">
        <v>483</v>
      </c>
    </row>
    <row r="266" s="2" customFormat="1" ht="16.5" customHeight="1">
      <c r="A266" s="39"/>
      <c r="B266" s="40"/>
      <c r="C266" s="205" t="s">
        <v>484</v>
      </c>
      <c r="D266" s="205" t="s">
        <v>131</v>
      </c>
      <c r="E266" s="206" t="s">
        <v>154</v>
      </c>
      <c r="F266" s="207" t="s">
        <v>155</v>
      </c>
      <c r="G266" s="208" t="s">
        <v>143</v>
      </c>
      <c r="H266" s="209">
        <v>330</v>
      </c>
      <c r="I266" s="210"/>
      <c r="J266" s="211">
        <f>ROUND(I266*H266,2)</f>
        <v>0</v>
      </c>
      <c r="K266" s="207" t="s">
        <v>135</v>
      </c>
      <c r="L266" s="45"/>
      <c r="M266" s="212" t="s">
        <v>19</v>
      </c>
      <c r="N266" s="213" t="s">
        <v>46</v>
      </c>
      <c r="O266" s="85"/>
      <c r="P266" s="214">
        <f>O266*H266</f>
        <v>0</v>
      </c>
      <c r="Q266" s="214">
        <v>0.00046749999999999998</v>
      </c>
      <c r="R266" s="214">
        <f>Q266*H266</f>
        <v>0.154275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136</v>
      </c>
      <c r="AT266" s="216" t="s">
        <v>131</v>
      </c>
      <c r="AU266" s="216" t="s">
        <v>137</v>
      </c>
      <c r="AY266" s="18" t="s">
        <v>127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83</v>
      </c>
      <c r="BK266" s="217">
        <f>ROUND(I266*H266,2)</f>
        <v>0</v>
      </c>
      <c r="BL266" s="18" t="s">
        <v>136</v>
      </c>
      <c r="BM266" s="216" t="s">
        <v>485</v>
      </c>
    </row>
    <row r="267" s="2" customFormat="1">
      <c r="A267" s="39"/>
      <c r="B267" s="40"/>
      <c r="C267" s="41"/>
      <c r="D267" s="218" t="s">
        <v>139</v>
      </c>
      <c r="E267" s="41"/>
      <c r="F267" s="219" t="s">
        <v>157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137</v>
      </c>
    </row>
    <row r="268" s="2" customFormat="1">
      <c r="A268" s="39"/>
      <c r="B268" s="40"/>
      <c r="C268" s="41"/>
      <c r="D268" s="225" t="s">
        <v>227</v>
      </c>
      <c r="E268" s="41"/>
      <c r="F268" s="235" t="s">
        <v>256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227</v>
      </c>
      <c r="AU268" s="18" t="s">
        <v>137</v>
      </c>
    </row>
    <row r="269" s="13" customFormat="1">
      <c r="A269" s="13"/>
      <c r="B269" s="223"/>
      <c r="C269" s="224"/>
      <c r="D269" s="225" t="s">
        <v>147</v>
      </c>
      <c r="E269" s="226" t="s">
        <v>19</v>
      </c>
      <c r="F269" s="227" t="s">
        <v>486</v>
      </c>
      <c r="G269" s="224"/>
      <c r="H269" s="228">
        <v>330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147</v>
      </c>
      <c r="AU269" s="234" t="s">
        <v>137</v>
      </c>
      <c r="AV269" s="13" t="s">
        <v>85</v>
      </c>
      <c r="AW269" s="13" t="s">
        <v>37</v>
      </c>
      <c r="AX269" s="13" t="s">
        <v>83</v>
      </c>
      <c r="AY269" s="234" t="s">
        <v>127</v>
      </c>
    </row>
    <row r="270" s="2" customFormat="1" ht="21.75" customHeight="1">
      <c r="A270" s="39"/>
      <c r="B270" s="40"/>
      <c r="C270" s="205" t="s">
        <v>487</v>
      </c>
      <c r="D270" s="205" t="s">
        <v>131</v>
      </c>
      <c r="E270" s="206" t="s">
        <v>448</v>
      </c>
      <c r="F270" s="207" t="s">
        <v>449</v>
      </c>
      <c r="G270" s="208" t="s">
        <v>143</v>
      </c>
      <c r="H270" s="209">
        <v>330</v>
      </c>
      <c r="I270" s="210"/>
      <c r="J270" s="211">
        <f>ROUND(I270*H270,2)</f>
        <v>0</v>
      </c>
      <c r="K270" s="207" t="s">
        <v>135</v>
      </c>
      <c r="L270" s="45"/>
      <c r="M270" s="212" t="s">
        <v>19</v>
      </c>
      <c r="N270" s="213" t="s">
        <v>46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136</v>
      </c>
      <c r="AT270" s="216" t="s">
        <v>131</v>
      </c>
      <c r="AU270" s="216" t="s">
        <v>137</v>
      </c>
      <c r="AY270" s="18" t="s">
        <v>127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83</v>
      </c>
      <c r="BK270" s="217">
        <f>ROUND(I270*H270,2)</f>
        <v>0</v>
      </c>
      <c r="BL270" s="18" t="s">
        <v>136</v>
      </c>
      <c r="BM270" s="216" t="s">
        <v>488</v>
      </c>
    </row>
    <row r="271" s="2" customFormat="1">
      <c r="A271" s="39"/>
      <c r="B271" s="40"/>
      <c r="C271" s="41"/>
      <c r="D271" s="218" t="s">
        <v>139</v>
      </c>
      <c r="E271" s="41"/>
      <c r="F271" s="219" t="s">
        <v>451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137</v>
      </c>
    </row>
    <row r="272" s="2" customFormat="1">
      <c r="A272" s="39"/>
      <c r="B272" s="40"/>
      <c r="C272" s="41"/>
      <c r="D272" s="225" t="s">
        <v>227</v>
      </c>
      <c r="E272" s="41"/>
      <c r="F272" s="235" t="s">
        <v>489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227</v>
      </c>
      <c r="AU272" s="18" t="s">
        <v>137</v>
      </c>
    </row>
    <row r="273" s="2" customFormat="1" ht="33" customHeight="1">
      <c r="A273" s="39"/>
      <c r="B273" s="40"/>
      <c r="C273" s="205" t="s">
        <v>490</v>
      </c>
      <c r="D273" s="205" t="s">
        <v>131</v>
      </c>
      <c r="E273" s="206" t="s">
        <v>491</v>
      </c>
      <c r="F273" s="207" t="s">
        <v>492</v>
      </c>
      <c r="G273" s="208" t="s">
        <v>134</v>
      </c>
      <c r="H273" s="209">
        <v>53</v>
      </c>
      <c r="I273" s="210"/>
      <c r="J273" s="211">
        <f>ROUND(I273*H273,2)</f>
        <v>0</v>
      </c>
      <c r="K273" s="207" t="s">
        <v>135</v>
      </c>
      <c r="L273" s="45"/>
      <c r="M273" s="212" t="s">
        <v>19</v>
      </c>
      <c r="N273" s="213" t="s">
        <v>46</v>
      </c>
      <c r="O273" s="85"/>
      <c r="P273" s="214">
        <f>O273*H273</f>
        <v>0</v>
      </c>
      <c r="Q273" s="214">
        <v>0.00060320000000000003</v>
      </c>
      <c r="R273" s="214">
        <f>Q273*H273</f>
        <v>0.031969600000000001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136</v>
      </c>
      <c r="AT273" s="216" t="s">
        <v>131</v>
      </c>
      <c r="AU273" s="216" t="s">
        <v>137</v>
      </c>
      <c r="AY273" s="18" t="s">
        <v>127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83</v>
      </c>
      <c r="BK273" s="217">
        <f>ROUND(I273*H273,2)</f>
        <v>0</v>
      </c>
      <c r="BL273" s="18" t="s">
        <v>136</v>
      </c>
      <c r="BM273" s="216" t="s">
        <v>493</v>
      </c>
    </row>
    <row r="274" s="2" customFormat="1">
      <c r="A274" s="39"/>
      <c r="B274" s="40"/>
      <c r="C274" s="41"/>
      <c r="D274" s="218" t="s">
        <v>139</v>
      </c>
      <c r="E274" s="41"/>
      <c r="F274" s="219" t="s">
        <v>494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139</v>
      </c>
      <c r="AU274" s="18" t="s">
        <v>137</v>
      </c>
    </row>
    <row r="275" s="2" customFormat="1" ht="16.5" customHeight="1">
      <c r="A275" s="39"/>
      <c r="B275" s="40"/>
      <c r="C275" s="205" t="s">
        <v>495</v>
      </c>
      <c r="D275" s="205" t="s">
        <v>131</v>
      </c>
      <c r="E275" s="206" t="s">
        <v>354</v>
      </c>
      <c r="F275" s="207" t="s">
        <v>355</v>
      </c>
      <c r="G275" s="208" t="s">
        <v>151</v>
      </c>
      <c r="H275" s="209">
        <v>10</v>
      </c>
      <c r="I275" s="210"/>
      <c r="J275" s="211">
        <f>ROUND(I275*H275,2)</f>
        <v>0</v>
      </c>
      <c r="K275" s="207" t="s">
        <v>135</v>
      </c>
      <c r="L275" s="45"/>
      <c r="M275" s="212" t="s">
        <v>19</v>
      </c>
      <c r="N275" s="213" t="s">
        <v>46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356</v>
      </c>
      <c r="AT275" s="216" t="s">
        <v>131</v>
      </c>
      <c r="AU275" s="216" t="s">
        <v>137</v>
      </c>
      <c r="AY275" s="18" t="s">
        <v>127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83</v>
      </c>
      <c r="BK275" s="217">
        <f>ROUND(I275*H275,2)</f>
        <v>0</v>
      </c>
      <c r="BL275" s="18" t="s">
        <v>356</v>
      </c>
      <c r="BM275" s="216" t="s">
        <v>496</v>
      </c>
    </row>
    <row r="276" s="2" customFormat="1">
      <c r="A276" s="39"/>
      <c r="B276" s="40"/>
      <c r="C276" s="41"/>
      <c r="D276" s="218" t="s">
        <v>139</v>
      </c>
      <c r="E276" s="41"/>
      <c r="F276" s="219" t="s">
        <v>358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139</v>
      </c>
      <c r="AU276" s="18" t="s">
        <v>137</v>
      </c>
    </row>
    <row r="277" s="12" customFormat="1" ht="20.88" customHeight="1">
      <c r="A277" s="12"/>
      <c r="B277" s="189"/>
      <c r="C277" s="190"/>
      <c r="D277" s="191" t="s">
        <v>74</v>
      </c>
      <c r="E277" s="203" t="s">
        <v>497</v>
      </c>
      <c r="F277" s="203" t="s">
        <v>498</v>
      </c>
      <c r="G277" s="190"/>
      <c r="H277" s="190"/>
      <c r="I277" s="193"/>
      <c r="J277" s="204">
        <f>BK277</f>
        <v>0</v>
      </c>
      <c r="K277" s="190"/>
      <c r="L277" s="195"/>
      <c r="M277" s="196"/>
      <c r="N277" s="197"/>
      <c r="O277" s="197"/>
      <c r="P277" s="198">
        <f>SUM(P278:P297)</f>
        <v>0</v>
      </c>
      <c r="Q277" s="197"/>
      <c r="R277" s="198">
        <f>SUM(R278:R297)</f>
        <v>0.49081579999999997</v>
      </c>
      <c r="S277" s="197"/>
      <c r="T277" s="199">
        <f>SUM(T278:T297)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0" t="s">
        <v>83</v>
      </c>
      <c r="AT277" s="201" t="s">
        <v>74</v>
      </c>
      <c r="AU277" s="201" t="s">
        <v>85</v>
      </c>
      <c r="AY277" s="200" t="s">
        <v>127</v>
      </c>
      <c r="BK277" s="202">
        <f>SUM(BK278:BK297)</f>
        <v>0</v>
      </c>
    </row>
    <row r="278" s="2" customFormat="1" ht="16.5" customHeight="1">
      <c r="A278" s="39"/>
      <c r="B278" s="40"/>
      <c r="C278" s="205" t="s">
        <v>499</v>
      </c>
      <c r="D278" s="205" t="s">
        <v>131</v>
      </c>
      <c r="E278" s="206" t="s">
        <v>500</v>
      </c>
      <c r="F278" s="207" t="s">
        <v>501</v>
      </c>
      <c r="G278" s="208" t="s">
        <v>151</v>
      </c>
      <c r="H278" s="209">
        <v>1</v>
      </c>
      <c r="I278" s="210"/>
      <c r="J278" s="211">
        <f>ROUND(I278*H278,2)</f>
        <v>0</v>
      </c>
      <c r="K278" s="207" t="s">
        <v>135</v>
      </c>
      <c r="L278" s="45"/>
      <c r="M278" s="212" t="s">
        <v>19</v>
      </c>
      <c r="N278" s="213" t="s">
        <v>46</v>
      </c>
      <c r="O278" s="85"/>
      <c r="P278" s="214">
        <f>O278*H278</f>
        <v>0</v>
      </c>
      <c r="Q278" s="214">
        <v>0.124223</v>
      </c>
      <c r="R278" s="214">
        <f>Q278*H278</f>
        <v>0.124223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136</v>
      </c>
      <c r="AT278" s="216" t="s">
        <v>131</v>
      </c>
      <c r="AU278" s="216" t="s">
        <v>137</v>
      </c>
      <c r="AY278" s="18" t="s">
        <v>127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83</v>
      </c>
      <c r="BK278" s="217">
        <f>ROUND(I278*H278,2)</f>
        <v>0</v>
      </c>
      <c r="BL278" s="18" t="s">
        <v>136</v>
      </c>
      <c r="BM278" s="216" t="s">
        <v>502</v>
      </c>
    </row>
    <row r="279" s="2" customFormat="1">
      <c r="A279" s="39"/>
      <c r="B279" s="40"/>
      <c r="C279" s="41"/>
      <c r="D279" s="218" t="s">
        <v>139</v>
      </c>
      <c r="E279" s="41"/>
      <c r="F279" s="219" t="s">
        <v>503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139</v>
      </c>
      <c r="AU279" s="18" t="s">
        <v>137</v>
      </c>
    </row>
    <row r="280" s="2" customFormat="1">
      <c r="A280" s="39"/>
      <c r="B280" s="40"/>
      <c r="C280" s="41"/>
      <c r="D280" s="225" t="s">
        <v>227</v>
      </c>
      <c r="E280" s="41"/>
      <c r="F280" s="235" t="s">
        <v>504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227</v>
      </c>
      <c r="AU280" s="18" t="s">
        <v>137</v>
      </c>
    </row>
    <row r="281" s="2" customFormat="1" ht="16.5" customHeight="1">
      <c r="A281" s="39"/>
      <c r="B281" s="40"/>
      <c r="C281" s="247" t="s">
        <v>505</v>
      </c>
      <c r="D281" s="247" t="s">
        <v>284</v>
      </c>
      <c r="E281" s="248" t="s">
        <v>506</v>
      </c>
      <c r="F281" s="249" t="s">
        <v>507</v>
      </c>
      <c r="G281" s="250" t="s">
        <v>151</v>
      </c>
      <c r="H281" s="251">
        <v>1</v>
      </c>
      <c r="I281" s="252"/>
      <c r="J281" s="253">
        <f>ROUND(I281*H281,2)</f>
        <v>0</v>
      </c>
      <c r="K281" s="249" t="s">
        <v>135</v>
      </c>
      <c r="L281" s="254"/>
      <c r="M281" s="255" t="s">
        <v>19</v>
      </c>
      <c r="N281" s="256" t="s">
        <v>46</v>
      </c>
      <c r="O281" s="85"/>
      <c r="P281" s="214">
        <f>O281*H281</f>
        <v>0</v>
      </c>
      <c r="Q281" s="214">
        <v>0.096000000000000002</v>
      </c>
      <c r="R281" s="214">
        <f>Q281*H281</f>
        <v>0.096000000000000002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173</v>
      </c>
      <c r="AT281" s="216" t="s">
        <v>284</v>
      </c>
      <c r="AU281" s="216" t="s">
        <v>137</v>
      </c>
      <c r="AY281" s="18" t="s">
        <v>127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83</v>
      </c>
      <c r="BK281" s="217">
        <f>ROUND(I281*H281,2)</f>
        <v>0</v>
      </c>
      <c r="BL281" s="18" t="s">
        <v>136</v>
      </c>
      <c r="BM281" s="216" t="s">
        <v>508</v>
      </c>
    </row>
    <row r="282" s="2" customFormat="1" ht="24.15" customHeight="1">
      <c r="A282" s="39"/>
      <c r="B282" s="40"/>
      <c r="C282" s="205" t="s">
        <v>509</v>
      </c>
      <c r="D282" s="205" t="s">
        <v>131</v>
      </c>
      <c r="E282" s="206" t="s">
        <v>510</v>
      </c>
      <c r="F282" s="207" t="s">
        <v>511</v>
      </c>
      <c r="G282" s="208" t="s">
        <v>151</v>
      </c>
      <c r="H282" s="209">
        <v>2</v>
      </c>
      <c r="I282" s="210"/>
      <c r="J282" s="211">
        <f>ROUND(I282*H282,2)</f>
        <v>0</v>
      </c>
      <c r="K282" s="207" t="s">
        <v>135</v>
      </c>
      <c r="L282" s="45"/>
      <c r="M282" s="212" t="s">
        <v>19</v>
      </c>
      <c r="N282" s="213" t="s">
        <v>46</v>
      </c>
      <c r="O282" s="85"/>
      <c r="P282" s="214">
        <f>O282*H282</f>
        <v>0</v>
      </c>
      <c r="Q282" s="214">
        <v>0.065010750000000006</v>
      </c>
      <c r="R282" s="214">
        <f>Q282*H282</f>
        <v>0.13002150000000001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136</v>
      </c>
      <c r="AT282" s="216" t="s">
        <v>131</v>
      </c>
      <c r="AU282" s="216" t="s">
        <v>137</v>
      </c>
      <c r="AY282" s="18" t="s">
        <v>127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83</v>
      </c>
      <c r="BK282" s="217">
        <f>ROUND(I282*H282,2)</f>
        <v>0</v>
      </c>
      <c r="BL282" s="18" t="s">
        <v>136</v>
      </c>
      <c r="BM282" s="216" t="s">
        <v>512</v>
      </c>
    </row>
    <row r="283" s="2" customFormat="1">
      <c r="A283" s="39"/>
      <c r="B283" s="40"/>
      <c r="C283" s="41"/>
      <c r="D283" s="218" t="s">
        <v>139</v>
      </c>
      <c r="E283" s="41"/>
      <c r="F283" s="219" t="s">
        <v>513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139</v>
      </c>
      <c r="AU283" s="18" t="s">
        <v>137</v>
      </c>
    </row>
    <row r="284" s="2" customFormat="1" ht="24.15" customHeight="1">
      <c r="A284" s="39"/>
      <c r="B284" s="40"/>
      <c r="C284" s="205" t="s">
        <v>514</v>
      </c>
      <c r="D284" s="205" t="s">
        <v>131</v>
      </c>
      <c r="E284" s="206" t="s">
        <v>515</v>
      </c>
      <c r="F284" s="207" t="s">
        <v>516</v>
      </c>
      <c r="G284" s="208" t="s">
        <v>151</v>
      </c>
      <c r="H284" s="209">
        <v>1</v>
      </c>
      <c r="I284" s="210"/>
      <c r="J284" s="211">
        <f>ROUND(I284*H284,2)</f>
        <v>0</v>
      </c>
      <c r="K284" s="207" t="s">
        <v>135</v>
      </c>
      <c r="L284" s="45"/>
      <c r="M284" s="212" t="s">
        <v>19</v>
      </c>
      <c r="N284" s="213" t="s">
        <v>46</v>
      </c>
      <c r="O284" s="85"/>
      <c r="P284" s="214">
        <f>O284*H284</f>
        <v>0</v>
      </c>
      <c r="Q284" s="214">
        <v>0.040000750000000002</v>
      </c>
      <c r="R284" s="214">
        <f>Q284*H284</f>
        <v>0.040000750000000002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136</v>
      </c>
      <c r="AT284" s="216" t="s">
        <v>131</v>
      </c>
      <c r="AU284" s="216" t="s">
        <v>137</v>
      </c>
      <c r="AY284" s="18" t="s">
        <v>127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83</v>
      </c>
      <c r="BK284" s="217">
        <f>ROUND(I284*H284,2)</f>
        <v>0</v>
      </c>
      <c r="BL284" s="18" t="s">
        <v>136</v>
      </c>
      <c r="BM284" s="216" t="s">
        <v>517</v>
      </c>
    </row>
    <row r="285" s="2" customFormat="1">
      <c r="A285" s="39"/>
      <c r="B285" s="40"/>
      <c r="C285" s="41"/>
      <c r="D285" s="218" t="s">
        <v>139</v>
      </c>
      <c r="E285" s="41"/>
      <c r="F285" s="219" t="s">
        <v>518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139</v>
      </c>
      <c r="AU285" s="18" t="s">
        <v>137</v>
      </c>
    </row>
    <row r="286" s="2" customFormat="1" ht="24.15" customHeight="1">
      <c r="A286" s="39"/>
      <c r="B286" s="40"/>
      <c r="C286" s="205" t="s">
        <v>519</v>
      </c>
      <c r="D286" s="205" t="s">
        <v>131</v>
      </c>
      <c r="E286" s="206" t="s">
        <v>520</v>
      </c>
      <c r="F286" s="207" t="s">
        <v>521</v>
      </c>
      <c r="G286" s="208" t="s">
        <v>151</v>
      </c>
      <c r="H286" s="209">
        <v>1</v>
      </c>
      <c r="I286" s="210"/>
      <c r="J286" s="211">
        <f>ROUND(I286*H286,2)</f>
        <v>0</v>
      </c>
      <c r="K286" s="207" t="s">
        <v>135</v>
      </c>
      <c r="L286" s="45"/>
      <c r="M286" s="212" t="s">
        <v>19</v>
      </c>
      <c r="N286" s="213" t="s">
        <v>46</v>
      </c>
      <c r="O286" s="85"/>
      <c r="P286" s="214">
        <f>O286*H286</f>
        <v>0</v>
      </c>
      <c r="Q286" s="214">
        <v>0.054455249999999997</v>
      </c>
      <c r="R286" s="214">
        <f>Q286*H286</f>
        <v>0.054455249999999997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136</v>
      </c>
      <c r="AT286" s="216" t="s">
        <v>131</v>
      </c>
      <c r="AU286" s="216" t="s">
        <v>137</v>
      </c>
      <c r="AY286" s="18" t="s">
        <v>127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83</v>
      </c>
      <c r="BK286" s="217">
        <f>ROUND(I286*H286,2)</f>
        <v>0</v>
      </c>
      <c r="BL286" s="18" t="s">
        <v>136</v>
      </c>
      <c r="BM286" s="216" t="s">
        <v>522</v>
      </c>
    </row>
    <row r="287" s="2" customFormat="1">
      <c r="A287" s="39"/>
      <c r="B287" s="40"/>
      <c r="C287" s="41"/>
      <c r="D287" s="218" t="s">
        <v>139</v>
      </c>
      <c r="E287" s="41"/>
      <c r="F287" s="219" t="s">
        <v>523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139</v>
      </c>
      <c r="AU287" s="18" t="s">
        <v>137</v>
      </c>
    </row>
    <row r="288" s="2" customFormat="1" ht="24.15" customHeight="1">
      <c r="A288" s="39"/>
      <c r="B288" s="40"/>
      <c r="C288" s="205" t="s">
        <v>524</v>
      </c>
      <c r="D288" s="205" t="s">
        <v>131</v>
      </c>
      <c r="E288" s="206" t="s">
        <v>525</v>
      </c>
      <c r="F288" s="207" t="s">
        <v>526</v>
      </c>
      <c r="G288" s="208" t="s">
        <v>151</v>
      </c>
      <c r="H288" s="209">
        <v>4</v>
      </c>
      <c r="I288" s="210"/>
      <c r="J288" s="211">
        <f>ROUND(I288*H288,2)</f>
        <v>0</v>
      </c>
      <c r="K288" s="207" t="s">
        <v>135</v>
      </c>
      <c r="L288" s="45"/>
      <c r="M288" s="212" t="s">
        <v>19</v>
      </c>
      <c r="N288" s="213" t="s">
        <v>46</v>
      </c>
      <c r="O288" s="85"/>
      <c r="P288" s="214">
        <f>O288*H288</f>
        <v>0</v>
      </c>
      <c r="Q288" s="214">
        <v>0.006552375</v>
      </c>
      <c r="R288" s="214">
        <f>Q288*H288</f>
        <v>0.0262095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136</v>
      </c>
      <c r="AT288" s="216" t="s">
        <v>131</v>
      </c>
      <c r="AU288" s="216" t="s">
        <v>137</v>
      </c>
      <c r="AY288" s="18" t="s">
        <v>127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83</v>
      </c>
      <c r="BK288" s="217">
        <f>ROUND(I288*H288,2)</f>
        <v>0</v>
      </c>
      <c r="BL288" s="18" t="s">
        <v>136</v>
      </c>
      <c r="BM288" s="216" t="s">
        <v>527</v>
      </c>
    </row>
    <row r="289" s="2" customFormat="1">
      <c r="A289" s="39"/>
      <c r="B289" s="40"/>
      <c r="C289" s="41"/>
      <c r="D289" s="218" t="s">
        <v>139</v>
      </c>
      <c r="E289" s="41"/>
      <c r="F289" s="219" t="s">
        <v>528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139</v>
      </c>
      <c r="AU289" s="18" t="s">
        <v>137</v>
      </c>
    </row>
    <row r="290" s="2" customFormat="1" ht="24.15" customHeight="1">
      <c r="A290" s="39"/>
      <c r="B290" s="40"/>
      <c r="C290" s="205" t="s">
        <v>529</v>
      </c>
      <c r="D290" s="205" t="s">
        <v>131</v>
      </c>
      <c r="E290" s="206" t="s">
        <v>530</v>
      </c>
      <c r="F290" s="207" t="s">
        <v>531</v>
      </c>
      <c r="G290" s="208" t="s">
        <v>151</v>
      </c>
      <c r="H290" s="209">
        <v>4</v>
      </c>
      <c r="I290" s="210"/>
      <c r="J290" s="211">
        <f>ROUND(I290*H290,2)</f>
        <v>0</v>
      </c>
      <c r="K290" s="207" t="s">
        <v>135</v>
      </c>
      <c r="L290" s="45"/>
      <c r="M290" s="212" t="s">
        <v>19</v>
      </c>
      <c r="N290" s="213" t="s">
        <v>46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136</v>
      </c>
      <c r="AT290" s="216" t="s">
        <v>131</v>
      </c>
      <c r="AU290" s="216" t="s">
        <v>137</v>
      </c>
      <c r="AY290" s="18" t="s">
        <v>127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83</v>
      </c>
      <c r="BK290" s="217">
        <f>ROUND(I290*H290,2)</f>
        <v>0</v>
      </c>
      <c r="BL290" s="18" t="s">
        <v>136</v>
      </c>
      <c r="BM290" s="216" t="s">
        <v>532</v>
      </c>
    </row>
    <row r="291" s="2" customFormat="1">
      <c r="A291" s="39"/>
      <c r="B291" s="40"/>
      <c r="C291" s="41"/>
      <c r="D291" s="218" t="s">
        <v>139</v>
      </c>
      <c r="E291" s="41"/>
      <c r="F291" s="219" t="s">
        <v>533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139</v>
      </c>
      <c r="AU291" s="18" t="s">
        <v>137</v>
      </c>
    </row>
    <row r="292" s="2" customFormat="1" ht="24.15" customHeight="1">
      <c r="A292" s="39"/>
      <c r="B292" s="40"/>
      <c r="C292" s="205" t="s">
        <v>534</v>
      </c>
      <c r="D292" s="205" t="s">
        <v>131</v>
      </c>
      <c r="E292" s="206" t="s">
        <v>535</v>
      </c>
      <c r="F292" s="207" t="s">
        <v>536</v>
      </c>
      <c r="G292" s="208" t="s">
        <v>151</v>
      </c>
      <c r="H292" s="209">
        <v>4</v>
      </c>
      <c r="I292" s="210"/>
      <c r="J292" s="211">
        <f>ROUND(I292*H292,2)</f>
        <v>0</v>
      </c>
      <c r="K292" s="207" t="s">
        <v>135</v>
      </c>
      <c r="L292" s="45"/>
      <c r="M292" s="212" t="s">
        <v>19</v>
      </c>
      <c r="N292" s="213" t="s">
        <v>46</v>
      </c>
      <c r="O292" s="85"/>
      <c r="P292" s="214">
        <f>O292*H292</f>
        <v>0</v>
      </c>
      <c r="Q292" s="214">
        <v>0.0036169499999999999</v>
      </c>
      <c r="R292" s="214">
        <f>Q292*H292</f>
        <v>0.014467799999999999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136</v>
      </c>
      <c r="AT292" s="216" t="s">
        <v>131</v>
      </c>
      <c r="AU292" s="216" t="s">
        <v>137</v>
      </c>
      <c r="AY292" s="18" t="s">
        <v>127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83</v>
      </c>
      <c r="BK292" s="217">
        <f>ROUND(I292*H292,2)</f>
        <v>0</v>
      </c>
      <c r="BL292" s="18" t="s">
        <v>136</v>
      </c>
      <c r="BM292" s="216" t="s">
        <v>537</v>
      </c>
    </row>
    <row r="293" s="2" customFormat="1">
      <c r="A293" s="39"/>
      <c r="B293" s="40"/>
      <c r="C293" s="41"/>
      <c r="D293" s="218" t="s">
        <v>139</v>
      </c>
      <c r="E293" s="41"/>
      <c r="F293" s="219" t="s">
        <v>538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139</v>
      </c>
      <c r="AU293" s="18" t="s">
        <v>137</v>
      </c>
    </row>
    <row r="294" s="2" customFormat="1" ht="21.75" customHeight="1">
      <c r="A294" s="39"/>
      <c r="B294" s="40"/>
      <c r="C294" s="205" t="s">
        <v>539</v>
      </c>
      <c r="D294" s="205" t="s">
        <v>131</v>
      </c>
      <c r="E294" s="206" t="s">
        <v>540</v>
      </c>
      <c r="F294" s="207" t="s">
        <v>541</v>
      </c>
      <c r="G294" s="208" t="s">
        <v>151</v>
      </c>
      <c r="H294" s="209">
        <v>4</v>
      </c>
      <c r="I294" s="210"/>
      <c r="J294" s="211">
        <f>ROUND(I294*H294,2)</f>
        <v>0</v>
      </c>
      <c r="K294" s="207" t="s">
        <v>135</v>
      </c>
      <c r="L294" s="45"/>
      <c r="M294" s="212" t="s">
        <v>19</v>
      </c>
      <c r="N294" s="213" t="s">
        <v>46</v>
      </c>
      <c r="O294" s="85"/>
      <c r="P294" s="214">
        <f>O294*H294</f>
        <v>0</v>
      </c>
      <c r="Q294" s="214">
        <v>0.00095949999999999996</v>
      </c>
      <c r="R294" s="214">
        <f>Q294*H294</f>
        <v>0.0038379999999999998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136</v>
      </c>
      <c r="AT294" s="216" t="s">
        <v>131</v>
      </c>
      <c r="AU294" s="216" t="s">
        <v>137</v>
      </c>
      <c r="AY294" s="18" t="s">
        <v>127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83</v>
      </c>
      <c r="BK294" s="217">
        <f>ROUND(I294*H294,2)</f>
        <v>0</v>
      </c>
      <c r="BL294" s="18" t="s">
        <v>136</v>
      </c>
      <c r="BM294" s="216" t="s">
        <v>542</v>
      </c>
    </row>
    <row r="295" s="2" customFormat="1">
      <c r="A295" s="39"/>
      <c r="B295" s="40"/>
      <c r="C295" s="41"/>
      <c r="D295" s="218" t="s">
        <v>139</v>
      </c>
      <c r="E295" s="41"/>
      <c r="F295" s="219" t="s">
        <v>543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139</v>
      </c>
      <c r="AU295" s="18" t="s">
        <v>137</v>
      </c>
    </row>
    <row r="296" s="2" customFormat="1">
      <c r="A296" s="39"/>
      <c r="B296" s="40"/>
      <c r="C296" s="41"/>
      <c r="D296" s="225" t="s">
        <v>227</v>
      </c>
      <c r="E296" s="41"/>
      <c r="F296" s="235" t="s">
        <v>544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227</v>
      </c>
      <c r="AU296" s="18" t="s">
        <v>137</v>
      </c>
    </row>
    <row r="297" s="2" customFormat="1" ht="16.5" customHeight="1">
      <c r="A297" s="39"/>
      <c r="B297" s="40"/>
      <c r="C297" s="247" t="s">
        <v>545</v>
      </c>
      <c r="D297" s="247" t="s">
        <v>284</v>
      </c>
      <c r="E297" s="248" t="s">
        <v>546</v>
      </c>
      <c r="F297" s="249" t="s">
        <v>547</v>
      </c>
      <c r="G297" s="250" t="s">
        <v>151</v>
      </c>
      <c r="H297" s="251">
        <v>8</v>
      </c>
      <c r="I297" s="252"/>
      <c r="J297" s="253">
        <f>ROUND(I297*H297,2)</f>
        <v>0</v>
      </c>
      <c r="K297" s="249" t="s">
        <v>135</v>
      </c>
      <c r="L297" s="254"/>
      <c r="M297" s="255" t="s">
        <v>19</v>
      </c>
      <c r="N297" s="256" t="s">
        <v>46</v>
      </c>
      <c r="O297" s="85"/>
      <c r="P297" s="214">
        <f>O297*H297</f>
        <v>0</v>
      </c>
      <c r="Q297" s="214">
        <v>0.00020000000000000001</v>
      </c>
      <c r="R297" s="214">
        <f>Q297*H297</f>
        <v>0.0016000000000000001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173</v>
      </c>
      <c r="AT297" s="216" t="s">
        <v>284</v>
      </c>
      <c r="AU297" s="216" t="s">
        <v>137</v>
      </c>
      <c r="AY297" s="18" t="s">
        <v>127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83</v>
      </c>
      <c r="BK297" s="217">
        <f>ROUND(I297*H297,2)</f>
        <v>0</v>
      </c>
      <c r="BL297" s="18" t="s">
        <v>136</v>
      </c>
      <c r="BM297" s="216" t="s">
        <v>548</v>
      </c>
    </row>
    <row r="298" s="12" customFormat="1" ht="20.88" customHeight="1">
      <c r="A298" s="12"/>
      <c r="B298" s="189"/>
      <c r="C298" s="190"/>
      <c r="D298" s="191" t="s">
        <v>74</v>
      </c>
      <c r="E298" s="203" t="s">
        <v>178</v>
      </c>
      <c r="F298" s="203" t="s">
        <v>549</v>
      </c>
      <c r="G298" s="190"/>
      <c r="H298" s="190"/>
      <c r="I298" s="193"/>
      <c r="J298" s="204">
        <f>BK298</f>
        <v>0</v>
      </c>
      <c r="K298" s="190"/>
      <c r="L298" s="195"/>
      <c r="M298" s="196"/>
      <c r="N298" s="197"/>
      <c r="O298" s="197"/>
      <c r="P298" s="198">
        <f>SUM(P299:P415)</f>
        <v>0</v>
      </c>
      <c r="Q298" s="197"/>
      <c r="R298" s="198">
        <f>SUM(R299:R415)</f>
        <v>647.02963694109212</v>
      </c>
      <c r="S298" s="197"/>
      <c r="T298" s="199">
        <f>SUM(T299:T415)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0" t="s">
        <v>83</v>
      </c>
      <c r="AT298" s="201" t="s">
        <v>74</v>
      </c>
      <c r="AU298" s="201" t="s">
        <v>85</v>
      </c>
      <c r="AY298" s="200" t="s">
        <v>127</v>
      </c>
      <c r="BK298" s="202">
        <f>SUM(BK299:BK415)</f>
        <v>0</v>
      </c>
    </row>
    <row r="299" s="2" customFormat="1" ht="16.5" customHeight="1">
      <c r="A299" s="39"/>
      <c r="B299" s="40"/>
      <c r="C299" s="205" t="s">
        <v>550</v>
      </c>
      <c r="D299" s="205" t="s">
        <v>131</v>
      </c>
      <c r="E299" s="206" t="s">
        <v>551</v>
      </c>
      <c r="F299" s="207" t="s">
        <v>552</v>
      </c>
      <c r="G299" s="208" t="s">
        <v>134</v>
      </c>
      <c r="H299" s="209">
        <v>21</v>
      </c>
      <c r="I299" s="210"/>
      <c r="J299" s="211">
        <f>ROUND(I299*H299,2)</f>
        <v>0</v>
      </c>
      <c r="K299" s="207" t="s">
        <v>135</v>
      </c>
      <c r="L299" s="45"/>
      <c r="M299" s="212" t="s">
        <v>19</v>
      </c>
      <c r="N299" s="213" t="s">
        <v>46</v>
      </c>
      <c r="O299" s="85"/>
      <c r="P299" s="214">
        <f>O299*H299</f>
        <v>0</v>
      </c>
      <c r="Q299" s="214">
        <v>1.1E-05</v>
      </c>
      <c r="R299" s="214">
        <f>Q299*H299</f>
        <v>0.000231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136</v>
      </c>
      <c r="AT299" s="216" t="s">
        <v>131</v>
      </c>
      <c r="AU299" s="216" t="s">
        <v>137</v>
      </c>
      <c r="AY299" s="18" t="s">
        <v>127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83</v>
      </c>
      <c r="BK299" s="217">
        <f>ROUND(I299*H299,2)</f>
        <v>0</v>
      </c>
      <c r="BL299" s="18" t="s">
        <v>136</v>
      </c>
      <c r="BM299" s="216" t="s">
        <v>553</v>
      </c>
    </row>
    <row r="300" s="2" customFormat="1">
      <c r="A300" s="39"/>
      <c r="B300" s="40"/>
      <c r="C300" s="41"/>
      <c r="D300" s="218" t="s">
        <v>139</v>
      </c>
      <c r="E300" s="41"/>
      <c r="F300" s="219" t="s">
        <v>554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139</v>
      </c>
      <c r="AU300" s="18" t="s">
        <v>137</v>
      </c>
    </row>
    <row r="301" s="2" customFormat="1" ht="16.5" customHeight="1">
      <c r="A301" s="39"/>
      <c r="B301" s="40"/>
      <c r="C301" s="247" t="s">
        <v>555</v>
      </c>
      <c r="D301" s="247" t="s">
        <v>284</v>
      </c>
      <c r="E301" s="248" t="s">
        <v>556</v>
      </c>
      <c r="F301" s="249" t="s">
        <v>557</v>
      </c>
      <c r="G301" s="250" t="s">
        <v>134</v>
      </c>
      <c r="H301" s="251">
        <v>22</v>
      </c>
      <c r="I301" s="252"/>
      <c r="J301" s="253">
        <f>ROUND(I301*H301,2)</f>
        <v>0</v>
      </c>
      <c r="K301" s="249" t="s">
        <v>144</v>
      </c>
      <c r="L301" s="254"/>
      <c r="M301" s="255" t="s">
        <v>19</v>
      </c>
      <c r="N301" s="256" t="s">
        <v>46</v>
      </c>
      <c r="O301" s="85"/>
      <c r="P301" s="214">
        <f>O301*H301</f>
        <v>0</v>
      </c>
      <c r="Q301" s="214">
        <v>0.0025899999999999999</v>
      </c>
      <c r="R301" s="214">
        <f>Q301*H301</f>
        <v>0.056979999999999996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173</v>
      </c>
      <c r="AT301" s="216" t="s">
        <v>284</v>
      </c>
      <c r="AU301" s="216" t="s">
        <v>137</v>
      </c>
      <c r="AY301" s="18" t="s">
        <v>127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83</v>
      </c>
      <c r="BK301" s="217">
        <f>ROUND(I301*H301,2)</f>
        <v>0</v>
      </c>
      <c r="BL301" s="18" t="s">
        <v>136</v>
      </c>
      <c r="BM301" s="216" t="s">
        <v>558</v>
      </c>
    </row>
    <row r="302" s="2" customFormat="1" ht="24.15" customHeight="1">
      <c r="A302" s="39"/>
      <c r="B302" s="40"/>
      <c r="C302" s="205" t="s">
        <v>559</v>
      </c>
      <c r="D302" s="205" t="s">
        <v>131</v>
      </c>
      <c r="E302" s="206" t="s">
        <v>560</v>
      </c>
      <c r="F302" s="207" t="s">
        <v>561</v>
      </c>
      <c r="G302" s="208" t="s">
        <v>151</v>
      </c>
      <c r="H302" s="209">
        <v>1</v>
      </c>
      <c r="I302" s="210"/>
      <c r="J302" s="211">
        <f>ROUND(I302*H302,2)</f>
        <v>0</v>
      </c>
      <c r="K302" s="207" t="s">
        <v>135</v>
      </c>
      <c r="L302" s="45"/>
      <c r="M302" s="212" t="s">
        <v>19</v>
      </c>
      <c r="N302" s="213" t="s">
        <v>46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136</v>
      </c>
      <c r="AT302" s="216" t="s">
        <v>131</v>
      </c>
      <c r="AU302" s="216" t="s">
        <v>137</v>
      </c>
      <c r="AY302" s="18" t="s">
        <v>127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83</v>
      </c>
      <c r="BK302" s="217">
        <f>ROUND(I302*H302,2)</f>
        <v>0</v>
      </c>
      <c r="BL302" s="18" t="s">
        <v>136</v>
      </c>
      <c r="BM302" s="216" t="s">
        <v>562</v>
      </c>
    </row>
    <row r="303" s="2" customFormat="1">
      <c r="A303" s="39"/>
      <c r="B303" s="40"/>
      <c r="C303" s="41"/>
      <c r="D303" s="218" t="s">
        <v>139</v>
      </c>
      <c r="E303" s="41"/>
      <c r="F303" s="219" t="s">
        <v>563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139</v>
      </c>
      <c r="AU303" s="18" t="s">
        <v>137</v>
      </c>
    </row>
    <row r="304" s="2" customFormat="1" ht="16.5" customHeight="1">
      <c r="A304" s="39"/>
      <c r="B304" s="40"/>
      <c r="C304" s="247" t="s">
        <v>564</v>
      </c>
      <c r="D304" s="247" t="s">
        <v>284</v>
      </c>
      <c r="E304" s="248" t="s">
        <v>565</v>
      </c>
      <c r="F304" s="249" t="s">
        <v>566</v>
      </c>
      <c r="G304" s="250" t="s">
        <v>151</v>
      </c>
      <c r="H304" s="251">
        <v>1</v>
      </c>
      <c r="I304" s="252"/>
      <c r="J304" s="253">
        <f>ROUND(I304*H304,2)</f>
        <v>0</v>
      </c>
      <c r="K304" s="249" t="s">
        <v>135</v>
      </c>
      <c r="L304" s="254"/>
      <c r="M304" s="255" t="s">
        <v>19</v>
      </c>
      <c r="N304" s="256" t="s">
        <v>46</v>
      </c>
      <c r="O304" s="85"/>
      <c r="P304" s="214">
        <f>O304*H304</f>
        <v>0</v>
      </c>
      <c r="Q304" s="214">
        <v>0.00079000000000000001</v>
      </c>
      <c r="R304" s="214">
        <f>Q304*H304</f>
        <v>0.00079000000000000001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173</v>
      </c>
      <c r="AT304" s="216" t="s">
        <v>284</v>
      </c>
      <c r="AU304" s="216" t="s">
        <v>137</v>
      </c>
      <c r="AY304" s="18" t="s">
        <v>127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83</v>
      </c>
      <c r="BK304" s="217">
        <f>ROUND(I304*H304,2)</f>
        <v>0</v>
      </c>
      <c r="BL304" s="18" t="s">
        <v>136</v>
      </c>
      <c r="BM304" s="216" t="s">
        <v>567</v>
      </c>
    </row>
    <row r="305" s="2" customFormat="1" ht="16.5" customHeight="1">
      <c r="A305" s="39"/>
      <c r="B305" s="40"/>
      <c r="C305" s="205" t="s">
        <v>568</v>
      </c>
      <c r="D305" s="205" t="s">
        <v>131</v>
      </c>
      <c r="E305" s="206" t="s">
        <v>569</v>
      </c>
      <c r="F305" s="207" t="s">
        <v>570</v>
      </c>
      <c r="G305" s="208" t="s">
        <v>134</v>
      </c>
      <c r="H305" s="209">
        <v>21</v>
      </c>
      <c r="I305" s="210"/>
      <c r="J305" s="211">
        <f>ROUND(I305*H305,2)</f>
        <v>0</v>
      </c>
      <c r="K305" s="207" t="s">
        <v>135</v>
      </c>
      <c r="L305" s="45"/>
      <c r="M305" s="212" t="s">
        <v>19</v>
      </c>
      <c r="N305" s="213" t="s">
        <v>46</v>
      </c>
      <c r="O305" s="85"/>
      <c r="P305" s="214">
        <f>O305*H305</f>
        <v>0</v>
      </c>
      <c r="Q305" s="214">
        <v>9.4500000000000007E-05</v>
      </c>
      <c r="R305" s="214">
        <f>Q305*H305</f>
        <v>0.0019845000000000002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136</v>
      </c>
      <c r="AT305" s="216" t="s">
        <v>131</v>
      </c>
      <c r="AU305" s="216" t="s">
        <v>137</v>
      </c>
      <c r="AY305" s="18" t="s">
        <v>127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83</v>
      </c>
      <c r="BK305" s="217">
        <f>ROUND(I305*H305,2)</f>
        <v>0</v>
      </c>
      <c r="BL305" s="18" t="s">
        <v>136</v>
      </c>
      <c r="BM305" s="216" t="s">
        <v>571</v>
      </c>
    </row>
    <row r="306" s="2" customFormat="1">
      <c r="A306" s="39"/>
      <c r="B306" s="40"/>
      <c r="C306" s="41"/>
      <c r="D306" s="218" t="s">
        <v>139</v>
      </c>
      <c r="E306" s="41"/>
      <c r="F306" s="219" t="s">
        <v>572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139</v>
      </c>
      <c r="AU306" s="18" t="s">
        <v>137</v>
      </c>
    </row>
    <row r="307" s="2" customFormat="1" ht="33" customHeight="1">
      <c r="A307" s="39"/>
      <c r="B307" s="40"/>
      <c r="C307" s="205" t="s">
        <v>573</v>
      </c>
      <c r="D307" s="205" t="s">
        <v>131</v>
      </c>
      <c r="E307" s="206" t="s">
        <v>574</v>
      </c>
      <c r="F307" s="207" t="s">
        <v>575</v>
      </c>
      <c r="G307" s="208" t="s">
        <v>134</v>
      </c>
      <c r="H307" s="209">
        <v>467</v>
      </c>
      <c r="I307" s="210"/>
      <c r="J307" s="211">
        <f>ROUND(I307*H307,2)</f>
        <v>0</v>
      </c>
      <c r="K307" s="207" t="s">
        <v>135</v>
      </c>
      <c r="L307" s="45"/>
      <c r="M307" s="212" t="s">
        <v>19</v>
      </c>
      <c r="N307" s="213" t="s">
        <v>46</v>
      </c>
      <c r="O307" s="85"/>
      <c r="P307" s="214">
        <f>O307*H307</f>
        <v>0</v>
      </c>
      <c r="Q307" s="214">
        <v>0.2736016</v>
      </c>
      <c r="R307" s="214">
        <f>Q307*H307</f>
        <v>127.7719472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136</v>
      </c>
      <c r="AT307" s="216" t="s">
        <v>131</v>
      </c>
      <c r="AU307" s="216" t="s">
        <v>137</v>
      </c>
      <c r="AY307" s="18" t="s">
        <v>127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83</v>
      </c>
      <c r="BK307" s="217">
        <f>ROUND(I307*H307,2)</f>
        <v>0</v>
      </c>
      <c r="BL307" s="18" t="s">
        <v>136</v>
      </c>
      <c r="BM307" s="216" t="s">
        <v>576</v>
      </c>
    </row>
    <row r="308" s="2" customFormat="1">
      <c r="A308" s="39"/>
      <c r="B308" s="40"/>
      <c r="C308" s="41"/>
      <c r="D308" s="218" t="s">
        <v>139</v>
      </c>
      <c r="E308" s="41"/>
      <c r="F308" s="219" t="s">
        <v>577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139</v>
      </c>
      <c r="AU308" s="18" t="s">
        <v>137</v>
      </c>
    </row>
    <row r="309" s="2" customFormat="1" ht="16.5" customHeight="1">
      <c r="A309" s="39"/>
      <c r="B309" s="40"/>
      <c r="C309" s="247" t="s">
        <v>578</v>
      </c>
      <c r="D309" s="247" t="s">
        <v>284</v>
      </c>
      <c r="E309" s="248" t="s">
        <v>579</v>
      </c>
      <c r="F309" s="249" t="s">
        <v>580</v>
      </c>
      <c r="G309" s="250" t="s">
        <v>151</v>
      </c>
      <c r="H309" s="251">
        <v>9</v>
      </c>
      <c r="I309" s="252"/>
      <c r="J309" s="253">
        <f>ROUND(I309*H309,2)</f>
        <v>0</v>
      </c>
      <c r="K309" s="249" t="s">
        <v>135</v>
      </c>
      <c r="L309" s="254"/>
      <c r="M309" s="255" t="s">
        <v>19</v>
      </c>
      <c r="N309" s="256" t="s">
        <v>46</v>
      </c>
      <c r="O309" s="85"/>
      <c r="P309" s="214">
        <f>O309*H309</f>
        <v>0</v>
      </c>
      <c r="Q309" s="214">
        <v>0.00011</v>
      </c>
      <c r="R309" s="214">
        <f>Q309*H309</f>
        <v>0.00098999999999999999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173</v>
      </c>
      <c r="AT309" s="216" t="s">
        <v>284</v>
      </c>
      <c r="AU309" s="216" t="s">
        <v>137</v>
      </c>
      <c r="AY309" s="18" t="s">
        <v>127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83</v>
      </c>
      <c r="BK309" s="217">
        <f>ROUND(I309*H309,2)</f>
        <v>0</v>
      </c>
      <c r="BL309" s="18" t="s">
        <v>136</v>
      </c>
      <c r="BM309" s="216" t="s">
        <v>581</v>
      </c>
    </row>
    <row r="310" s="2" customFormat="1" ht="16.5" customHeight="1">
      <c r="A310" s="39"/>
      <c r="B310" s="40"/>
      <c r="C310" s="205" t="s">
        <v>582</v>
      </c>
      <c r="D310" s="205" t="s">
        <v>131</v>
      </c>
      <c r="E310" s="206" t="s">
        <v>583</v>
      </c>
      <c r="F310" s="207" t="s">
        <v>584</v>
      </c>
      <c r="G310" s="208" t="s">
        <v>143</v>
      </c>
      <c r="H310" s="209">
        <v>560</v>
      </c>
      <c r="I310" s="210"/>
      <c r="J310" s="211">
        <f>ROUND(I310*H310,2)</f>
        <v>0</v>
      </c>
      <c r="K310" s="207" t="s">
        <v>135</v>
      </c>
      <c r="L310" s="45"/>
      <c r="M310" s="212" t="s">
        <v>19</v>
      </c>
      <c r="N310" s="213" t="s">
        <v>46</v>
      </c>
      <c r="O310" s="85"/>
      <c r="P310" s="214">
        <f>O310*H310</f>
        <v>0</v>
      </c>
      <c r="Q310" s="214">
        <v>0.00035750000000000002</v>
      </c>
      <c r="R310" s="214">
        <f>Q310*H310</f>
        <v>0.20020000000000002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136</v>
      </c>
      <c r="AT310" s="216" t="s">
        <v>131</v>
      </c>
      <c r="AU310" s="216" t="s">
        <v>137</v>
      </c>
      <c r="AY310" s="18" t="s">
        <v>127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83</v>
      </c>
      <c r="BK310" s="217">
        <f>ROUND(I310*H310,2)</f>
        <v>0</v>
      </c>
      <c r="BL310" s="18" t="s">
        <v>136</v>
      </c>
      <c r="BM310" s="216" t="s">
        <v>585</v>
      </c>
    </row>
    <row r="311" s="2" customFormat="1">
      <c r="A311" s="39"/>
      <c r="B311" s="40"/>
      <c r="C311" s="41"/>
      <c r="D311" s="218" t="s">
        <v>139</v>
      </c>
      <c r="E311" s="41"/>
      <c r="F311" s="219" t="s">
        <v>586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139</v>
      </c>
      <c r="AU311" s="18" t="s">
        <v>137</v>
      </c>
    </row>
    <row r="312" s="2" customFormat="1">
      <c r="A312" s="39"/>
      <c r="B312" s="40"/>
      <c r="C312" s="41"/>
      <c r="D312" s="225" t="s">
        <v>227</v>
      </c>
      <c r="E312" s="41"/>
      <c r="F312" s="235" t="s">
        <v>587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227</v>
      </c>
      <c r="AU312" s="18" t="s">
        <v>137</v>
      </c>
    </row>
    <row r="313" s="2" customFormat="1" ht="16.5" customHeight="1">
      <c r="A313" s="39"/>
      <c r="B313" s="40"/>
      <c r="C313" s="205" t="s">
        <v>588</v>
      </c>
      <c r="D313" s="205" t="s">
        <v>131</v>
      </c>
      <c r="E313" s="206" t="s">
        <v>589</v>
      </c>
      <c r="F313" s="207" t="s">
        <v>590</v>
      </c>
      <c r="G313" s="208" t="s">
        <v>218</v>
      </c>
      <c r="H313" s="209">
        <v>0.10000000000000001</v>
      </c>
      <c r="I313" s="210"/>
      <c r="J313" s="211">
        <f>ROUND(I313*H313,2)</f>
        <v>0</v>
      </c>
      <c r="K313" s="207" t="s">
        <v>135</v>
      </c>
      <c r="L313" s="45"/>
      <c r="M313" s="212" t="s">
        <v>19</v>
      </c>
      <c r="N313" s="213" t="s">
        <v>46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136</v>
      </c>
      <c r="AT313" s="216" t="s">
        <v>131</v>
      </c>
      <c r="AU313" s="216" t="s">
        <v>137</v>
      </c>
      <c r="AY313" s="18" t="s">
        <v>127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83</v>
      </c>
      <c r="BK313" s="217">
        <f>ROUND(I313*H313,2)</f>
        <v>0</v>
      </c>
      <c r="BL313" s="18" t="s">
        <v>136</v>
      </c>
      <c r="BM313" s="216" t="s">
        <v>591</v>
      </c>
    </row>
    <row r="314" s="2" customFormat="1">
      <c r="A314" s="39"/>
      <c r="B314" s="40"/>
      <c r="C314" s="41"/>
      <c r="D314" s="218" t="s">
        <v>139</v>
      </c>
      <c r="E314" s="41"/>
      <c r="F314" s="219" t="s">
        <v>592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139</v>
      </c>
      <c r="AU314" s="18" t="s">
        <v>137</v>
      </c>
    </row>
    <row r="315" s="2" customFormat="1">
      <c r="A315" s="39"/>
      <c r="B315" s="40"/>
      <c r="C315" s="41"/>
      <c r="D315" s="225" t="s">
        <v>227</v>
      </c>
      <c r="E315" s="41"/>
      <c r="F315" s="235" t="s">
        <v>593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227</v>
      </c>
      <c r="AU315" s="18" t="s">
        <v>137</v>
      </c>
    </row>
    <row r="316" s="2" customFormat="1" ht="16.5" customHeight="1">
      <c r="A316" s="39"/>
      <c r="B316" s="40"/>
      <c r="C316" s="205" t="s">
        <v>594</v>
      </c>
      <c r="D316" s="205" t="s">
        <v>131</v>
      </c>
      <c r="E316" s="206" t="s">
        <v>595</v>
      </c>
      <c r="F316" s="207" t="s">
        <v>596</v>
      </c>
      <c r="G316" s="208" t="s">
        <v>151</v>
      </c>
      <c r="H316" s="209">
        <v>2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46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136</v>
      </c>
      <c r="AT316" s="216" t="s">
        <v>131</v>
      </c>
      <c r="AU316" s="216" t="s">
        <v>137</v>
      </c>
      <c r="AY316" s="18" t="s">
        <v>127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83</v>
      </c>
      <c r="BK316" s="217">
        <f>ROUND(I316*H316,2)</f>
        <v>0</v>
      </c>
      <c r="BL316" s="18" t="s">
        <v>136</v>
      </c>
      <c r="BM316" s="216" t="s">
        <v>597</v>
      </c>
    </row>
    <row r="317" s="2" customFormat="1" ht="16.5" customHeight="1">
      <c r="A317" s="39"/>
      <c r="B317" s="40"/>
      <c r="C317" s="247" t="s">
        <v>598</v>
      </c>
      <c r="D317" s="247" t="s">
        <v>284</v>
      </c>
      <c r="E317" s="248" t="s">
        <v>599</v>
      </c>
      <c r="F317" s="249" t="s">
        <v>600</v>
      </c>
      <c r="G317" s="250" t="s">
        <v>134</v>
      </c>
      <c r="H317" s="251">
        <v>1</v>
      </c>
      <c r="I317" s="252"/>
      <c r="J317" s="253">
        <f>ROUND(I317*H317,2)</f>
        <v>0</v>
      </c>
      <c r="K317" s="249" t="s">
        <v>135</v>
      </c>
      <c r="L317" s="254"/>
      <c r="M317" s="255" t="s">
        <v>19</v>
      </c>
      <c r="N317" s="256" t="s">
        <v>46</v>
      </c>
      <c r="O317" s="85"/>
      <c r="P317" s="214">
        <f>O317*H317</f>
        <v>0</v>
      </c>
      <c r="Q317" s="214">
        <v>0.045999999999999999</v>
      </c>
      <c r="R317" s="214">
        <f>Q317*H317</f>
        <v>0.045999999999999999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173</v>
      </c>
      <c r="AT317" s="216" t="s">
        <v>284</v>
      </c>
      <c r="AU317" s="216" t="s">
        <v>137</v>
      </c>
      <c r="AY317" s="18" t="s">
        <v>127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83</v>
      </c>
      <c r="BK317" s="217">
        <f>ROUND(I317*H317,2)</f>
        <v>0</v>
      </c>
      <c r="BL317" s="18" t="s">
        <v>136</v>
      </c>
      <c r="BM317" s="216" t="s">
        <v>601</v>
      </c>
    </row>
    <row r="318" s="2" customFormat="1" ht="24.15" customHeight="1">
      <c r="A318" s="39"/>
      <c r="B318" s="40"/>
      <c r="C318" s="205" t="s">
        <v>602</v>
      </c>
      <c r="D318" s="205" t="s">
        <v>131</v>
      </c>
      <c r="E318" s="206" t="s">
        <v>603</v>
      </c>
      <c r="F318" s="207" t="s">
        <v>604</v>
      </c>
      <c r="G318" s="208" t="s">
        <v>143</v>
      </c>
      <c r="H318" s="209">
        <v>2</v>
      </c>
      <c r="I318" s="210"/>
      <c r="J318" s="211">
        <f>ROUND(I318*H318,2)</f>
        <v>0</v>
      </c>
      <c r="K318" s="207" t="s">
        <v>135</v>
      </c>
      <c r="L318" s="45"/>
      <c r="M318" s="212" t="s">
        <v>19</v>
      </c>
      <c r="N318" s="213" t="s">
        <v>46</v>
      </c>
      <c r="O318" s="85"/>
      <c r="P318" s="214">
        <f>O318*H318</f>
        <v>0</v>
      </c>
      <c r="Q318" s="214">
        <v>0.13403999999999999</v>
      </c>
      <c r="R318" s="214">
        <f>Q318*H318</f>
        <v>0.26807999999999998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136</v>
      </c>
      <c r="AT318" s="216" t="s">
        <v>131</v>
      </c>
      <c r="AU318" s="216" t="s">
        <v>137</v>
      </c>
      <c r="AY318" s="18" t="s">
        <v>127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83</v>
      </c>
      <c r="BK318" s="217">
        <f>ROUND(I318*H318,2)</f>
        <v>0</v>
      </c>
      <c r="BL318" s="18" t="s">
        <v>136</v>
      </c>
      <c r="BM318" s="216" t="s">
        <v>605</v>
      </c>
    </row>
    <row r="319" s="2" customFormat="1">
      <c r="A319" s="39"/>
      <c r="B319" s="40"/>
      <c r="C319" s="41"/>
      <c r="D319" s="218" t="s">
        <v>139</v>
      </c>
      <c r="E319" s="41"/>
      <c r="F319" s="219" t="s">
        <v>606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139</v>
      </c>
      <c r="AU319" s="18" t="s">
        <v>137</v>
      </c>
    </row>
    <row r="320" s="2" customFormat="1" ht="16.5" customHeight="1">
      <c r="A320" s="39"/>
      <c r="B320" s="40"/>
      <c r="C320" s="247" t="s">
        <v>497</v>
      </c>
      <c r="D320" s="247" t="s">
        <v>284</v>
      </c>
      <c r="E320" s="248" t="s">
        <v>607</v>
      </c>
      <c r="F320" s="249" t="s">
        <v>608</v>
      </c>
      <c r="G320" s="250" t="s">
        <v>186</v>
      </c>
      <c r="H320" s="251">
        <v>0.20000000000000001</v>
      </c>
      <c r="I320" s="252"/>
      <c r="J320" s="253">
        <f>ROUND(I320*H320,2)</f>
        <v>0</v>
      </c>
      <c r="K320" s="249" t="s">
        <v>135</v>
      </c>
      <c r="L320" s="254"/>
      <c r="M320" s="255" t="s">
        <v>19</v>
      </c>
      <c r="N320" s="256" t="s">
        <v>46</v>
      </c>
      <c r="O320" s="85"/>
      <c r="P320" s="214">
        <f>O320*H320</f>
        <v>0</v>
      </c>
      <c r="Q320" s="214">
        <v>1</v>
      </c>
      <c r="R320" s="214">
        <f>Q320*H320</f>
        <v>0.20000000000000001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173</v>
      </c>
      <c r="AT320" s="216" t="s">
        <v>284</v>
      </c>
      <c r="AU320" s="216" t="s">
        <v>137</v>
      </c>
      <c r="AY320" s="18" t="s">
        <v>127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83</v>
      </c>
      <c r="BK320" s="217">
        <f>ROUND(I320*H320,2)</f>
        <v>0</v>
      </c>
      <c r="BL320" s="18" t="s">
        <v>136</v>
      </c>
      <c r="BM320" s="216" t="s">
        <v>609</v>
      </c>
    </row>
    <row r="321" s="2" customFormat="1" ht="24.15" customHeight="1">
      <c r="A321" s="39"/>
      <c r="B321" s="40"/>
      <c r="C321" s="205" t="s">
        <v>610</v>
      </c>
      <c r="D321" s="205" t="s">
        <v>131</v>
      </c>
      <c r="E321" s="206" t="s">
        <v>611</v>
      </c>
      <c r="F321" s="207" t="s">
        <v>612</v>
      </c>
      <c r="G321" s="208" t="s">
        <v>143</v>
      </c>
      <c r="H321" s="209">
        <v>2</v>
      </c>
      <c r="I321" s="210"/>
      <c r="J321" s="211">
        <f>ROUND(I321*H321,2)</f>
        <v>0</v>
      </c>
      <c r="K321" s="207" t="s">
        <v>135</v>
      </c>
      <c r="L321" s="45"/>
      <c r="M321" s="212" t="s">
        <v>19</v>
      </c>
      <c r="N321" s="213" t="s">
        <v>46</v>
      </c>
      <c r="O321" s="85"/>
      <c r="P321" s="214">
        <f>O321*H321</f>
        <v>0</v>
      </c>
      <c r="Q321" s="214">
        <v>0.053724000000000001</v>
      </c>
      <c r="R321" s="214">
        <f>Q321*H321</f>
        <v>0.107448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136</v>
      </c>
      <c r="AT321" s="216" t="s">
        <v>131</v>
      </c>
      <c r="AU321" s="216" t="s">
        <v>137</v>
      </c>
      <c r="AY321" s="18" t="s">
        <v>127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83</v>
      </c>
      <c r="BK321" s="217">
        <f>ROUND(I321*H321,2)</f>
        <v>0</v>
      </c>
      <c r="BL321" s="18" t="s">
        <v>136</v>
      </c>
      <c r="BM321" s="216" t="s">
        <v>613</v>
      </c>
    </row>
    <row r="322" s="2" customFormat="1">
      <c r="A322" s="39"/>
      <c r="B322" s="40"/>
      <c r="C322" s="41"/>
      <c r="D322" s="218" t="s">
        <v>139</v>
      </c>
      <c r="E322" s="41"/>
      <c r="F322" s="219" t="s">
        <v>614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139</v>
      </c>
      <c r="AU322" s="18" t="s">
        <v>137</v>
      </c>
    </row>
    <row r="323" s="2" customFormat="1" ht="24.15" customHeight="1">
      <c r="A323" s="39"/>
      <c r="B323" s="40"/>
      <c r="C323" s="205" t="s">
        <v>615</v>
      </c>
      <c r="D323" s="205" t="s">
        <v>131</v>
      </c>
      <c r="E323" s="206" t="s">
        <v>616</v>
      </c>
      <c r="F323" s="207" t="s">
        <v>617</v>
      </c>
      <c r="G323" s="208" t="s">
        <v>143</v>
      </c>
      <c r="H323" s="209">
        <v>51</v>
      </c>
      <c r="I323" s="210"/>
      <c r="J323" s="211">
        <f>ROUND(I323*H323,2)</f>
        <v>0</v>
      </c>
      <c r="K323" s="207" t="s">
        <v>135</v>
      </c>
      <c r="L323" s="45"/>
      <c r="M323" s="212" t="s">
        <v>19</v>
      </c>
      <c r="N323" s="213" t="s">
        <v>46</v>
      </c>
      <c r="O323" s="85"/>
      <c r="P323" s="214">
        <f>O323*H323</f>
        <v>0</v>
      </c>
      <c r="Q323" s="214">
        <v>0.083500000000000005</v>
      </c>
      <c r="R323" s="214">
        <f>Q323*H323</f>
        <v>4.2585000000000006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136</v>
      </c>
      <c r="AT323" s="216" t="s">
        <v>131</v>
      </c>
      <c r="AU323" s="216" t="s">
        <v>137</v>
      </c>
      <c r="AY323" s="18" t="s">
        <v>127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83</v>
      </c>
      <c r="BK323" s="217">
        <f>ROUND(I323*H323,2)</f>
        <v>0</v>
      </c>
      <c r="BL323" s="18" t="s">
        <v>136</v>
      </c>
      <c r="BM323" s="216" t="s">
        <v>618</v>
      </c>
    </row>
    <row r="324" s="2" customFormat="1">
      <c r="A324" s="39"/>
      <c r="B324" s="40"/>
      <c r="C324" s="41"/>
      <c r="D324" s="218" t="s">
        <v>139</v>
      </c>
      <c r="E324" s="41"/>
      <c r="F324" s="219" t="s">
        <v>619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139</v>
      </c>
      <c r="AU324" s="18" t="s">
        <v>137</v>
      </c>
    </row>
    <row r="325" s="2" customFormat="1" ht="16.5" customHeight="1">
      <c r="A325" s="39"/>
      <c r="B325" s="40"/>
      <c r="C325" s="247" t="s">
        <v>620</v>
      </c>
      <c r="D325" s="247" t="s">
        <v>284</v>
      </c>
      <c r="E325" s="248" t="s">
        <v>621</v>
      </c>
      <c r="F325" s="249" t="s">
        <v>622</v>
      </c>
      <c r="G325" s="250" t="s">
        <v>151</v>
      </c>
      <c r="H325" s="251">
        <v>17</v>
      </c>
      <c r="I325" s="252"/>
      <c r="J325" s="253">
        <f>ROUND(I325*H325,2)</f>
        <v>0</v>
      </c>
      <c r="K325" s="249" t="s">
        <v>135</v>
      </c>
      <c r="L325" s="254"/>
      <c r="M325" s="255" t="s">
        <v>19</v>
      </c>
      <c r="N325" s="256" t="s">
        <v>46</v>
      </c>
      <c r="O325" s="85"/>
      <c r="P325" s="214">
        <f>O325*H325</f>
        <v>0</v>
      </c>
      <c r="Q325" s="214">
        <v>1.1200000000000001</v>
      </c>
      <c r="R325" s="214">
        <f>Q325*H325</f>
        <v>19.040000000000003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173</v>
      </c>
      <c r="AT325" s="216" t="s">
        <v>284</v>
      </c>
      <c r="AU325" s="216" t="s">
        <v>137</v>
      </c>
      <c r="AY325" s="18" t="s">
        <v>127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83</v>
      </c>
      <c r="BK325" s="217">
        <f>ROUND(I325*H325,2)</f>
        <v>0</v>
      </c>
      <c r="BL325" s="18" t="s">
        <v>136</v>
      </c>
      <c r="BM325" s="216" t="s">
        <v>623</v>
      </c>
    </row>
    <row r="326" s="13" customFormat="1">
      <c r="A326" s="13"/>
      <c r="B326" s="223"/>
      <c r="C326" s="224"/>
      <c r="D326" s="225" t="s">
        <v>147</v>
      </c>
      <c r="E326" s="226" t="s">
        <v>19</v>
      </c>
      <c r="F326" s="227" t="s">
        <v>624</v>
      </c>
      <c r="G326" s="224"/>
      <c r="H326" s="228">
        <v>17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147</v>
      </c>
      <c r="AU326" s="234" t="s">
        <v>137</v>
      </c>
      <c r="AV326" s="13" t="s">
        <v>85</v>
      </c>
      <c r="AW326" s="13" t="s">
        <v>37</v>
      </c>
      <c r="AX326" s="13" t="s">
        <v>83</v>
      </c>
      <c r="AY326" s="234" t="s">
        <v>127</v>
      </c>
    </row>
    <row r="327" s="2" customFormat="1" ht="24.15" customHeight="1">
      <c r="A327" s="39"/>
      <c r="B327" s="40"/>
      <c r="C327" s="205" t="s">
        <v>625</v>
      </c>
      <c r="D327" s="205" t="s">
        <v>131</v>
      </c>
      <c r="E327" s="206" t="s">
        <v>626</v>
      </c>
      <c r="F327" s="207" t="s">
        <v>627</v>
      </c>
      <c r="G327" s="208" t="s">
        <v>134</v>
      </c>
      <c r="H327" s="209">
        <v>862</v>
      </c>
      <c r="I327" s="210"/>
      <c r="J327" s="211">
        <f>ROUND(I327*H327,2)</f>
        <v>0</v>
      </c>
      <c r="K327" s="207" t="s">
        <v>135</v>
      </c>
      <c r="L327" s="45"/>
      <c r="M327" s="212" t="s">
        <v>19</v>
      </c>
      <c r="N327" s="213" t="s">
        <v>46</v>
      </c>
      <c r="O327" s="85"/>
      <c r="P327" s="214">
        <f>O327*H327</f>
        <v>0</v>
      </c>
      <c r="Q327" s="214">
        <v>0.16850351999999999</v>
      </c>
      <c r="R327" s="214">
        <f>Q327*H327</f>
        <v>145.25003423999999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136</v>
      </c>
      <c r="AT327" s="216" t="s">
        <v>131</v>
      </c>
      <c r="AU327" s="216" t="s">
        <v>137</v>
      </c>
      <c r="AY327" s="18" t="s">
        <v>127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83</v>
      </c>
      <c r="BK327" s="217">
        <f>ROUND(I327*H327,2)</f>
        <v>0</v>
      </c>
      <c r="BL327" s="18" t="s">
        <v>136</v>
      </c>
      <c r="BM327" s="216" t="s">
        <v>628</v>
      </c>
    </row>
    <row r="328" s="2" customFormat="1">
      <c r="A328" s="39"/>
      <c r="B328" s="40"/>
      <c r="C328" s="41"/>
      <c r="D328" s="218" t="s">
        <v>139</v>
      </c>
      <c r="E328" s="41"/>
      <c r="F328" s="219" t="s">
        <v>629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139</v>
      </c>
      <c r="AU328" s="18" t="s">
        <v>137</v>
      </c>
    </row>
    <row r="329" s="13" customFormat="1">
      <c r="A329" s="13"/>
      <c r="B329" s="223"/>
      <c r="C329" s="224"/>
      <c r="D329" s="225" t="s">
        <v>147</v>
      </c>
      <c r="E329" s="226" t="s">
        <v>19</v>
      </c>
      <c r="F329" s="227" t="s">
        <v>630</v>
      </c>
      <c r="G329" s="224"/>
      <c r="H329" s="228">
        <v>849</v>
      </c>
      <c r="I329" s="229"/>
      <c r="J329" s="224"/>
      <c r="K329" s="224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147</v>
      </c>
      <c r="AU329" s="234" t="s">
        <v>137</v>
      </c>
      <c r="AV329" s="13" t="s">
        <v>85</v>
      </c>
      <c r="AW329" s="13" t="s">
        <v>37</v>
      </c>
      <c r="AX329" s="13" t="s">
        <v>75</v>
      </c>
      <c r="AY329" s="234" t="s">
        <v>127</v>
      </c>
    </row>
    <row r="330" s="13" customFormat="1">
      <c r="A330" s="13"/>
      <c r="B330" s="223"/>
      <c r="C330" s="224"/>
      <c r="D330" s="225" t="s">
        <v>147</v>
      </c>
      <c r="E330" s="226" t="s">
        <v>19</v>
      </c>
      <c r="F330" s="227" t="s">
        <v>631</v>
      </c>
      <c r="G330" s="224"/>
      <c r="H330" s="228">
        <v>13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147</v>
      </c>
      <c r="AU330" s="234" t="s">
        <v>137</v>
      </c>
      <c r="AV330" s="13" t="s">
        <v>85</v>
      </c>
      <c r="AW330" s="13" t="s">
        <v>37</v>
      </c>
      <c r="AX330" s="13" t="s">
        <v>75</v>
      </c>
      <c r="AY330" s="234" t="s">
        <v>127</v>
      </c>
    </row>
    <row r="331" s="14" customFormat="1">
      <c r="A331" s="14"/>
      <c r="B331" s="236"/>
      <c r="C331" s="237"/>
      <c r="D331" s="225" t="s">
        <v>147</v>
      </c>
      <c r="E331" s="238" t="s">
        <v>19</v>
      </c>
      <c r="F331" s="239" t="s">
        <v>266</v>
      </c>
      <c r="G331" s="237"/>
      <c r="H331" s="240">
        <v>862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147</v>
      </c>
      <c r="AU331" s="246" t="s">
        <v>137</v>
      </c>
      <c r="AV331" s="14" t="s">
        <v>136</v>
      </c>
      <c r="AW331" s="14" t="s">
        <v>37</v>
      </c>
      <c r="AX331" s="14" t="s">
        <v>83</v>
      </c>
      <c r="AY331" s="246" t="s">
        <v>127</v>
      </c>
    </row>
    <row r="332" s="2" customFormat="1" ht="16.5" customHeight="1">
      <c r="A332" s="39"/>
      <c r="B332" s="40"/>
      <c r="C332" s="247" t="s">
        <v>632</v>
      </c>
      <c r="D332" s="247" t="s">
        <v>284</v>
      </c>
      <c r="E332" s="248" t="s">
        <v>633</v>
      </c>
      <c r="F332" s="249" t="s">
        <v>634</v>
      </c>
      <c r="G332" s="250" t="s">
        <v>134</v>
      </c>
      <c r="H332" s="251">
        <v>857</v>
      </c>
      <c r="I332" s="252"/>
      <c r="J332" s="253">
        <f>ROUND(I332*H332,2)</f>
        <v>0</v>
      </c>
      <c r="K332" s="249" t="s">
        <v>135</v>
      </c>
      <c r="L332" s="254"/>
      <c r="M332" s="255" t="s">
        <v>19</v>
      </c>
      <c r="N332" s="256" t="s">
        <v>46</v>
      </c>
      <c r="O332" s="85"/>
      <c r="P332" s="214">
        <f>O332*H332</f>
        <v>0</v>
      </c>
      <c r="Q332" s="214">
        <v>0.080000000000000002</v>
      </c>
      <c r="R332" s="214">
        <f>Q332*H332</f>
        <v>68.560000000000002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173</v>
      </c>
      <c r="AT332" s="216" t="s">
        <v>284</v>
      </c>
      <c r="AU332" s="216" t="s">
        <v>137</v>
      </c>
      <c r="AY332" s="18" t="s">
        <v>127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83</v>
      </c>
      <c r="BK332" s="217">
        <f>ROUND(I332*H332,2)</f>
        <v>0</v>
      </c>
      <c r="BL332" s="18" t="s">
        <v>136</v>
      </c>
      <c r="BM332" s="216" t="s">
        <v>635</v>
      </c>
    </row>
    <row r="333" s="2" customFormat="1" ht="16.5" customHeight="1">
      <c r="A333" s="39"/>
      <c r="B333" s="40"/>
      <c r="C333" s="247" t="s">
        <v>636</v>
      </c>
      <c r="D333" s="247" t="s">
        <v>284</v>
      </c>
      <c r="E333" s="248" t="s">
        <v>637</v>
      </c>
      <c r="F333" s="249" t="s">
        <v>638</v>
      </c>
      <c r="G333" s="250" t="s">
        <v>134</v>
      </c>
      <c r="H333" s="251">
        <v>8</v>
      </c>
      <c r="I333" s="252"/>
      <c r="J333" s="253">
        <f>ROUND(I333*H333,2)</f>
        <v>0</v>
      </c>
      <c r="K333" s="249" t="s">
        <v>135</v>
      </c>
      <c r="L333" s="254"/>
      <c r="M333" s="255" t="s">
        <v>19</v>
      </c>
      <c r="N333" s="256" t="s">
        <v>46</v>
      </c>
      <c r="O333" s="85"/>
      <c r="P333" s="214">
        <f>O333*H333</f>
        <v>0</v>
      </c>
      <c r="Q333" s="214">
        <v>0.080000000000000002</v>
      </c>
      <c r="R333" s="214">
        <f>Q333*H333</f>
        <v>0.64000000000000001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173</v>
      </c>
      <c r="AT333" s="216" t="s">
        <v>284</v>
      </c>
      <c r="AU333" s="216" t="s">
        <v>137</v>
      </c>
      <c r="AY333" s="18" t="s">
        <v>127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83</v>
      </c>
      <c r="BK333" s="217">
        <f>ROUND(I333*H333,2)</f>
        <v>0</v>
      </c>
      <c r="BL333" s="18" t="s">
        <v>136</v>
      </c>
      <c r="BM333" s="216" t="s">
        <v>639</v>
      </c>
    </row>
    <row r="334" s="2" customFormat="1" ht="16.5" customHeight="1">
      <c r="A334" s="39"/>
      <c r="B334" s="40"/>
      <c r="C334" s="247" t="s">
        <v>640</v>
      </c>
      <c r="D334" s="247" t="s">
        <v>284</v>
      </c>
      <c r="E334" s="248" t="s">
        <v>641</v>
      </c>
      <c r="F334" s="249" t="s">
        <v>642</v>
      </c>
      <c r="G334" s="250" t="s">
        <v>134</v>
      </c>
      <c r="H334" s="251">
        <v>5</v>
      </c>
      <c r="I334" s="252"/>
      <c r="J334" s="253">
        <f>ROUND(I334*H334,2)</f>
        <v>0</v>
      </c>
      <c r="K334" s="249" t="s">
        <v>135</v>
      </c>
      <c r="L334" s="254"/>
      <c r="M334" s="255" t="s">
        <v>19</v>
      </c>
      <c r="N334" s="256" t="s">
        <v>46</v>
      </c>
      <c r="O334" s="85"/>
      <c r="P334" s="214">
        <f>O334*H334</f>
        <v>0</v>
      </c>
      <c r="Q334" s="214">
        <v>0.048399999999999999</v>
      </c>
      <c r="R334" s="214">
        <f>Q334*H334</f>
        <v>0.24199999999999999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173</v>
      </c>
      <c r="AT334" s="216" t="s">
        <v>284</v>
      </c>
      <c r="AU334" s="216" t="s">
        <v>137</v>
      </c>
      <c r="AY334" s="18" t="s">
        <v>127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83</v>
      </c>
      <c r="BK334" s="217">
        <f>ROUND(I334*H334,2)</f>
        <v>0</v>
      </c>
      <c r="BL334" s="18" t="s">
        <v>136</v>
      </c>
      <c r="BM334" s="216" t="s">
        <v>643</v>
      </c>
    </row>
    <row r="335" s="2" customFormat="1" ht="33" customHeight="1">
      <c r="A335" s="39"/>
      <c r="B335" s="40"/>
      <c r="C335" s="205" t="s">
        <v>644</v>
      </c>
      <c r="D335" s="205" t="s">
        <v>131</v>
      </c>
      <c r="E335" s="206" t="s">
        <v>645</v>
      </c>
      <c r="F335" s="207" t="s">
        <v>646</v>
      </c>
      <c r="G335" s="208" t="s">
        <v>134</v>
      </c>
      <c r="H335" s="209">
        <v>656</v>
      </c>
      <c r="I335" s="210"/>
      <c r="J335" s="211">
        <f>ROUND(I335*H335,2)</f>
        <v>0</v>
      </c>
      <c r="K335" s="207" t="s">
        <v>135</v>
      </c>
      <c r="L335" s="45"/>
      <c r="M335" s="212" t="s">
        <v>19</v>
      </c>
      <c r="N335" s="213" t="s">
        <v>46</v>
      </c>
      <c r="O335" s="85"/>
      <c r="P335" s="214">
        <f>O335*H335</f>
        <v>0</v>
      </c>
      <c r="Q335" s="214">
        <v>0.120948</v>
      </c>
      <c r="R335" s="214">
        <f>Q335*H335</f>
        <v>79.341887999999997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136</v>
      </c>
      <c r="AT335" s="216" t="s">
        <v>131</v>
      </c>
      <c r="AU335" s="216" t="s">
        <v>137</v>
      </c>
      <c r="AY335" s="18" t="s">
        <v>127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83</v>
      </c>
      <c r="BK335" s="217">
        <f>ROUND(I335*H335,2)</f>
        <v>0</v>
      </c>
      <c r="BL335" s="18" t="s">
        <v>136</v>
      </c>
      <c r="BM335" s="216" t="s">
        <v>647</v>
      </c>
    </row>
    <row r="336" s="2" customFormat="1">
      <c r="A336" s="39"/>
      <c r="B336" s="40"/>
      <c r="C336" s="41"/>
      <c r="D336" s="218" t="s">
        <v>139</v>
      </c>
      <c r="E336" s="41"/>
      <c r="F336" s="219" t="s">
        <v>648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139</v>
      </c>
      <c r="AU336" s="18" t="s">
        <v>137</v>
      </c>
    </row>
    <row r="337" s="13" customFormat="1">
      <c r="A337" s="13"/>
      <c r="B337" s="223"/>
      <c r="C337" s="224"/>
      <c r="D337" s="225" t="s">
        <v>147</v>
      </c>
      <c r="E337" s="226" t="s">
        <v>19</v>
      </c>
      <c r="F337" s="227" t="s">
        <v>649</v>
      </c>
      <c r="G337" s="224"/>
      <c r="H337" s="228">
        <v>656</v>
      </c>
      <c r="I337" s="229"/>
      <c r="J337" s="224"/>
      <c r="K337" s="224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147</v>
      </c>
      <c r="AU337" s="234" t="s">
        <v>137</v>
      </c>
      <c r="AV337" s="13" t="s">
        <v>85</v>
      </c>
      <c r="AW337" s="13" t="s">
        <v>37</v>
      </c>
      <c r="AX337" s="13" t="s">
        <v>83</v>
      </c>
      <c r="AY337" s="234" t="s">
        <v>127</v>
      </c>
    </row>
    <row r="338" s="2" customFormat="1" ht="16.5" customHeight="1">
      <c r="A338" s="39"/>
      <c r="B338" s="40"/>
      <c r="C338" s="247" t="s">
        <v>650</v>
      </c>
      <c r="D338" s="247" t="s">
        <v>284</v>
      </c>
      <c r="E338" s="248" t="s">
        <v>651</v>
      </c>
      <c r="F338" s="249" t="s">
        <v>652</v>
      </c>
      <c r="G338" s="250" t="s">
        <v>134</v>
      </c>
      <c r="H338" s="251">
        <v>669</v>
      </c>
      <c r="I338" s="252"/>
      <c r="J338" s="253">
        <f>ROUND(I338*H338,2)</f>
        <v>0</v>
      </c>
      <c r="K338" s="249" t="s">
        <v>135</v>
      </c>
      <c r="L338" s="254"/>
      <c r="M338" s="255" t="s">
        <v>19</v>
      </c>
      <c r="N338" s="256" t="s">
        <v>46</v>
      </c>
      <c r="O338" s="85"/>
      <c r="P338" s="214">
        <f>O338*H338</f>
        <v>0</v>
      </c>
      <c r="Q338" s="214">
        <v>0.058000000000000003</v>
      </c>
      <c r="R338" s="214">
        <f>Q338*H338</f>
        <v>38.802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173</v>
      </c>
      <c r="AT338" s="216" t="s">
        <v>284</v>
      </c>
      <c r="AU338" s="216" t="s">
        <v>137</v>
      </c>
      <c r="AY338" s="18" t="s">
        <v>127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83</v>
      </c>
      <c r="BK338" s="217">
        <f>ROUND(I338*H338,2)</f>
        <v>0</v>
      </c>
      <c r="BL338" s="18" t="s">
        <v>136</v>
      </c>
      <c r="BM338" s="216" t="s">
        <v>653</v>
      </c>
    </row>
    <row r="339" s="2" customFormat="1" ht="37.8" customHeight="1">
      <c r="A339" s="39"/>
      <c r="B339" s="40"/>
      <c r="C339" s="205" t="s">
        <v>654</v>
      </c>
      <c r="D339" s="205" t="s">
        <v>131</v>
      </c>
      <c r="E339" s="206" t="s">
        <v>655</v>
      </c>
      <c r="F339" s="207" t="s">
        <v>656</v>
      </c>
      <c r="G339" s="208" t="s">
        <v>143</v>
      </c>
      <c r="H339" s="209">
        <v>2</v>
      </c>
      <c r="I339" s="210"/>
      <c r="J339" s="211">
        <f>ROUND(I339*H339,2)</f>
        <v>0</v>
      </c>
      <c r="K339" s="207" t="s">
        <v>135</v>
      </c>
      <c r="L339" s="45"/>
      <c r="M339" s="212" t="s">
        <v>19</v>
      </c>
      <c r="N339" s="213" t="s">
        <v>46</v>
      </c>
      <c r="O339" s="85"/>
      <c r="P339" s="214">
        <f>O339*H339</f>
        <v>0</v>
      </c>
      <c r="Q339" s="214">
        <v>0.14610000000000001</v>
      </c>
      <c r="R339" s="214">
        <f>Q339*H339</f>
        <v>0.29220000000000002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136</v>
      </c>
      <c r="AT339" s="216" t="s">
        <v>131</v>
      </c>
      <c r="AU339" s="216" t="s">
        <v>137</v>
      </c>
      <c r="AY339" s="18" t="s">
        <v>127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83</v>
      </c>
      <c r="BK339" s="217">
        <f>ROUND(I339*H339,2)</f>
        <v>0</v>
      </c>
      <c r="BL339" s="18" t="s">
        <v>136</v>
      </c>
      <c r="BM339" s="216" t="s">
        <v>657</v>
      </c>
    </row>
    <row r="340" s="2" customFormat="1">
      <c r="A340" s="39"/>
      <c r="B340" s="40"/>
      <c r="C340" s="41"/>
      <c r="D340" s="218" t="s">
        <v>139</v>
      </c>
      <c r="E340" s="41"/>
      <c r="F340" s="219" t="s">
        <v>658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139</v>
      </c>
      <c r="AU340" s="18" t="s">
        <v>137</v>
      </c>
    </row>
    <row r="341" s="2" customFormat="1">
      <c r="A341" s="39"/>
      <c r="B341" s="40"/>
      <c r="C341" s="41"/>
      <c r="D341" s="225" t="s">
        <v>227</v>
      </c>
      <c r="E341" s="41"/>
      <c r="F341" s="235" t="s">
        <v>659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227</v>
      </c>
      <c r="AU341" s="18" t="s">
        <v>137</v>
      </c>
    </row>
    <row r="342" s="2" customFormat="1" ht="16.5" customHeight="1">
      <c r="A342" s="39"/>
      <c r="B342" s="40"/>
      <c r="C342" s="247" t="s">
        <v>660</v>
      </c>
      <c r="D342" s="247" t="s">
        <v>284</v>
      </c>
      <c r="E342" s="248" t="s">
        <v>661</v>
      </c>
      <c r="F342" s="249" t="s">
        <v>662</v>
      </c>
      <c r="G342" s="250" t="s">
        <v>143</v>
      </c>
      <c r="H342" s="251">
        <v>2</v>
      </c>
      <c r="I342" s="252"/>
      <c r="J342" s="253">
        <f>ROUND(I342*H342,2)</f>
        <v>0</v>
      </c>
      <c r="K342" s="249" t="s">
        <v>135</v>
      </c>
      <c r="L342" s="254"/>
      <c r="M342" s="255" t="s">
        <v>19</v>
      </c>
      <c r="N342" s="256" t="s">
        <v>46</v>
      </c>
      <c r="O342" s="85"/>
      <c r="P342" s="214">
        <f>O342*H342</f>
        <v>0</v>
      </c>
      <c r="Q342" s="214">
        <v>0.114</v>
      </c>
      <c r="R342" s="214">
        <f>Q342*H342</f>
        <v>0.22800000000000001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173</v>
      </c>
      <c r="AT342" s="216" t="s">
        <v>284</v>
      </c>
      <c r="AU342" s="216" t="s">
        <v>137</v>
      </c>
      <c r="AY342" s="18" t="s">
        <v>127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83</v>
      </c>
      <c r="BK342" s="217">
        <f>ROUND(I342*H342,2)</f>
        <v>0</v>
      </c>
      <c r="BL342" s="18" t="s">
        <v>136</v>
      </c>
      <c r="BM342" s="216" t="s">
        <v>663</v>
      </c>
    </row>
    <row r="343" s="2" customFormat="1" ht="24.15" customHeight="1">
      <c r="A343" s="39"/>
      <c r="B343" s="40"/>
      <c r="C343" s="205" t="s">
        <v>664</v>
      </c>
      <c r="D343" s="205" t="s">
        <v>131</v>
      </c>
      <c r="E343" s="206" t="s">
        <v>665</v>
      </c>
      <c r="F343" s="207" t="s">
        <v>666</v>
      </c>
      <c r="G343" s="208" t="s">
        <v>134</v>
      </c>
      <c r="H343" s="209">
        <v>201</v>
      </c>
      <c r="I343" s="210"/>
      <c r="J343" s="211">
        <f>ROUND(I343*H343,2)</f>
        <v>0</v>
      </c>
      <c r="K343" s="207" t="s">
        <v>135</v>
      </c>
      <c r="L343" s="45"/>
      <c r="M343" s="212" t="s">
        <v>19</v>
      </c>
      <c r="N343" s="213" t="s">
        <v>46</v>
      </c>
      <c r="O343" s="85"/>
      <c r="P343" s="214">
        <f>O343*H343</f>
        <v>0</v>
      </c>
      <c r="Q343" s="214">
        <v>0.2156952</v>
      </c>
      <c r="R343" s="214">
        <f>Q343*H343</f>
        <v>43.3547352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136</v>
      </c>
      <c r="AT343" s="216" t="s">
        <v>131</v>
      </c>
      <c r="AU343" s="216" t="s">
        <v>137</v>
      </c>
      <c r="AY343" s="18" t="s">
        <v>127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83</v>
      </c>
      <c r="BK343" s="217">
        <f>ROUND(I343*H343,2)</f>
        <v>0</v>
      </c>
      <c r="BL343" s="18" t="s">
        <v>136</v>
      </c>
      <c r="BM343" s="216" t="s">
        <v>667</v>
      </c>
    </row>
    <row r="344" s="2" customFormat="1">
      <c r="A344" s="39"/>
      <c r="B344" s="40"/>
      <c r="C344" s="41"/>
      <c r="D344" s="218" t="s">
        <v>139</v>
      </c>
      <c r="E344" s="41"/>
      <c r="F344" s="219" t="s">
        <v>668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139</v>
      </c>
      <c r="AU344" s="18" t="s">
        <v>137</v>
      </c>
    </row>
    <row r="345" s="2" customFormat="1" ht="16.5" customHeight="1">
      <c r="A345" s="39"/>
      <c r="B345" s="40"/>
      <c r="C345" s="247" t="s">
        <v>669</v>
      </c>
      <c r="D345" s="247" t="s">
        <v>284</v>
      </c>
      <c r="E345" s="248" t="s">
        <v>670</v>
      </c>
      <c r="F345" s="249" t="s">
        <v>671</v>
      </c>
      <c r="G345" s="250" t="s">
        <v>134</v>
      </c>
      <c r="H345" s="251">
        <v>199</v>
      </c>
      <c r="I345" s="252"/>
      <c r="J345" s="253">
        <f>ROUND(I345*H345,2)</f>
        <v>0</v>
      </c>
      <c r="K345" s="249" t="s">
        <v>135</v>
      </c>
      <c r="L345" s="254"/>
      <c r="M345" s="255" t="s">
        <v>19</v>
      </c>
      <c r="N345" s="256" t="s">
        <v>46</v>
      </c>
      <c r="O345" s="85"/>
      <c r="P345" s="214">
        <f>O345*H345</f>
        <v>0</v>
      </c>
      <c r="Q345" s="214">
        <v>0.10299999999999999</v>
      </c>
      <c r="R345" s="214">
        <f>Q345*H345</f>
        <v>20.497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173</v>
      </c>
      <c r="AT345" s="216" t="s">
        <v>284</v>
      </c>
      <c r="AU345" s="216" t="s">
        <v>137</v>
      </c>
      <c r="AY345" s="18" t="s">
        <v>127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83</v>
      </c>
      <c r="BK345" s="217">
        <f>ROUND(I345*H345,2)</f>
        <v>0</v>
      </c>
      <c r="BL345" s="18" t="s">
        <v>136</v>
      </c>
      <c r="BM345" s="216" t="s">
        <v>672</v>
      </c>
    </row>
    <row r="346" s="2" customFormat="1" ht="16.5" customHeight="1">
      <c r="A346" s="39"/>
      <c r="B346" s="40"/>
      <c r="C346" s="247" t="s">
        <v>673</v>
      </c>
      <c r="D346" s="247" t="s">
        <v>284</v>
      </c>
      <c r="E346" s="248" t="s">
        <v>674</v>
      </c>
      <c r="F346" s="249" t="s">
        <v>675</v>
      </c>
      <c r="G346" s="250" t="s">
        <v>134</v>
      </c>
      <c r="H346" s="251">
        <v>2</v>
      </c>
      <c r="I346" s="252"/>
      <c r="J346" s="253">
        <f>ROUND(I346*H346,2)</f>
        <v>0</v>
      </c>
      <c r="K346" s="249" t="s">
        <v>135</v>
      </c>
      <c r="L346" s="254"/>
      <c r="M346" s="255" t="s">
        <v>19</v>
      </c>
      <c r="N346" s="256" t="s">
        <v>46</v>
      </c>
      <c r="O346" s="85"/>
      <c r="P346" s="214">
        <f>O346*H346</f>
        <v>0</v>
      </c>
      <c r="Q346" s="214">
        <v>0.10299999999999999</v>
      </c>
      <c r="R346" s="214">
        <f>Q346*H346</f>
        <v>0.20599999999999999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173</v>
      </c>
      <c r="AT346" s="216" t="s">
        <v>284</v>
      </c>
      <c r="AU346" s="216" t="s">
        <v>137</v>
      </c>
      <c r="AY346" s="18" t="s">
        <v>127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83</v>
      </c>
      <c r="BK346" s="217">
        <f>ROUND(I346*H346,2)</f>
        <v>0</v>
      </c>
      <c r="BL346" s="18" t="s">
        <v>136</v>
      </c>
      <c r="BM346" s="216" t="s">
        <v>676</v>
      </c>
    </row>
    <row r="347" s="2" customFormat="1" ht="24.15" customHeight="1">
      <c r="A347" s="39"/>
      <c r="B347" s="40"/>
      <c r="C347" s="205" t="s">
        <v>677</v>
      </c>
      <c r="D347" s="205" t="s">
        <v>131</v>
      </c>
      <c r="E347" s="206" t="s">
        <v>678</v>
      </c>
      <c r="F347" s="207" t="s">
        <v>679</v>
      </c>
      <c r="G347" s="208" t="s">
        <v>151</v>
      </c>
      <c r="H347" s="209">
        <v>1</v>
      </c>
      <c r="I347" s="210"/>
      <c r="J347" s="211">
        <f>ROUND(I347*H347,2)</f>
        <v>0</v>
      </c>
      <c r="K347" s="207" t="s">
        <v>135</v>
      </c>
      <c r="L347" s="45"/>
      <c r="M347" s="212" t="s">
        <v>19</v>
      </c>
      <c r="N347" s="213" t="s">
        <v>46</v>
      </c>
      <c r="O347" s="85"/>
      <c r="P347" s="214">
        <f>O347*H347</f>
        <v>0</v>
      </c>
      <c r="Q347" s="214">
        <v>0.29148000000000002</v>
      </c>
      <c r="R347" s="214">
        <f>Q347*H347</f>
        <v>0.29148000000000002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136</v>
      </c>
      <c r="AT347" s="216" t="s">
        <v>131</v>
      </c>
      <c r="AU347" s="216" t="s">
        <v>137</v>
      </c>
      <c r="AY347" s="18" t="s">
        <v>127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83</v>
      </c>
      <c r="BK347" s="217">
        <f>ROUND(I347*H347,2)</f>
        <v>0</v>
      </c>
      <c r="BL347" s="18" t="s">
        <v>136</v>
      </c>
      <c r="BM347" s="216" t="s">
        <v>680</v>
      </c>
    </row>
    <row r="348" s="2" customFormat="1">
      <c r="A348" s="39"/>
      <c r="B348" s="40"/>
      <c r="C348" s="41"/>
      <c r="D348" s="218" t="s">
        <v>139</v>
      </c>
      <c r="E348" s="41"/>
      <c r="F348" s="219" t="s">
        <v>681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139</v>
      </c>
      <c r="AU348" s="18" t="s">
        <v>137</v>
      </c>
    </row>
    <row r="349" s="2" customFormat="1" ht="16.5" customHeight="1">
      <c r="A349" s="39"/>
      <c r="B349" s="40"/>
      <c r="C349" s="247" t="s">
        <v>682</v>
      </c>
      <c r="D349" s="247" t="s">
        <v>284</v>
      </c>
      <c r="E349" s="248" t="s">
        <v>683</v>
      </c>
      <c r="F349" s="249" t="s">
        <v>684</v>
      </c>
      <c r="G349" s="250" t="s">
        <v>151</v>
      </c>
      <c r="H349" s="251">
        <v>1</v>
      </c>
      <c r="I349" s="252"/>
      <c r="J349" s="253">
        <f>ROUND(I349*H349,2)</f>
        <v>0</v>
      </c>
      <c r="K349" s="249" t="s">
        <v>135</v>
      </c>
      <c r="L349" s="254"/>
      <c r="M349" s="255" t="s">
        <v>19</v>
      </c>
      <c r="N349" s="256" t="s">
        <v>46</v>
      </c>
      <c r="O349" s="85"/>
      <c r="P349" s="214">
        <f>O349*H349</f>
        <v>0</v>
      </c>
      <c r="Q349" s="214">
        <v>0.092999999999999999</v>
      </c>
      <c r="R349" s="214">
        <f>Q349*H349</f>
        <v>0.092999999999999999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173</v>
      </c>
      <c r="AT349" s="216" t="s">
        <v>284</v>
      </c>
      <c r="AU349" s="216" t="s">
        <v>137</v>
      </c>
      <c r="AY349" s="18" t="s">
        <v>127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83</v>
      </c>
      <c r="BK349" s="217">
        <f>ROUND(I349*H349,2)</f>
        <v>0</v>
      </c>
      <c r="BL349" s="18" t="s">
        <v>136</v>
      </c>
      <c r="BM349" s="216" t="s">
        <v>685</v>
      </c>
    </row>
    <row r="350" s="2" customFormat="1" ht="21.75" customHeight="1">
      <c r="A350" s="39"/>
      <c r="B350" s="40"/>
      <c r="C350" s="205" t="s">
        <v>686</v>
      </c>
      <c r="D350" s="205" t="s">
        <v>131</v>
      </c>
      <c r="E350" s="206" t="s">
        <v>687</v>
      </c>
      <c r="F350" s="207" t="s">
        <v>688</v>
      </c>
      <c r="G350" s="208" t="s">
        <v>151</v>
      </c>
      <c r="H350" s="209">
        <v>4</v>
      </c>
      <c r="I350" s="210"/>
      <c r="J350" s="211">
        <f>ROUND(I350*H350,2)</f>
        <v>0</v>
      </c>
      <c r="K350" s="207" t="s">
        <v>135</v>
      </c>
      <c r="L350" s="45"/>
      <c r="M350" s="212" t="s">
        <v>19</v>
      </c>
      <c r="N350" s="213" t="s">
        <v>46</v>
      </c>
      <c r="O350" s="85"/>
      <c r="P350" s="214">
        <f>O350*H350</f>
        <v>0</v>
      </c>
      <c r="Q350" s="214">
        <v>0.0072870000000000001</v>
      </c>
      <c r="R350" s="214">
        <f>Q350*H350</f>
        <v>0.029148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136</v>
      </c>
      <c r="AT350" s="216" t="s">
        <v>131</v>
      </c>
      <c r="AU350" s="216" t="s">
        <v>137</v>
      </c>
      <c r="AY350" s="18" t="s">
        <v>127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83</v>
      </c>
      <c r="BK350" s="217">
        <f>ROUND(I350*H350,2)</f>
        <v>0</v>
      </c>
      <c r="BL350" s="18" t="s">
        <v>136</v>
      </c>
      <c r="BM350" s="216" t="s">
        <v>689</v>
      </c>
    </row>
    <row r="351" s="2" customFormat="1">
      <c r="A351" s="39"/>
      <c r="B351" s="40"/>
      <c r="C351" s="41"/>
      <c r="D351" s="218" t="s">
        <v>139</v>
      </c>
      <c r="E351" s="41"/>
      <c r="F351" s="219" t="s">
        <v>690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139</v>
      </c>
      <c r="AU351" s="18" t="s">
        <v>137</v>
      </c>
    </row>
    <row r="352" s="2" customFormat="1" ht="16.5" customHeight="1">
      <c r="A352" s="39"/>
      <c r="B352" s="40"/>
      <c r="C352" s="247" t="s">
        <v>691</v>
      </c>
      <c r="D352" s="247" t="s">
        <v>284</v>
      </c>
      <c r="E352" s="248" t="s">
        <v>692</v>
      </c>
      <c r="F352" s="249" t="s">
        <v>693</v>
      </c>
      <c r="G352" s="250" t="s">
        <v>151</v>
      </c>
      <c r="H352" s="251">
        <v>4</v>
      </c>
      <c r="I352" s="252"/>
      <c r="J352" s="253">
        <f>ROUND(I352*H352,2)</f>
        <v>0</v>
      </c>
      <c r="K352" s="249" t="s">
        <v>135</v>
      </c>
      <c r="L352" s="254"/>
      <c r="M352" s="255" t="s">
        <v>19</v>
      </c>
      <c r="N352" s="256" t="s">
        <v>46</v>
      </c>
      <c r="O352" s="85"/>
      <c r="P352" s="214">
        <f>O352*H352</f>
        <v>0</v>
      </c>
      <c r="Q352" s="214">
        <v>0.014999999999999999</v>
      </c>
      <c r="R352" s="214">
        <f>Q352*H352</f>
        <v>0.059999999999999998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173</v>
      </c>
      <c r="AT352" s="216" t="s">
        <v>284</v>
      </c>
      <c r="AU352" s="216" t="s">
        <v>137</v>
      </c>
      <c r="AY352" s="18" t="s">
        <v>127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83</v>
      </c>
      <c r="BK352" s="217">
        <f>ROUND(I352*H352,2)</f>
        <v>0</v>
      </c>
      <c r="BL352" s="18" t="s">
        <v>136</v>
      </c>
      <c r="BM352" s="216" t="s">
        <v>694</v>
      </c>
    </row>
    <row r="353" s="2" customFormat="1" ht="24.15" customHeight="1">
      <c r="A353" s="39"/>
      <c r="B353" s="40"/>
      <c r="C353" s="205" t="s">
        <v>695</v>
      </c>
      <c r="D353" s="205" t="s">
        <v>131</v>
      </c>
      <c r="E353" s="206" t="s">
        <v>696</v>
      </c>
      <c r="F353" s="207" t="s">
        <v>697</v>
      </c>
      <c r="G353" s="208" t="s">
        <v>151</v>
      </c>
      <c r="H353" s="209">
        <v>9</v>
      </c>
      <c r="I353" s="210"/>
      <c r="J353" s="211">
        <f>ROUND(I353*H353,2)</f>
        <v>0</v>
      </c>
      <c r="K353" s="207" t="s">
        <v>135</v>
      </c>
      <c r="L353" s="45"/>
      <c r="M353" s="212" t="s">
        <v>19</v>
      </c>
      <c r="N353" s="213" t="s">
        <v>46</v>
      </c>
      <c r="O353" s="85"/>
      <c r="P353" s="214">
        <f>O353*H353</f>
        <v>0</v>
      </c>
      <c r="Q353" s="214">
        <v>0.2156952</v>
      </c>
      <c r="R353" s="214">
        <f>Q353*H353</f>
        <v>1.9412568000000001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136</v>
      </c>
      <c r="AT353" s="216" t="s">
        <v>131</v>
      </c>
      <c r="AU353" s="216" t="s">
        <v>137</v>
      </c>
      <c r="AY353" s="18" t="s">
        <v>127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83</v>
      </c>
      <c r="BK353" s="217">
        <f>ROUND(I353*H353,2)</f>
        <v>0</v>
      </c>
      <c r="BL353" s="18" t="s">
        <v>136</v>
      </c>
      <c r="BM353" s="216" t="s">
        <v>698</v>
      </c>
    </row>
    <row r="354" s="2" customFormat="1">
      <c r="A354" s="39"/>
      <c r="B354" s="40"/>
      <c r="C354" s="41"/>
      <c r="D354" s="218" t="s">
        <v>139</v>
      </c>
      <c r="E354" s="41"/>
      <c r="F354" s="219" t="s">
        <v>699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139</v>
      </c>
      <c r="AU354" s="18" t="s">
        <v>137</v>
      </c>
    </row>
    <row r="355" s="2" customFormat="1" ht="16.5" customHeight="1">
      <c r="A355" s="39"/>
      <c r="B355" s="40"/>
      <c r="C355" s="247" t="s">
        <v>700</v>
      </c>
      <c r="D355" s="247" t="s">
        <v>284</v>
      </c>
      <c r="E355" s="248" t="s">
        <v>701</v>
      </c>
      <c r="F355" s="249" t="s">
        <v>702</v>
      </c>
      <c r="G355" s="250" t="s">
        <v>151</v>
      </c>
      <c r="H355" s="251">
        <v>9</v>
      </c>
      <c r="I355" s="252"/>
      <c r="J355" s="253">
        <f>ROUND(I355*H355,2)</f>
        <v>0</v>
      </c>
      <c r="K355" s="249" t="s">
        <v>135</v>
      </c>
      <c r="L355" s="254"/>
      <c r="M355" s="255" t="s">
        <v>19</v>
      </c>
      <c r="N355" s="256" t="s">
        <v>46</v>
      </c>
      <c r="O355" s="85"/>
      <c r="P355" s="214">
        <f>O355*H355</f>
        <v>0</v>
      </c>
      <c r="Q355" s="214">
        <v>0.10000000000000001</v>
      </c>
      <c r="R355" s="214">
        <f>Q355*H355</f>
        <v>0.90000000000000002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173</v>
      </c>
      <c r="AT355" s="216" t="s">
        <v>284</v>
      </c>
      <c r="AU355" s="216" t="s">
        <v>137</v>
      </c>
      <c r="AY355" s="18" t="s">
        <v>127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83</v>
      </c>
      <c r="BK355" s="217">
        <f>ROUND(I355*H355,2)</f>
        <v>0</v>
      </c>
      <c r="BL355" s="18" t="s">
        <v>136</v>
      </c>
      <c r="BM355" s="216" t="s">
        <v>703</v>
      </c>
    </row>
    <row r="356" s="2" customFormat="1" ht="16.5" customHeight="1">
      <c r="A356" s="39"/>
      <c r="B356" s="40"/>
      <c r="C356" s="205" t="s">
        <v>704</v>
      </c>
      <c r="D356" s="205" t="s">
        <v>131</v>
      </c>
      <c r="E356" s="206" t="s">
        <v>705</v>
      </c>
      <c r="F356" s="207" t="s">
        <v>706</v>
      </c>
      <c r="G356" s="208" t="s">
        <v>134</v>
      </c>
      <c r="H356" s="209">
        <v>430</v>
      </c>
      <c r="I356" s="210"/>
      <c r="J356" s="211">
        <f>ROUND(I356*H356,2)</f>
        <v>0</v>
      </c>
      <c r="K356" s="207" t="s">
        <v>19</v>
      </c>
      <c r="L356" s="45"/>
      <c r="M356" s="212" t="s">
        <v>19</v>
      </c>
      <c r="N356" s="213" t="s">
        <v>46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136</v>
      </c>
      <c r="AT356" s="216" t="s">
        <v>131</v>
      </c>
      <c r="AU356" s="216" t="s">
        <v>137</v>
      </c>
      <c r="AY356" s="18" t="s">
        <v>127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83</v>
      </c>
      <c r="BK356" s="217">
        <f>ROUND(I356*H356,2)</f>
        <v>0</v>
      </c>
      <c r="BL356" s="18" t="s">
        <v>136</v>
      </c>
      <c r="BM356" s="216" t="s">
        <v>707</v>
      </c>
    </row>
    <row r="357" s="13" customFormat="1">
      <c r="A357" s="13"/>
      <c r="B357" s="223"/>
      <c r="C357" s="224"/>
      <c r="D357" s="225" t="s">
        <v>147</v>
      </c>
      <c r="E357" s="226" t="s">
        <v>19</v>
      </c>
      <c r="F357" s="227" t="s">
        <v>708</v>
      </c>
      <c r="G357" s="224"/>
      <c r="H357" s="228">
        <v>430</v>
      </c>
      <c r="I357" s="229"/>
      <c r="J357" s="224"/>
      <c r="K357" s="224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147</v>
      </c>
      <c r="AU357" s="234" t="s">
        <v>137</v>
      </c>
      <c r="AV357" s="13" t="s">
        <v>85</v>
      </c>
      <c r="AW357" s="13" t="s">
        <v>37</v>
      </c>
      <c r="AX357" s="13" t="s">
        <v>83</v>
      </c>
      <c r="AY357" s="234" t="s">
        <v>127</v>
      </c>
    </row>
    <row r="358" s="2" customFormat="1" ht="33" customHeight="1">
      <c r="A358" s="39"/>
      <c r="B358" s="40"/>
      <c r="C358" s="205" t="s">
        <v>709</v>
      </c>
      <c r="D358" s="205" t="s">
        <v>131</v>
      </c>
      <c r="E358" s="206" t="s">
        <v>710</v>
      </c>
      <c r="F358" s="207" t="s">
        <v>711</v>
      </c>
      <c r="G358" s="208" t="s">
        <v>134</v>
      </c>
      <c r="H358" s="209">
        <v>430</v>
      </c>
      <c r="I358" s="210"/>
      <c r="J358" s="211">
        <f>ROUND(I358*H358,2)</f>
        <v>0</v>
      </c>
      <c r="K358" s="207" t="s">
        <v>135</v>
      </c>
      <c r="L358" s="45"/>
      <c r="M358" s="212" t="s">
        <v>19</v>
      </c>
      <c r="N358" s="213" t="s">
        <v>46</v>
      </c>
      <c r="O358" s="85"/>
      <c r="P358" s="214">
        <f>O358*H358</f>
        <v>0</v>
      </c>
      <c r="Q358" s="214">
        <v>0.00060506299999999998</v>
      </c>
      <c r="R358" s="214">
        <f>Q358*H358</f>
        <v>0.26017709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136</v>
      </c>
      <c r="AT358" s="216" t="s">
        <v>131</v>
      </c>
      <c r="AU358" s="216" t="s">
        <v>137</v>
      </c>
      <c r="AY358" s="18" t="s">
        <v>127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83</v>
      </c>
      <c r="BK358" s="217">
        <f>ROUND(I358*H358,2)</f>
        <v>0</v>
      </c>
      <c r="BL358" s="18" t="s">
        <v>136</v>
      </c>
      <c r="BM358" s="216" t="s">
        <v>712</v>
      </c>
    </row>
    <row r="359" s="2" customFormat="1">
      <c r="A359" s="39"/>
      <c r="B359" s="40"/>
      <c r="C359" s="41"/>
      <c r="D359" s="218" t="s">
        <v>139</v>
      </c>
      <c r="E359" s="41"/>
      <c r="F359" s="219" t="s">
        <v>713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139</v>
      </c>
      <c r="AU359" s="18" t="s">
        <v>137</v>
      </c>
    </row>
    <row r="360" s="2" customFormat="1" ht="24.15" customHeight="1">
      <c r="A360" s="39"/>
      <c r="B360" s="40"/>
      <c r="C360" s="205" t="s">
        <v>714</v>
      </c>
      <c r="D360" s="205" t="s">
        <v>131</v>
      </c>
      <c r="E360" s="206" t="s">
        <v>715</v>
      </c>
      <c r="F360" s="207" t="s">
        <v>716</v>
      </c>
      <c r="G360" s="208" t="s">
        <v>134</v>
      </c>
      <c r="H360" s="209">
        <v>35</v>
      </c>
      <c r="I360" s="210"/>
      <c r="J360" s="211">
        <f>ROUND(I360*H360,2)</f>
        <v>0</v>
      </c>
      <c r="K360" s="207" t="s">
        <v>135</v>
      </c>
      <c r="L360" s="45"/>
      <c r="M360" s="212" t="s">
        <v>19</v>
      </c>
      <c r="N360" s="213" t="s">
        <v>46</v>
      </c>
      <c r="O360" s="85"/>
      <c r="P360" s="214">
        <f>O360*H360</f>
        <v>0</v>
      </c>
      <c r="Q360" s="214">
        <v>0.16370599999999999</v>
      </c>
      <c r="R360" s="214">
        <f>Q360*H360</f>
        <v>5.7297099999999999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136</v>
      </c>
      <c r="AT360" s="216" t="s">
        <v>131</v>
      </c>
      <c r="AU360" s="216" t="s">
        <v>137</v>
      </c>
      <c r="AY360" s="18" t="s">
        <v>127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83</v>
      </c>
      <c r="BK360" s="217">
        <f>ROUND(I360*H360,2)</f>
        <v>0</v>
      </c>
      <c r="BL360" s="18" t="s">
        <v>136</v>
      </c>
      <c r="BM360" s="216" t="s">
        <v>717</v>
      </c>
    </row>
    <row r="361" s="2" customFormat="1">
      <c r="A361" s="39"/>
      <c r="B361" s="40"/>
      <c r="C361" s="41"/>
      <c r="D361" s="218" t="s">
        <v>139</v>
      </c>
      <c r="E361" s="41"/>
      <c r="F361" s="219" t="s">
        <v>718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139</v>
      </c>
      <c r="AU361" s="18" t="s">
        <v>137</v>
      </c>
    </row>
    <row r="362" s="13" customFormat="1">
      <c r="A362" s="13"/>
      <c r="B362" s="223"/>
      <c r="C362" s="224"/>
      <c r="D362" s="225" t="s">
        <v>147</v>
      </c>
      <c r="E362" s="226" t="s">
        <v>19</v>
      </c>
      <c r="F362" s="227" t="s">
        <v>719</v>
      </c>
      <c r="G362" s="224"/>
      <c r="H362" s="228">
        <v>35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147</v>
      </c>
      <c r="AU362" s="234" t="s">
        <v>137</v>
      </c>
      <c r="AV362" s="13" t="s">
        <v>85</v>
      </c>
      <c r="AW362" s="13" t="s">
        <v>37</v>
      </c>
      <c r="AX362" s="13" t="s">
        <v>83</v>
      </c>
      <c r="AY362" s="234" t="s">
        <v>127</v>
      </c>
    </row>
    <row r="363" s="2" customFormat="1" ht="16.5" customHeight="1">
      <c r="A363" s="39"/>
      <c r="B363" s="40"/>
      <c r="C363" s="247" t="s">
        <v>720</v>
      </c>
      <c r="D363" s="247" t="s">
        <v>284</v>
      </c>
      <c r="E363" s="248" t="s">
        <v>721</v>
      </c>
      <c r="F363" s="249" t="s">
        <v>722</v>
      </c>
      <c r="G363" s="250" t="s">
        <v>134</v>
      </c>
      <c r="H363" s="251">
        <v>35</v>
      </c>
      <c r="I363" s="252"/>
      <c r="J363" s="253">
        <f>ROUND(I363*H363,2)</f>
        <v>0</v>
      </c>
      <c r="K363" s="249" t="s">
        <v>19</v>
      </c>
      <c r="L363" s="254"/>
      <c r="M363" s="255" t="s">
        <v>19</v>
      </c>
      <c r="N363" s="256" t="s">
        <v>46</v>
      </c>
      <c r="O363" s="85"/>
      <c r="P363" s="214">
        <f>O363*H363</f>
        <v>0</v>
      </c>
      <c r="Q363" s="214">
        <v>0.13400000000000001</v>
      </c>
      <c r="R363" s="214">
        <f>Q363*H363</f>
        <v>4.6900000000000004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173</v>
      </c>
      <c r="AT363" s="216" t="s">
        <v>284</v>
      </c>
      <c r="AU363" s="216" t="s">
        <v>137</v>
      </c>
      <c r="AY363" s="18" t="s">
        <v>127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83</v>
      </c>
      <c r="BK363" s="217">
        <f>ROUND(I363*H363,2)</f>
        <v>0</v>
      </c>
      <c r="BL363" s="18" t="s">
        <v>136</v>
      </c>
      <c r="BM363" s="216" t="s">
        <v>723</v>
      </c>
    </row>
    <row r="364" s="2" customFormat="1" ht="16.5" customHeight="1">
      <c r="A364" s="39"/>
      <c r="B364" s="40"/>
      <c r="C364" s="205" t="s">
        <v>724</v>
      </c>
      <c r="D364" s="205" t="s">
        <v>131</v>
      </c>
      <c r="E364" s="206" t="s">
        <v>725</v>
      </c>
      <c r="F364" s="207" t="s">
        <v>726</v>
      </c>
      <c r="G364" s="208" t="s">
        <v>218</v>
      </c>
      <c r="H364" s="209">
        <v>7.3579999999999997</v>
      </c>
      <c r="I364" s="210"/>
      <c r="J364" s="211">
        <f>ROUND(I364*H364,2)</f>
        <v>0</v>
      </c>
      <c r="K364" s="207" t="s">
        <v>135</v>
      </c>
      <c r="L364" s="45"/>
      <c r="M364" s="212" t="s">
        <v>19</v>
      </c>
      <c r="N364" s="213" t="s">
        <v>46</v>
      </c>
      <c r="O364" s="85"/>
      <c r="P364" s="214">
        <f>O364*H364</f>
        <v>0</v>
      </c>
      <c r="Q364" s="214">
        <v>2.5018722040000001</v>
      </c>
      <c r="R364" s="214">
        <f>Q364*H364</f>
        <v>18.408775677032001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136</v>
      </c>
      <c r="AT364" s="216" t="s">
        <v>131</v>
      </c>
      <c r="AU364" s="216" t="s">
        <v>137</v>
      </c>
      <c r="AY364" s="18" t="s">
        <v>127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83</v>
      </c>
      <c r="BK364" s="217">
        <f>ROUND(I364*H364,2)</f>
        <v>0</v>
      </c>
      <c r="BL364" s="18" t="s">
        <v>136</v>
      </c>
      <c r="BM364" s="216" t="s">
        <v>727</v>
      </c>
    </row>
    <row r="365" s="2" customFormat="1">
      <c r="A365" s="39"/>
      <c r="B365" s="40"/>
      <c r="C365" s="41"/>
      <c r="D365" s="218" t="s">
        <v>139</v>
      </c>
      <c r="E365" s="41"/>
      <c r="F365" s="219" t="s">
        <v>728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139</v>
      </c>
      <c r="AU365" s="18" t="s">
        <v>137</v>
      </c>
    </row>
    <row r="366" s="2" customFormat="1">
      <c r="A366" s="39"/>
      <c r="B366" s="40"/>
      <c r="C366" s="41"/>
      <c r="D366" s="225" t="s">
        <v>227</v>
      </c>
      <c r="E366" s="41"/>
      <c r="F366" s="235" t="s">
        <v>729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227</v>
      </c>
      <c r="AU366" s="18" t="s">
        <v>137</v>
      </c>
    </row>
    <row r="367" s="13" customFormat="1">
      <c r="A367" s="13"/>
      <c r="B367" s="223"/>
      <c r="C367" s="224"/>
      <c r="D367" s="225" t="s">
        <v>147</v>
      </c>
      <c r="E367" s="226" t="s">
        <v>19</v>
      </c>
      <c r="F367" s="227" t="s">
        <v>730</v>
      </c>
      <c r="G367" s="224"/>
      <c r="H367" s="228">
        <v>0.63800000000000001</v>
      </c>
      <c r="I367" s="229"/>
      <c r="J367" s="224"/>
      <c r="K367" s="224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147</v>
      </c>
      <c r="AU367" s="234" t="s">
        <v>137</v>
      </c>
      <c r="AV367" s="13" t="s">
        <v>85</v>
      </c>
      <c r="AW367" s="13" t="s">
        <v>37</v>
      </c>
      <c r="AX367" s="13" t="s">
        <v>75</v>
      </c>
      <c r="AY367" s="234" t="s">
        <v>127</v>
      </c>
    </row>
    <row r="368" s="13" customFormat="1">
      <c r="A368" s="13"/>
      <c r="B368" s="223"/>
      <c r="C368" s="224"/>
      <c r="D368" s="225" t="s">
        <v>147</v>
      </c>
      <c r="E368" s="226" t="s">
        <v>19</v>
      </c>
      <c r="F368" s="227" t="s">
        <v>731</v>
      </c>
      <c r="G368" s="224"/>
      <c r="H368" s="228">
        <v>6.7199999999999998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147</v>
      </c>
      <c r="AU368" s="234" t="s">
        <v>137</v>
      </c>
      <c r="AV368" s="13" t="s">
        <v>85</v>
      </c>
      <c r="AW368" s="13" t="s">
        <v>37</v>
      </c>
      <c r="AX368" s="13" t="s">
        <v>75</v>
      </c>
      <c r="AY368" s="234" t="s">
        <v>127</v>
      </c>
    </row>
    <row r="369" s="14" customFormat="1">
      <c r="A369" s="14"/>
      <c r="B369" s="236"/>
      <c r="C369" s="237"/>
      <c r="D369" s="225" t="s">
        <v>147</v>
      </c>
      <c r="E369" s="238" t="s">
        <v>19</v>
      </c>
      <c r="F369" s="239" t="s">
        <v>266</v>
      </c>
      <c r="G369" s="237"/>
      <c r="H369" s="240">
        <v>7.3579999999999997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147</v>
      </c>
      <c r="AU369" s="246" t="s">
        <v>137</v>
      </c>
      <c r="AV369" s="14" t="s">
        <v>136</v>
      </c>
      <c r="AW369" s="14" t="s">
        <v>37</v>
      </c>
      <c r="AX369" s="14" t="s">
        <v>83</v>
      </c>
      <c r="AY369" s="246" t="s">
        <v>127</v>
      </c>
    </row>
    <row r="370" s="2" customFormat="1" ht="16.5" customHeight="1">
      <c r="A370" s="39"/>
      <c r="B370" s="40"/>
      <c r="C370" s="205" t="s">
        <v>732</v>
      </c>
      <c r="D370" s="205" t="s">
        <v>131</v>
      </c>
      <c r="E370" s="206" t="s">
        <v>733</v>
      </c>
      <c r="F370" s="207" t="s">
        <v>734</v>
      </c>
      <c r="G370" s="208" t="s">
        <v>218</v>
      </c>
      <c r="H370" s="209">
        <v>1.5149999999999999</v>
      </c>
      <c r="I370" s="210"/>
      <c r="J370" s="211">
        <f>ROUND(I370*H370,2)</f>
        <v>0</v>
      </c>
      <c r="K370" s="207" t="s">
        <v>135</v>
      </c>
      <c r="L370" s="45"/>
      <c r="M370" s="212" t="s">
        <v>19</v>
      </c>
      <c r="N370" s="213" t="s">
        <v>46</v>
      </c>
      <c r="O370" s="85"/>
      <c r="P370" s="214">
        <f>O370*H370</f>
        <v>0</v>
      </c>
      <c r="Q370" s="214">
        <v>2.3010222040000001</v>
      </c>
      <c r="R370" s="214">
        <f>Q370*H370</f>
        <v>3.4860486390599998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136</v>
      </c>
      <c r="AT370" s="216" t="s">
        <v>131</v>
      </c>
      <c r="AU370" s="216" t="s">
        <v>137</v>
      </c>
      <c r="AY370" s="18" t="s">
        <v>127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83</v>
      </c>
      <c r="BK370" s="217">
        <f>ROUND(I370*H370,2)</f>
        <v>0</v>
      </c>
      <c r="BL370" s="18" t="s">
        <v>136</v>
      </c>
      <c r="BM370" s="216" t="s">
        <v>735</v>
      </c>
    </row>
    <row r="371" s="2" customFormat="1">
      <c r="A371" s="39"/>
      <c r="B371" s="40"/>
      <c r="C371" s="41"/>
      <c r="D371" s="218" t="s">
        <v>139</v>
      </c>
      <c r="E371" s="41"/>
      <c r="F371" s="219" t="s">
        <v>736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139</v>
      </c>
      <c r="AU371" s="18" t="s">
        <v>137</v>
      </c>
    </row>
    <row r="372" s="2" customFormat="1">
      <c r="A372" s="39"/>
      <c r="B372" s="40"/>
      <c r="C372" s="41"/>
      <c r="D372" s="225" t="s">
        <v>227</v>
      </c>
      <c r="E372" s="41"/>
      <c r="F372" s="235" t="s">
        <v>737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227</v>
      </c>
      <c r="AU372" s="18" t="s">
        <v>137</v>
      </c>
    </row>
    <row r="373" s="13" customFormat="1">
      <c r="A373" s="13"/>
      <c r="B373" s="223"/>
      <c r="C373" s="224"/>
      <c r="D373" s="225" t="s">
        <v>147</v>
      </c>
      <c r="E373" s="226" t="s">
        <v>19</v>
      </c>
      <c r="F373" s="227" t="s">
        <v>738</v>
      </c>
      <c r="G373" s="224"/>
      <c r="H373" s="228">
        <v>0.76500000000000001</v>
      </c>
      <c r="I373" s="229"/>
      <c r="J373" s="224"/>
      <c r="K373" s="224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147</v>
      </c>
      <c r="AU373" s="234" t="s">
        <v>137</v>
      </c>
      <c r="AV373" s="13" t="s">
        <v>85</v>
      </c>
      <c r="AW373" s="13" t="s">
        <v>37</v>
      </c>
      <c r="AX373" s="13" t="s">
        <v>75</v>
      </c>
      <c r="AY373" s="234" t="s">
        <v>127</v>
      </c>
    </row>
    <row r="374" s="13" customFormat="1">
      <c r="A374" s="13"/>
      <c r="B374" s="223"/>
      <c r="C374" s="224"/>
      <c r="D374" s="225" t="s">
        <v>147</v>
      </c>
      <c r="E374" s="226" t="s">
        <v>19</v>
      </c>
      <c r="F374" s="227" t="s">
        <v>739</v>
      </c>
      <c r="G374" s="224"/>
      <c r="H374" s="228">
        <v>0.75</v>
      </c>
      <c r="I374" s="229"/>
      <c r="J374" s="224"/>
      <c r="K374" s="224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147</v>
      </c>
      <c r="AU374" s="234" t="s">
        <v>137</v>
      </c>
      <c r="AV374" s="13" t="s">
        <v>85</v>
      </c>
      <c r="AW374" s="13" t="s">
        <v>37</v>
      </c>
      <c r="AX374" s="13" t="s">
        <v>75</v>
      </c>
      <c r="AY374" s="234" t="s">
        <v>127</v>
      </c>
    </row>
    <row r="375" s="14" customFormat="1">
      <c r="A375" s="14"/>
      <c r="B375" s="236"/>
      <c r="C375" s="237"/>
      <c r="D375" s="225" t="s">
        <v>147</v>
      </c>
      <c r="E375" s="238" t="s">
        <v>19</v>
      </c>
      <c r="F375" s="239" t="s">
        <v>266</v>
      </c>
      <c r="G375" s="237"/>
      <c r="H375" s="240">
        <v>1.5149999999999999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147</v>
      </c>
      <c r="AU375" s="246" t="s">
        <v>137</v>
      </c>
      <c r="AV375" s="14" t="s">
        <v>136</v>
      </c>
      <c r="AW375" s="14" t="s">
        <v>37</v>
      </c>
      <c r="AX375" s="14" t="s">
        <v>83</v>
      </c>
      <c r="AY375" s="246" t="s">
        <v>127</v>
      </c>
    </row>
    <row r="376" s="2" customFormat="1" ht="16.5" customHeight="1">
      <c r="A376" s="39"/>
      <c r="B376" s="40"/>
      <c r="C376" s="205" t="s">
        <v>740</v>
      </c>
      <c r="D376" s="205" t="s">
        <v>131</v>
      </c>
      <c r="E376" s="206" t="s">
        <v>741</v>
      </c>
      <c r="F376" s="207" t="s">
        <v>742</v>
      </c>
      <c r="G376" s="208" t="s">
        <v>134</v>
      </c>
      <c r="H376" s="209">
        <v>10</v>
      </c>
      <c r="I376" s="210"/>
      <c r="J376" s="211">
        <f>ROUND(I376*H376,2)</f>
        <v>0</v>
      </c>
      <c r="K376" s="207" t="s">
        <v>135</v>
      </c>
      <c r="L376" s="45"/>
      <c r="M376" s="212" t="s">
        <v>19</v>
      </c>
      <c r="N376" s="213" t="s">
        <v>46</v>
      </c>
      <c r="O376" s="85"/>
      <c r="P376" s="214">
        <f>O376*H376</f>
        <v>0</v>
      </c>
      <c r="Q376" s="214">
        <v>0.88534690000000005</v>
      </c>
      <c r="R376" s="214">
        <f>Q376*H376</f>
        <v>8.8534690000000005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136</v>
      </c>
      <c r="AT376" s="216" t="s">
        <v>131</v>
      </c>
      <c r="AU376" s="216" t="s">
        <v>137</v>
      </c>
      <c r="AY376" s="18" t="s">
        <v>127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83</v>
      </c>
      <c r="BK376" s="217">
        <f>ROUND(I376*H376,2)</f>
        <v>0</v>
      </c>
      <c r="BL376" s="18" t="s">
        <v>136</v>
      </c>
      <c r="BM376" s="216" t="s">
        <v>743</v>
      </c>
    </row>
    <row r="377" s="2" customFormat="1">
      <c r="A377" s="39"/>
      <c r="B377" s="40"/>
      <c r="C377" s="41"/>
      <c r="D377" s="218" t="s">
        <v>139</v>
      </c>
      <c r="E377" s="41"/>
      <c r="F377" s="219" t="s">
        <v>744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139</v>
      </c>
      <c r="AU377" s="18" t="s">
        <v>137</v>
      </c>
    </row>
    <row r="378" s="2" customFormat="1" ht="16.5" customHeight="1">
      <c r="A378" s="39"/>
      <c r="B378" s="40"/>
      <c r="C378" s="247" t="s">
        <v>745</v>
      </c>
      <c r="D378" s="247" t="s">
        <v>284</v>
      </c>
      <c r="E378" s="248" t="s">
        <v>746</v>
      </c>
      <c r="F378" s="249" t="s">
        <v>747</v>
      </c>
      <c r="G378" s="250" t="s">
        <v>134</v>
      </c>
      <c r="H378" s="251">
        <v>10</v>
      </c>
      <c r="I378" s="252"/>
      <c r="J378" s="253">
        <f>ROUND(I378*H378,2)</f>
        <v>0</v>
      </c>
      <c r="K378" s="249" t="s">
        <v>135</v>
      </c>
      <c r="L378" s="254"/>
      <c r="M378" s="255" t="s">
        <v>19</v>
      </c>
      <c r="N378" s="256" t="s">
        <v>46</v>
      </c>
      <c r="O378" s="85"/>
      <c r="P378" s="214">
        <f>O378*H378</f>
        <v>0</v>
      </c>
      <c r="Q378" s="214">
        <v>0.59999999999999998</v>
      </c>
      <c r="R378" s="214">
        <f>Q378*H378</f>
        <v>6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173</v>
      </c>
      <c r="AT378" s="216" t="s">
        <v>284</v>
      </c>
      <c r="AU378" s="216" t="s">
        <v>137</v>
      </c>
      <c r="AY378" s="18" t="s">
        <v>127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83</v>
      </c>
      <c r="BK378" s="217">
        <f>ROUND(I378*H378,2)</f>
        <v>0</v>
      </c>
      <c r="BL378" s="18" t="s">
        <v>136</v>
      </c>
      <c r="BM378" s="216" t="s">
        <v>748</v>
      </c>
    </row>
    <row r="379" s="2" customFormat="1" ht="24.15" customHeight="1">
      <c r="A379" s="39"/>
      <c r="B379" s="40"/>
      <c r="C379" s="205" t="s">
        <v>749</v>
      </c>
      <c r="D379" s="205" t="s">
        <v>131</v>
      </c>
      <c r="E379" s="206" t="s">
        <v>750</v>
      </c>
      <c r="F379" s="207" t="s">
        <v>751</v>
      </c>
      <c r="G379" s="208" t="s">
        <v>151</v>
      </c>
      <c r="H379" s="209">
        <v>2</v>
      </c>
      <c r="I379" s="210"/>
      <c r="J379" s="211">
        <f>ROUND(I379*H379,2)</f>
        <v>0</v>
      </c>
      <c r="K379" s="207" t="s">
        <v>135</v>
      </c>
      <c r="L379" s="45"/>
      <c r="M379" s="212" t="s">
        <v>19</v>
      </c>
      <c r="N379" s="213" t="s">
        <v>46</v>
      </c>
      <c r="O379" s="85"/>
      <c r="P379" s="214">
        <f>O379*H379</f>
        <v>0</v>
      </c>
      <c r="Q379" s="214">
        <v>15.308988039000001</v>
      </c>
      <c r="R379" s="214">
        <f>Q379*H379</f>
        <v>30.617976078000002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136</v>
      </c>
      <c r="AT379" s="216" t="s">
        <v>131</v>
      </c>
      <c r="AU379" s="216" t="s">
        <v>137</v>
      </c>
      <c r="AY379" s="18" t="s">
        <v>127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83</v>
      </c>
      <c r="BK379" s="217">
        <f>ROUND(I379*H379,2)</f>
        <v>0</v>
      </c>
      <c r="BL379" s="18" t="s">
        <v>136</v>
      </c>
      <c r="BM379" s="216" t="s">
        <v>752</v>
      </c>
    </row>
    <row r="380" s="2" customFormat="1">
      <c r="A380" s="39"/>
      <c r="B380" s="40"/>
      <c r="C380" s="41"/>
      <c r="D380" s="218" t="s">
        <v>139</v>
      </c>
      <c r="E380" s="41"/>
      <c r="F380" s="219" t="s">
        <v>753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139</v>
      </c>
      <c r="AU380" s="18" t="s">
        <v>137</v>
      </c>
    </row>
    <row r="381" s="2" customFormat="1" ht="21.75" customHeight="1">
      <c r="A381" s="39"/>
      <c r="B381" s="40"/>
      <c r="C381" s="205" t="s">
        <v>754</v>
      </c>
      <c r="D381" s="205" t="s">
        <v>131</v>
      </c>
      <c r="E381" s="206" t="s">
        <v>755</v>
      </c>
      <c r="F381" s="207" t="s">
        <v>756</v>
      </c>
      <c r="G381" s="208" t="s">
        <v>186</v>
      </c>
      <c r="H381" s="209">
        <v>0.14999999999999999</v>
      </c>
      <c r="I381" s="210"/>
      <c r="J381" s="211">
        <f>ROUND(I381*H381,2)</f>
        <v>0</v>
      </c>
      <c r="K381" s="207" t="s">
        <v>135</v>
      </c>
      <c r="L381" s="45"/>
      <c r="M381" s="212" t="s">
        <v>19</v>
      </c>
      <c r="N381" s="213" t="s">
        <v>46</v>
      </c>
      <c r="O381" s="85"/>
      <c r="P381" s="214">
        <f>O381*H381</f>
        <v>0</v>
      </c>
      <c r="Q381" s="214">
        <v>1.04575178</v>
      </c>
      <c r="R381" s="214">
        <f>Q381*H381</f>
        <v>0.15686276699999999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136</v>
      </c>
      <c r="AT381" s="216" t="s">
        <v>131</v>
      </c>
      <c r="AU381" s="216" t="s">
        <v>137</v>
      </c>
      <c r="AY381" s="18" t="s">
        <v>127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83</v>
      </c>
      <c r="BK381" s="217">
        <f>ROUND(I381*H381,2)</f>
        <v>0</v>
      </c>
      <c r="BL381" s="18" t="s">
        <v>136</v>
      </c>
      <c r="BM381" s="216" t="s">
        <v>757</v>
      </c>
    </row>
    <row r="382" s="2" customFormat="1">
      <c r="A382" s="39"/>
      <c r="B382" s="40"/>
      <c r="C382" s="41"/>
      <c r="D382" s="218" t="s">
        <v>139</v>
      </c>
      <c r="E382" s="41"/>
      <c r="F382" s="219" t="s">
        <v>758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139</v>
      </c>
      <c r="AU382" s="18" t="s">
        <v>137</v>
      </c>
    </row>
    <row r="383" s="2" customFormat="1" ht="16.5" customHeight="1">
      <c r="A383" s="39"/>
      <c r="B383" s="40"/>
      <c r="C383" s="205" t="s">
        <v>759</v>
      </c>
      <c r="D383" s="205" t="s">
        <v>131</v>
      </c>
      <c r="E383" s="206" t="s">
        <v>760</v>
      </c>
      <c r="F383" s="207" t="s">
        <v>761</v>
      </c>
      <c r="G383" s="208" t="s">
        <v>151</v>
      </c>
      <c r="H383" s="209">
        <v>1</v>
      </c>
      <c r="I383" s="210"/>
      <c r="J383" s="211">
        <f>ROUND(I383*H383,2)</f>
        <v>0</v>
      </c>
      <c r="K383" s="207" t="s">
        <v>19</v>
      </c>
      <c r="L383" s="45"/>
      <c r="M383" s="212" t="s">
        <v>19</v>
      </c>
      <c r="N383" s="213" t="s">
        <v>46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136</v>
      </c>
      <c r="AT383" s="216" t="s">
        <v>131</v>
      </c>
      <c r="AU383" s="216" t="s">
        <v>137</v>
      </c>
      <c r="AY383" s="18" t="s">
        <v>127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83</v>
      </c>
      <c r="BK383" s="217">
        <f>ROUND(I383*H383,2)</f>
        <v>0</v>
      </c>
      <c r="BL383" s="18" t="s">
        <v>136</v>
      </c>
      <c r="BM383" s="216" t="s">
        <v>762</v>
      </c>
    </row>
    <row r="384" s="2" customFormat="1" ht="16.5" customHeight="1">
      <c r="A384" s="39"/>
      <c r="B384" s="40"/>
      <c r="C384" s="205" t="s">
        <v>763</v>
      </c>
      <c r="D384" s="205" t="s">
        <v>131</v>
      </c>
      <c r="E384" s="206" t="s">
        <v>764</v>
      </c>
      <c r="F384" s="207" t="s">
        <v>765</v>
      </c>
      <c r="G384" s="208" t="s">
        <v>218</v>
      </c>
      <c r="H384" s="209">
        <v>4.5</v>
      </c>
      <c r="I384" s="210"/>
      <c r="J384" s="211">
        <f>ROUND(I384*H384,2)</f>
        <v>0</v>
      </c>
      <c r="K384" s="207" t="s">
        <v>135</v>
      </c>
      <c r="L384" s="45"/>
      <c r="M384" s="212" t="s">
        <v>19</v>
      </c>
      <c r="N384" s="213" t="s">
        <v>46</v>
      </c>
      <c r="O384" s="85"/>
      <c r="P384" s="214">
        <f>O384*H384</f>
        <v>0</v>
      </c>
      <c r="Q384" s="214">
        <v>2.5122534999999999</v>
      </c>
      <c r="R384" s="214">
        <f>Q384*H384</f>
        <v>11.30514075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136</v>
      </c>
      <c r="AT384" s="216" t="s">
        <v>131</v>
      </c>
      <c r="AU384" s="216" t="s">
        <v>137</v>
      </c>
      <c r="AY384" s="18" t="s">
        <v>127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83</v>
      </c>
      <c r="BK384" s="217">
        <f>ROUND(I384*H384,2)</f>
        <v>0</v>
      </c>
      <c r="BL384" s="18" t="s">
        <v>136</v>
      </c>
      <c r="BM384" s="216" t="s">
        <v>766</v>
      </c>
    </row>
    <row r="385" s="2" customFormat="1">
      <c r="A385" s="39"/>
      <c r="B385" s="40"/>
      <c r="C385" s="41"/>
      <c r="D385" s="218" t="s">
        <v>139</v>
      </c>
      <c r="E385" s="41"/>
      <c r="F385" s="219" t="s">
        <v>767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139</v>
      </c>
      <c r="AU385" s="18" t="s">
        <v>137</v>
      </c>
    </row>
    <row r="386" s="2" customFormat="1">
      <c r="A386" s="39"/>
      <c r="B386" s="40"/>
      <c r="C386" s="41"/>
      <c r="D386" s="225" t="s">
        <v>227</v>
      </c>
      <c r="E386" s="41"/>
      <c r="F386" s="235" t="s">
        <v>768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227</v>
      </c>
      <c r="AU386" s="18" t="s">
        <v>137</v>
      </c>
    </row>
    <row r="387" s="13" customFormat="1">
      <c r="A387" s="13"/>
      <c r="B387" s="223"/>
      <c r="C387" s="224"/>
      <c r="D387" s="225" t="s">
        <v>147</v>
      </c>
      <c r="E387" s="226" t="s">
        <v>19</v>
      </c>
      <c r="F387" s="227" t="s">
        <v>769</v>
      </c>
      <c r="G387" s="224"/>
      <c r="H387" s="228">
        <v>4.5</v>
      </c>
      <c r="I387" s="229"/>
      <c r="J387" s="224"/>
      <c r="K387" s="224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147</v>
      </c>
      <c r="AU387" s="234" t="s">
        <v>137</v>
      </c>
      <c r="AV387" s="13" t="s">
        <v>85</v>
      </c>
      <c r="AW387" s="13" t="s">
        <v>37</v>
      </c>
      <c r="AX387" s="13" t="s">
        <v>83</v>
      </c>
      <c r="AY387" s="234" t="s">
        <v>127</v>
      </c>
    </row>
    <row r="388" s="2" customFormat="1" ht="16.5" customHeight="1">
      <c r="A388" s="39"/>
      <c r="B388" s="40"/>
      <c r="C388" s="205" t="s">
        <v>770</v>
      </c>
      <c r="D388" s="205" t="s">
        <v>131</v>
      </c>
      <c r="E388" s="206" t="s">
        <v>771</v>
      </c>
      <c r="F388" s="207" t="s">
        <v>772</v>
      </c>
      <c r="G388" s="208" t="s">
        <v>151</v>
      </c>
      <c r="H388" s="209">
        <v>8</v>
      </c>
      <c r="I388" s="210"/>
      <c r="J388" s="211">
        <f>ROUND(I388*H388,2)</f>
        <v>0</v>
      </c>
      <c r="K388" s="207" t="s">
        <v>19</v>
      </c>
      <c r="L388" s="45"/>
      <c r="M388" s="212" t="s">
        <v>19</v>
      </c>
      <c r="N388" s="213" t="s">
        <v>46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136</v>
      </c>
      <c r="AT388" s="216" t="s">
        <v>131</v>
      </c>
      <c r="AU388" s="216" t="s">
        <v>137</v>
      </c>
      <c r="AY388" s="18" t="s">
        <v>127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83</v>
      </c>
      <c r="BK388" s="217">
        <f>ROUND(I388*H388,2)</f>
        <v>0</v>
      </c>
      <c r="BL388" s="18" t="s">
        <v>136</v>
      </c>
      <c r="BM388" s="216" t="s">
        <v>773</v>
      </c>
    </row>
    <row r="389" s="2" customFormat="1" ht="24.15" customHeight="1">
      <c r="A389" s="39"/>
      <c r="B389" s="40"/>
      <c r="C389" s="205" t="s">
        <v>774</v>
      </c>
      <c r="D389" s="205" t="s">
        <v>131</v>
      </c>
      <c r="E389" s="206" t="s">
        <v>290</v>
      </c>
      <c r="F389" s="207" t="s">
        <v>291</v>
      </c>
      <c r="G389" s="208" t="s">
        <v>218</v>
      </c>
      <c r="H389" s="209">
        <v>26</v>
      </c>
      <c r="I389" s="210"/>
      <c r="J389" s="211">
        <f>ROUND(I389*H389,2)</f>
        <v>0</v>
      </c>
      <c r="K389" s="207" t="s">
        <v>135</v>
      </c>
      <c r="L389" s="45"/>
      <c r="M389" s="212" t="s">
        <v>19</v>
      </c>
      <c r="N389" s="213" t="s">
        <v>46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136</v>
      </c>
      <c r="AT389" s="216" t="s">
        <v>131</v>
      </c>
      <c r="AU389" s="216" t="s">
        <v>137</v>
      </c>
      <c r="AY389" s="18" t="s">
        <v>127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83</v>
      </c>
      <c r="BK389" s="217">
        <f>ROUND(I389*H389,2)</f>
        <v>0</v>
      </c>
      <c r="BL389" s="18" t="s">
        <v>136</v>
      </c>
      <c r="BM389" s="216" t="s">
        <v>775</v>
      </c>
    </row>
    <row r="390" s="2" customFormat="1">
      <c r="A390" s="39"/>
      <c r="B390" s="40"/>
      <c r="C390" s="41"/>
      <c r="D390" s="218" t="s">
        <v>139</v>
      </c>
      <c r="E390" s="41"/>
      <c r="F390" s="219" t="s">
        <v>293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139</v>
      </c>
      <c r="AU390" s="18" t="s">
        <v>137</v>
      </c>
    </row>
    <row r="391" s="2" customFormat="1">
      <c r="A391" s="39"/>
      <c r="B391" s="40"/>
      <c r="C391" s="41"/>
      <c r="D391" s="225" t="s">
        <v>227</v>
      </c>
      <c r="E391" s="41"/>
      <c r="F391" s="235" t="s">
        <v>776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227</v>
      </c>
      <c r="AU391" s="18" t="s">
        <v>137</v>
      </c>
    </row>
    <row r="392" s="2" customFormat="1" ht="16.5" customHeight="1">
      <c r="A392" s="39"/>
      <c r="B392" s="40"/>
      <c r="C392" s="205" t="s">
        <v>777</v>
      </c>
      <c r="D392" s="205" t="s">
        <v>131</v>
      </c>
      <c r="E392" s="206" t="s">
        <v>778</v>
      </c>
      <c r="F392" s="207" t="s">
        <v>779</v>
      </c>
      <c r="G392" s="208" t="s">
        <v>218</v>
      </c>
      <c r="H392" s="209">
        <v>26</v>
      </c>
      <c r="I392" s="210"/>
      <c r="J392" s="211">
        <f>ROUND(I392*H392,2)</f>
        <v>0</v>
      </c>
      <c r="K392" s="207" t="s">
        <v>135</v>
      </c>
      <c r="L392" s="45"/>
      <c r="M392" s="212" t="s">
        <v>19</v>
      </c>
      <c r="N392" s="213" t="s">
        <v>46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136</v>
      </c>
      <c r="AT392" s="216" t="s">
        <v>131</v>
      </c>
      <c r="AU392" s="216" t="s">
        <v>137</v>
      </c>
      <c r="AY392" s="18" t="s">
        <v>127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83</v>
      </c>
      <c r="BK392" s="217">
        <f>ROUND(I392*H392,2)</f>
        <v>0</v>
      </c>
      <c r="BL392" s="18" t="s">
        <v>136</v>
      </c>
      <c r="BM392" s="216" t="s">
        <v>780</v>
      </c>
    </row>
    <row r="393" s="2" customFormat="1">
      <c r="A393" s="39"/>
      <c r="B393" s="40"/>
      <c r="C393" s="41"/>
      <c r="D393" s="218" t="s">
        <v>139</v>
      </c>
      <c r="E393" s="41"/>
      <c r="F393" s="219" t="s">
        <v>781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139</v>
      </c>
      <c r="AU393" s="18" t="s">
        <v>137</v>
      </c>
    </row>
    <row r="394" s="2" customFormat="1" ht="16.5" customHeight="1">
      <c r="A394" s="39"/>
      <c r="B394" s="40"/>
      <c r="C394" s="205" t="s">
        <v>782</v>
      </c>
      <c r="D394" s="205" t="s">
        <v>131</v>
      </c>
      <c r="E394" s="206" t="s">
        <v>783</v>
      </c>
      <c r="F394" s="207" t="s">
        <v>784</v>
      </c>
      <c r="G394" s="208" t="s">
        <v>143</v>
      </c>
      <c r="H394" s="209">
        <v>30</v>
      </c>
      <c r="I394" s="210"/>
      <c r="J394" s="211">
        <f>ROUND(I394*H394,2)</f>
        <v>0</v>
      </c>
      <c r="K394" s="207" t="s">
        <v>135</v>
      </c>
      <c r="L394" s="45"/>
      <c r="M394" s="212" t="s">
        <v>19</v>
      </c>
      <c r="N394" s="213" t="s">
        <v>46</v>
      </c>
      <c r="O394" s="85"/>
      <c r="P394" s="214">
        <f>O394*H394</f>
        <v>0</v>
      </c>
      <c r="Q394" s="214">
        <v>0.00034499999999999998</v>
      </c>
      <c r="R394" s="214">
        <f>Q394*H394</f>
        <v>0.01035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136</v>
      </c>
      <c r="AT394" s="216" t="s">
        <v>131</v>
      </c>
      <c r="AU394" s="216" t="s">
        <v>137</v>
      </c>
      <c r="AY394" s="18" t="s">
        <v>127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83</v>
      </c>
      <c r="BK394" s="217">
        <f>ROUND(I394*H394,2)</f>
        <v>0</v>
      </c>
      <c r="BL394" s="18" t="s">
        <v>136</v>
      </c>
      <c r="BM394" s="216" t="s">
        <v>785</v>
      </c>
    </row>
    <row r="395" s="2" customFormat="1">
      <c r="A395" s="39"/>
      <c r="B395" s="40"/>
      <c r="C395" s="41"/>
      <c r="D395" s="218" t="s">
        <v>139</v>
      </c>
      <c r="E395" s="41"/>
      <c r="F395" s="219" t="s">
        <v>786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139</v>
      </c>
      <c r="AU395" s="18" t="s">
        <v>137</v>
      </c>
    </row>
    <row r="396" s="2" customFormat="1">
      <c r="A396" s="39"/>
      <c r="B396" s="40"/>
      <c r="C396" s="41"/>
      <c r="D396" s="225" t="s">
        <v>227</v>
      </c>
      <c r="E396" s="41"/>
      <c r="F396" s="235" t="s">
        <v>787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227</v>
      </c>
      <c r="AU396" s="18" t="s">
        <v>137</v>
      </c>
    </row>
    <row r="397" s="2" customFormat="1" ht="24.15" customHeight="1">
      <c r="A397" s="39"/>
      <c r="B397" s="40"/>
      <c r="C397" s="205" t="s">
        <v>788</v>
      </c>
      <c r="D397" s="205" t="s">
        <v>131</v>
      </c>
      <c r="E397" s="206" t="s">
        <v>789</v>
      </c>
      <c r="F397" s="207" t="s">
        <v>604</v>
      </c>
      <c r="G397" s="208" t="s">
        <v>143</v>
      </c>
      <c r="H397" s="209">
        <v>11</v>
      </c>
      <c r="I397" s="210"/>
      <c r="J397" s="211">
        <f>ROUND(I397*H397,2)</f>
        <v>0</v>
      </c>
      <c r="K397" s="207" t="s">
        <v>135</v>
      </c>
      <c r="L397" s="45"/>
      <c r="M397" s="212" t="s">
        <v>19</v>
      </c>
      <c r="N397" s="213" t="s">
        <v>46</v>
      </c>
      <c r="O397" s="85"/>
      <c r="P397" s="214">
        <f>O397*H397</f>
        <v>0</v>
      </c>
      <c r="Q397" s="214">
        <v>0.13403999999999999</v>
      </c>
      <c r="R397" s="214">
        <f>Q397*H397</f>
        <v>1.47444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136</v>
      </c>
      <c r="AT397" s="216" t="s">
        <v>131</v>
      </c>
      <c r="AU397" s="216" t="s">
        <v>137</v>
      </c>
      <c r="AY397" s="18" t="s">
        <v>127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83</v>
      </c>
      <c r="BK397" s="217">
        <f>ROUND(I397*H397,2)</f>
        <v>0</v>
      </c>
      <c r="BL397" s="18" t="s">
        <v>136</v>
      </c>
      <c r="BM397" s="216" t="s">
        <v>790</v>
      </c>
    </row>
    <row r="398" s="2" customFormat="1">
      <c r="A398" s="39"/>
      <c r="B398" s="40"/>
      <c r="C398" s="41"/>
      <c r="D398" s="218" t="s">
        <v>139</v>
      </c>
      <c r="E398" s="41"/>
      <c r="F398" s="219" t="s">
        <v>791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139</v>
      </c>
      <c r="AU398" s="18" t="s">
        <v>137</v>
      </c>
    </row>
    <row r="399" s="2" customFormat="1" ht="16.5" customHeight="1">
      <c r="A399" s="39"/>
      <c r="B399" s="40"/>
      <c r="C399" s="247" t="s">
        <v>792</v>
      </c>
      <c r="D399" s="247" t="s">
        <v>284</v>
      </c>
      <c r="E399" s="248" t="s">
        <v>607</v>
      </c>
      <c r="F399" s="249" t="s">
        <v>608</v>
      </c>
      <c r="G399" s="250" t="s">
        <v>186</v>
      </c>
      <c r="H399" s="251">
        <v>2</v>
      </c>
      <c r="I399" s="252"/>
      <c r="J399" s="253">
        <f>ROUND(I399*H399,2)</f>
        <v>0</v>
      </c>
      <c r="K399" s="249" t="s">
        <v>135</v>
      </c>
      <c r="L399" s="254"/>
      <c r="M399" s="255" t="s">
        <v>19</v>
      </c>
      <c r="N399" s="256" t="s">
        <v>46</v>
      </c>
      <c r="O399" s="85"/>
      <c r="P399" s="214">
        <f>O399*H399</f>
        <v>0</v>
      </c>
      <c r="Q399" s="214">
        <v>1</v>
      </c>
      <c r="R399" s="214">
        <f>Q399*H399</f>
        <v>2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173</v>
      </c>
      <c r="AT399" s="216" t="s">
        <v>284</v>
      </c>
      <c r="AU399" s="216" t="s">
        <v>137</v>
      </c>
      <c r="AY399" s="18" t="s">
        <v>127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83</v>
      </c>
      <c r="BK399" s="217">
        <f>ROUND(I399*H399,2)</f>
        <v>0</v>
      </c>
      <c r="BL399" s="18" t="s">
        <v>136</v>
      </c>
      <c r="BM399" s="216" t="s">
        <v>793</v>
      </c>
    </row>
    <row r="400" s="2" customFormat="1" ht="24.15" customHeight="1">
      <c r="A400" s="39"/>
      <c r="B400" s="40"/>
      <c r="C400" s="205" t="s">
        <v>794</v>
      </c>
      <c r="D400" s="205" t="s">
        <v>131</v>
      </c>
      <c r="E400" s="206" t="s">
        <v>611</v>
      </c>
      <c r="F400" s="207" t="s">
        <v>612</v>
      </c>
      <c r="G400" s="208" t="s">
        <v>143</v>
      </c>
      <c r="H400" s="209">
        <v>11</v>
      </c>
      <c r="I400" s="210"/>
      <c r="J400" s="211">
        <f>ROUND(I400*H400,2)</f>
        <v>0</v>
      </c>
      <c r="K400" s="207" t="s">
        <v>135</v>
      </c>
      <c r="L400" s="45"/>
      <c r="M400" s="212" t="s">
        <v>19</v>
      </c>
      <c r="N400" s="213" t="s">
        <v>46</v>
      </c>
      <c r="O400" s="85"/>
      <c r="P400" s="214">
        <f>O400*H400</f>
        <v>0</v>
      </c>
      <c r="Q400" s="214">
        <v>0.053724000000000001</v>
      </c>
      <c r="R400" s="214">
        <f>Q400*H400</f>
        <v>0.59096400000000004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136</v>
      </c>
      <c r="AT400" s="216" t="s">
        <v>131</v>
      </c>
      <c r="AU400" s="216" t="s">
        <v>137</v>
      </c>
      <c r="AY400" s="18" t="s">
        <v>127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83</v>
      </c>
      <c r="BK400" s="217">
        <f>ROUND(I400*H400,2)</f>
        <v>0</v>
      </c>
      <c r="BL400" s="18" t="s">
        <v>136</v>
      </c>
      <c r="BM400" s="216" t="s">
        <v>795</v>
      </c>
    </row>
    <row r="401" s="2" customFormat="1">
      <c r="A401" s="39"/>
      <c r="B401" s="40"/>
      <c r="C401" s="41"/>
      <c r="D401" s="218" t="s">
        <v>139</v>
      </c>
      <c r="E401" s="41"/>
      <c r="F401" s="219" t="s">
        <v>614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139</v>
      </c>
      <c r="AU401" s="18" t="s">
        <v>137</v>
      </c>
    </row>
    <row r="402" s="2" customFormat="1" ht="16.5" customHeight="1">
      <c r="A402" s="39"/>
      <c r="B402" s="40"/>
      <c r="C402" s="205" t="s">
        <v>796</v>
      </c>
      <c r="D402" s="205" t="s">
        <v>131</v>
      </c>
      <c r="E402" s="206" t="s">
        <v>797</v>
      </c>
      <c r="F402" s="207" t="s">
        <v>798</v>
      </c>
      <c r="G402" s="208" t="s">
        <v>151</v>
      </c>
      <c r="H402" s="209">
        <v>6</v>
      </c>
      <c r="I402" s="210"/>
      <c r="J402" s="211">
        <f>ROUND(I402*H402,2)</f>
        <v>0</v>
      </c>
      <c r="K402" s="207" t="s">
        <v>135</v>
      </c>
      <c r="L402" s="45"/>
      <c r="M402" s="212" t="s">
        <v>19</v>
      </c>
      <c r="N402" s="213" t="s">
        <v>46</v>
      </c>
      <c r="O402" s="85"/>
      <c r="P402" s="214">
        <f>O402*H402</f>
        <v>0</v>
      </c>
      <c r="Q402" s="214">
        <v>0.11240500000000001</v>
      </c>
      <c r="R402" s="214">
        <f>Q402*H402</f>
        <v>0.67443000000000008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136</v>
      </c>
      <c r="AT402" s="216" t="s">
        <v>131</v>
      </c>
      <c r="AU402" s="216" t="s">
        <v>137</v>
      </c>
      <c r="AY402" s="18" t="s">
        <v>127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83</v>
      </c>
      <c r="BK402" s="217">
        <f>ROUND(I402*H402,2)</f>
        <v>0</v>
      </c>
      <c r="BL402" s="18" t="s">
        <v>136</v>
      </c>
      <c r="BM402" s="216" t="s">
        <v>799</v>
      </c>
    </row>
    <row r="403" s="2" customFormat="1">
      <c r="A403" s="39"/>
      <c r="B403" s="40"/>
      <c r="C403" s="41"/>
      <c r="D403" s="218" t="s">
        <v>139</v>
      </c>
      <c r="E403" s="41"/>
      <c r="F403" s="219" t="s">
        <v>800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139</v>
      </c>
      <c r="AU403" s="18" t="s">
        <v>137</v>
      </c>
    </row>
    <row r="404" s="2" customFormat="1" ht="16.5" customHeight="1">
      <c r="A404" s="39"/>
      <c r="B404" s="40"/>
      <c r="C404" s="247" t="s">
        <v>801</v>
      </c>
      <c r="D404" s="247" t="s">
        <v>284</v>
      </c>
      <c r="E404" s="248" t="s">
        <v>802</v>
      </c>
      <c r="F404" s="249" t="s">
        <v>803</v>
      </c>
      <c r="G404" s="250" t="s">
        <v>151</v>
      </c>
      <c r="H404" s="251">
        <v>6</v>
      </c>
      <c r="I404" s="252"/>
      <c r="J404" s="253">
        <f>ROUND(I404*H404,2)</f>
        <v>0</v>
      </c>
      <c r="K404" s="249" t="s">
        <v>135</v>
      </c>
      <c r="L404" s="254"/>
      <c r="M404" s="255" t="s">
        <v>19</v>
      </c>
      <c r="N404" s="256" t="s">
        <v>46</v>
      </c>
      <c r="O404" s="85"/>
      <c r="P404" s="214">
        <f>O404*H404</f>
        <v>0</v>
      </c>
      <c r="Q404" s="214">
        <v>0.0061000000000000004</v>
      </c>
      <c r="R404" s="214">
        <f>Q404*H404</f>
        <v>0.036600000000000001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173</v>
      </c>
      <c r="AT404" s="216" t="s">
        <v>284</v>
      </c>
      <c r="AU404" s="216" t="s">
        <v>137</v>
      </c>
      <c r="AY404" s="18" t="s">
        <v>127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83</v>
      </c>
      <c r="BK404" s="217">
        <f>ROUND(I404*H404,2)</f>
        <v>0</v>
      </c>
      <c r="BL404" s="18" t="s">
        <v>136</v>
      </c>
      <c r="BM404" s="216" t="s">
        <v>804</v>
      </c>
    </row>
    <row r="405" s="2" customFormat="1" ht="16.5" customHeight="1">
      <c r="A405" s="39"/>
      <c r="B405" s="40"/>
      <c r="C405" s="205" t="s">
        <v>805</v>
      </c>
      <c r="D405" s="205" t="s">
        <v>131</v>
      </c>
      <c r="E405" s="206" t="s">
        <v>806</v>
      </c>
      <c r="F405" s="207" t="s">
        <v>807</v>
      </c>
      <c r="G405" s="208" t="s">
        <v>151</v>
      </c>
      <c r="H405" s="209">
        <v>6</v>
      </c>
      <c r="I405" s="210"/>
      <c r="J405" s="211">
        <f>ROUND(I405*H405,2)</f>
        <v>0</v>
      </c>
      <c r="K405" s="207" t="s">
        <v>135</v>
      </c>
      <c r="L405" s="45"/>
      <c r="M405" s="212" t="s">
        <v>19</v>
      </c>
      <c r="N405" s="213" t="s">
        <v>46</v>
      </c>
      <c r="O405" s="85"/>
      <c r="P405" s="214">
        <f>O405*H405</f>
        <v>0</v>
      </c>
      <c r="Q405" s="214">
        <v>0.00069999999999999999</v>
      </c>
      <c r="R405" s="214">
        <f>Q405*H405</f>
        <v>0.0041999999999999997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136</v>
      </c>
      <c r="AT405" s="216" t="s">
        <v>131</v>
      </c>
      <c r="AU405" s="216" t="s">
        <v>137</v>
      </c>
      <c r="AY405" s="18" t="s">
        <v>127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83</v>
      </c>
      <c r="BK405" s="217">
        <f>ROUND(I405*H405,2)</f>
        <v>0</v>
      </c>
      <c r="BL405" s="18" t="s">
        <v>136</v>
      </c>
      <c r="BM405" s="216" t="s">
        <v>808</v>
      </c>
    </row>
    <row r="406" s="2" customFormat="1">
      <c r="A406" s="39"/>
      <c r="B406" s="40"/>
      <c r="C406" s="41"/>
      <c r="D406" s="218" t="s">
        <v>139</v>
      </c>
      <c r="E406" s="41"/>
      <c r="F406" s="219" t="s">
        <v>809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139</v>
      </c>
      <c r="AU406" s="18" t="s">
        <v>137</v>
      </c>
    </row>
    <row r="407" s="2" customFormat="1" ht="16.5" customHeight="1">
      <c r="A407" s="39"/>
      <c r="B407" s="40"/>
      <c r="C407" s="247" t="s">
        <v>810</v>
      </c>
      <c r="D407" s="247" t="s">
        <v>284</v>
      </c>
      <c r="E407" s="248" t="s">
        <v>811</v>
      </c>
      <c r="F407" s="249" t="s">
        <v>812</v>
      </c>
      <c r="G407" s="250" t="s">
        <v>151</v>
      </c>
      <c r="H407" s="251">
        <v>2</v>
      </c>
      <c r="I407" s="252"/>
      <c r="J407" s="253">
        <f>ROUND(I407*H407,2)</f>
        <v>0</v>
      </c>
      <c r="K407" s="249" t="s">
        <v>135</v>
      </c>
      <c r="L407" s="254"/>
      <c r="M407" s="255" t="s">
        <v>19</v>
      </c>
      <c r="N407" s="256" t="s">
        <v>46</v>
      </c>
      <c r="O407" s="85"/>
      <c r="P407" s="214">
        <f>O407*H407</f>
        <v>0</v>
      </c>
      <c r="Q407" s="214">
        <v>0.0050000000000000001</v>
      </c>
      <c r="R407" s="214">
        <f>Q407*H407</f>
        <v>0.01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173</v>
      </c>
      <c r="AT407" s="216" t="s">
        <v>284</v>
      </c>
      <c r="AU407" s="216" t="s">
        <v>137</v>
      </c>
      <c r="AY407" s="18" t="s">
        <v>127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83</v>
      </c>
      <c r="BK407" s="217">
        <f>ROUND(I407*H407,2)</f>
        <v>0</v>
      </c>
      <c r="BL407" s="18" t="s">
        <v>136</v>
      </c>
      <c r="BM407" s="216" t="s">
        <v>813</v>
      </c>
    </row>
    <row r="408" s="2" customFormat="1" ht="16.5" customHeight="1">
      <c r="A408" s="39"/>
      <c r="B408" s="40"/>
      <c r="C408" s="247" t="s">
        <v>814</v>
      </c>
      <c r="D408" s="247" t="s">
        <v>284</v>
      </c>
      <c r="E408" s="248" t="s">
        <v>815</v>
      </c>
      <c r="F408" s="249" t="s">
        <v>816</v>
      </c>
      <c r="G408" s="250" t="s">
        <v>151</v>
      </c>
      <c r="H408" s="251">
        <v>2</v>
      </c>
      <c r="I408" s="252"/>
      <c r="J408" s="253">
        <f>ROUND(I408*H408,2)</f>
        <v>0</v>
      </c>
      <c r="K408" s="249" t="s">
        <v>135</v>
      </c>
      <c r="L408" s="254"/>
      <c r="M408" s="255" t="s">
        <v>19</v>
      </c>
      <c r="N408" s="256" t="s">
        <v>46</v>
      </c>
      <c r="O408" s="85"/>
      <c r="P408" s="214">
        <f>O408*H408</f>
        <v>0</v>
      </c>
      <c r="Q408" s="214">
        <v>0.0040000000000000001</v>
      </c>
      <c r="R408" s="214">
        <f>Q408*H408</f>
        <v>0.0080000000000000002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173</v>
      </c>
      <c r="AT408" s="216" t="s">
        <v>284</v>
      </c>
      <c r="AU408" s="216" t="s">
        <v>137</v>
      </c>
      <c r="AY408" s="18" t="s">
        <v>127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83</v>
      </c>
      <c r="BK408" s="217">
        <f>ROUND(I408*H408,2)</f>
        <v>0</v>
      </c>
      <c r="BL408" s="18" t="s">
        <v>136</v>
      </c>
      <c r="BM408" s="216" t="s">
        <v>817</v>
      </c>
    </row>
    <row r="409" s="2" customFormat="1" ht="16.5" customHeight="1">
      <c r="A409" s="39"/>
      <c r="B409" s="40"/>
      <c r="C409" s="247" t="s">
        <v>818</v>
      </c>
      <c r="D409" s="247" t="s">
        <v>284</v>
      </c>
      <c r="E409" s="248" t="s">
        <v>819</v>
      </c>
      <c r="F409" s="249" t="s">
        <v>820</v>
      </c>
      <c r="G409" s="250" t="s">
        <v>151</v>
      </c>
      <c r="H409" s="251">
        <v>1</v>
      </c>
      <c r="I409" s="252"/>
      <c r="J409" s="253">
        <f>ROUND(I409*H409,2)</f>
        <v>0</v>
      </c>
      <c r="K409" s="249" t="s">
        <v>135</v>
      </c>
      <c r="L409" s="254"/>
      <c r="M409" s="255" t="s">
        <v>19</v>
      </c>
      <c r="N409" s="256" t="s">
        <v>46</v>
      </c>
      <c r="O409" s="85"/>
      <c r="P409" s="214">
        <f>O409*H409</f>
        <v>0</v>
      </c>
      <c r="Q409" s="214">
        <v>0.0025000000000000001</v>
      </c>
      <c r="R409" s="214">
        <f>Q409*H409</f>
        <v>0.0025000000000000001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173</v>
      </c>
      <c r="AT409" s="216" t="s">
        <v>284</v>
      </c>
      <c r="AU409" s="216" t="s">
        <v>137</v>
      </c>
      <c r="AY409" s="18" t="s">
        <v>127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83</v>
      </c>
      <c r="BK409" s="217">
        <f>ROUND(I409*H409,2)</f>
        <v>0</v>
      </c>
      <c r="BL409" s="18" t="s">
        <v>136</v>
      </c>
      <c r="BM409" s="216" t="s">
        <v>821</v>
      </c>
    </row>
    <row r="410" s="2" customFormat="1" ht="16.5" customHeight="1">
      <c r="A410" s="39"/>
      <c r="B410" s="40"/>
      <c r="C410" s="247" t="s">
        <v>822</v>
      </c>
      <c r="D410" s="247" t="s">
        <v>284</v>
      </c>
      <c r="E410" s="248" t="s">
        <v>823</v>
      </c>
      <c r="F410" s="249" t="s">
        <v>824</v>
      </c>
      <c r="G410" s="250" t="s">
        <v>151</v>
      </c>
      <c r="H410" s="251">
        <v>1</v>
      </c>
      <c r="I410" s="252"/>
      <c r="J410" s="253">
        <f>ROUND(I410*H410,2)</f>
        <v>0</v>
      </c>
      <c r="K410" s="249" t="s">
        <v>135</v>
      </c>
      <c r="L410" s="254"/>
      <c r="M410" s="255" t="s">
        <v>19</v>
      </c>
      <c r="N410" s="256" t="s">
        <v>46</v>
      </c>
      <c r="O410" s="85"/>
      <c r="P410" s="214">
        <f>O410*H410</f>
        <v>0</v>
      </c>
      <c r="Q410" s="214">
        <v>0.0040000000000000001</v>
      </c>
      <c r="R410" s="214">
        <f>Q410*H410</f>
        <v>0.0040000000000000001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173</v>
      </c>
      <c r="AT410" s="216" t="s">
        <v>284</v>
      </c>
      <c r="AU410" s="216" t="s">
        <v>137</v>
      </c>
      <c r="AY410" s="18" t="s">
        <v>127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83</v>
      </c>
      <c r="BK410" s="217">
        <f>ROUND(I410*H410,2)</f>
        <v>0</v>
      </c>
      <c r="BL410" s="18" t="s">
        <v>136</v>
      </c>
      <c r="BM410" s="216" t="s">
        <v>825</v>
      </c>
    </row>
    <row r="411" s="2" customFormat="1" ht="16.5" customHeight="1">
      <c r="A411" s="39"/>
      <c r="B411" s="40"/>
      <c r="C411" s="205" t="s">
        <v>826</v>
      </c>
      <c r="D411" s="205" t="s">
        <v>131</v>
      </c>
      <c r="E411" s="206" t="s">
        <v>827</v>
      </c>
      <c r="F411" s="207" t="s">
        <v>828</v>
      </c>
      <c r="G411" s="208" t="s">
        <v>151</v>
      </c>
      <c r="H411" s="209">
        <v>2</v>
      </c>
      <c r="I411" s="210"/>
      <c r="J411" s="211">
        <f>ROUND(I411*H411,2)</f>
        <v>0</v>
      </c>
      <c r="K411" s="207" t="s">
        <v>135</v>
      </c>
      <c r="L411" s="45"/>
      <c r="M411" s="212" t="s">
        <v>19</v>
      </c>
      <c r="N411" s="213" t="s">
        <v>46</v>
      </c>
      <c r="O411" s="85"/>
      <c r="P411" s="214">
        <f>O411*H411</f>
        <v>0</v>
      </c>
      <c r="Q411" s="214">
        <v>0.0010499999999999999</v>
      </c>
      <c r="R411" s="214">
        <f>Q411*H411</f>
        <v>0.0020999999999999999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136</v>
      </c>
      <c r="AT411" s="216" t="s">
        <v>131</v>
      </c>
      <c r="AU411" s="216" t="s">
        <v>137</v>
      </c>
      <c r="AY411" s="18" t="s">
        <v>127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83</v>
      </c>
      <c r="BK411" s="217">
        <f>ROUND(I411*H411,2)</f>
        <v>0</v>
      </c>
      <c r="BL411" s="18" t="s">
        <v>136</v>
      </c>
      <c r="BM411" s="216" t="s">
        <v>829</v>
      </c>
    </row>
    <row r="412" s="2" customFormat="1">
      <c r="A412" s="39"/>
      <c r="B412" s="40"/>
      <c r="C412" s="41"/>
      <c r="D412" s="218" t="s">
        <v>139</v>
      </c>
      <c r="E412" s="41"/>
      <c r="F412" s="219" t="s">
        <v>830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139</v>
      </c>
      <c r="AU412" s="18" t="s">
        <v>137</v>
      </c>
    </row>
    <row r="413" s="2" customFormat="1" ht="16.5" customHeight="1">
      <c r="A413" s="39"/>
      <c r="B413" s="40"/>
      <c r="C413" s="247" t="s">
        <v>831</v>
      </c>
      <c r="D413" s="247" t="s">
        <v>284</v>
      </c>
      <c r="E413" s="248" t="s">
        <v>832</v>
      </c>
      <c r="F413" s="249" t="s">
        <v>833</v>
      </c>
      <c r="G413" s="250" t="s">
        <v>151</v>
      </c>
      <c r="H413" s="251">
        <v>2</v>
      </c>
      <c r="I413" s="252"/>
      <c r="J413" s="253">
        <f>ROUND(I413*H413,2)</f>
        <v>0</v>
      </c>
      <c r="K413" s="249" t="s">
        <v>135</v>
      </c>
      <c r="L413" s="254"/>
      <c r="M413" s="255" t="s">
        <v>19</v>
      </c>
      <c r="N413" s="256" t="s">
        <v>46</v>
      </c>
      <c r="O413" s="85"/>
      <c r="P413" s="214">
        <f>O413*H413</f>
        <v>0</v>
      </c>
      <c r="Q413" s="214">
        <v>0.010999999999999999</v>
      </c>
      <c r="R413" s="214">
        <f>Q413*H413</f>
        <v>0.021999999999999999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173</v>
      </c>
      <c r="AT413" s="216" t="s">
        <v>284</v>
      </c>
      <c r="AU413" s="216" t="s">
        <v>137</v>
      </c>
      <c r="AY413" s="18" t="s">
        <v>127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83</v>
      </c>
      <c r="BK413" s="217">
        <f>ROUND(I413*H413,2)</f>
        <v>0</v>
      </c>
      <c r="BL413" s="18" t="s">
        <v>136</v>
      </c>
      <c r="BM413" s="216" t="s">
        <v>834</v>
      </c>
    </row>
    <row r="414" s="2" customFormat="1" ht="16.5" customHeight="1">
      <c r="A414" s="39"/>
      <c r="B414" s="40"/>
      <c r="C414" s="205" t="s">
        <v>835</v>
      </c>
      <c r="D414" s="205" t="s">
        <v>131</v>
      </c>
      <c r="E414" s="206" t="s">
        <v>836</v>
      </c>
      <c r="F414" s="207" t="s">
        <v>837</v>
      </c>
      <c r="G414" s="208" t="s">
        <v>134</v>
      </c>
      <c r="H414" s="209">
        <v>8</v>
      </c>
      <c r="I414" s="210"/>
      <c r="J414" s="211">
        <f>ROUND(I414*H414,2)</f>
        <v>0</v>
      </c>
      <c r="K414" s="207" t="s">
        <v>19</v>
      </c>
      <c r="L414" s="45"/>
      <c r="M414" s="212" t="s">
        <v>19</v>
      </c>
      <c r="N414" s="213" t="s">
        <v>46</v>
      </c>
      <c r="O414" s="85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136</v>
      </c>
      <c r="AT414" s="216" t="s">
        <v>131</v>
      </c>
      <c r="AU414" s="216" t="s">
        <v>137</v>
      </c>
      <c r="AY414" s="18" t="s">
        <v>127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83</v>
      </c>
      <c r="BK414" s="217">
        <f>ROUND(I414*H414,2)</f>
        <v>0</v>
      </c>
      <c r="BL414" s="18" t="s">
        <v>136</v>
      </c>
      <c r="BM414" s="216" t="s">
        <v>838</v>
      </c>
    </row>
    <row r="415" s="2" customFormat="1" ht="16.5" customHeight="1">
      <c r="A415" s="39"/>
      <c r="B415" s="40"/>
      <c r="C415" s="205" t="s">
        <v>839</v>
      </c>
      <c r="D415" s="205" t="s">
        <v>131</v>
      </c>
      <c r="E415" s="206" t="s">
        <v>840</v>
      </c>
      <c r="F415" s="207" t="s">
        <v>841</v>
      </c>
      <c r="G415" s="208" t="s">
        <v>134</v>
      </c>
      <c r="H415" s="209">
        <v>18</v>
      </c>
      <c r="I415" s="210"/>
      <c r="J415" s="211">
        <f>ROUND(I415*H415,2)</f>
        <v>0</v>
      </c>
      <c r="K415" s="207" t="s">
        <v>19</v>
      </c>
      <c r="L415" s="45"/>
      <c r="M415" s="212" t="s">
        <v>19</v>
      </c>
      <c r="N415" s="213" t="s">
        <v>46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136</v>
      </c>
      <c r="AT415" s="216" t="s">
        <v>131</v>
      </c>
      <c r="AU415" s="216" t="s">
        <v>137</v>
      </c>
      <c r="AY415" s="18" t="s">
        <v>127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83</v>
      </c>
      <c r="BK415" s="217">
        <f>ROUND(I415*H415,2)</f>
        <v>0</v>
      </c>
      <c r="BL415" s="18" t="s">
        <v>136</v>
      </c>
      <c r="BM415" s="216" t="s">
        <v>842</v>
      </c>
    </row>
    <row r="416" s="12" customFormat="1" ht="22.8" customHeight="1">
      <c r="A416" s="12"/>
      <c r="B416" s="189"/>
      <c r="C416" s="190"/>
      <c r="D416" s="191" t="s">
        <v>74</v>
      </c>
      <c r="E416" s="203" t="s">
        <v>843</v>
      </c>
      <c r="F416" s="203" t="s">
        <v>844</v>
      </c>
      <c r="G416" s="190"/>
      <c r="H416" s="190"/>
      <c r="I416" s="193"/>
      <c r="J416" s="204">
        <f>BK416</f>
        <v>0</v>
      </c>
      <c r="K416" s="190"/>
      <c r="L416" s="195"/>
      <c r="M416" s="196"/>
      <c r="N416" s="197"/>
      <c r="O416" s="197"/>
      <c r="P416" s="198">
        <f>SUM(P417:P418)</f>
        <v>0</v>
      </c>
      <c r="Q416" s="197"/>
      <c r="R416" s="198">
        <f>SUM(R417:R418)</f>
        <v>0</v>
      </c>
      <c r="S416" s="197"/>
      <c r="T416" s="199">
        <f>SUM(T417:T418)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0" t="s">
        <v>83</v>
      </c>
      <c r="AT416" s="201" t="s">
        <v>74</v>
      </c>
      <c r="AU416" s="201" t="s">
        <v>83</v>
      </c>
      <c r="AY416" s="200" t="s">
        <v>127</v>
      </c>
      <c r="BK416" s="202">
        <f>SUM(BK417:BK418)</f>
        <v>0</v>
      </c>
    </row>
    <row r="417" s="2" customFormat="1" ht="24.15" customHeight="1">
      <c r="A417" s="39"/>
      <c r="B417" s="40"/>
      <c r="C417" s="205" t="s">
        <v>845</v>
      </c>
      <c r="D417" s="205" t="s">
        <v>131</v>
      </c>
      <c r="E417" s="206" t="s">
        <v>846</v>
      </c>
      <c r="F417" s="207" t="s">
        <v>847</v>
      </c>
      <c r="G417" s="208" t="s">
        <v>186</v>
      </c>
      <c r="H417" s="209">
        <v>2435.0819999999999</v>
      </c>
      <c r="I417" s="210"/>
      <c r="J417" s="211">
        <f>ROUND(I417*H417,2)</f>
        <v>0</v>
      </c>
      <c r="K417" s="207" t="s">
        <v>135</v>
      </c>
      <c r="L417" s="45"/>
      <c r="M417" s="212" t="s">
        <v>19</v>
      </c>
      <c r="N417" s="213" t="s">
        <v>46</v>
      </c>
      <c r="O417" s="85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136</v>
      </c>
      <c r="AT417" s="216" t="s">
        <v>131</v>
      </c>
      <c r="AU417" s="216" t="s">
        <v>85</v>
      </c>
      <c r="AY417" s="18" t="s">
        <v>127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83</v>
      </c>
      <c r="BK417" s="217">
        <f>ROUND(I417*H417,2)</f>
        <v>0</v>
      </c>
      <c r="BL417" s="18" t="s">
        <v>136</v>
      </c>
      <c r="BM417" s="216" t="s">
        <v>848</v>
      </c>
    </row>
    <row r="418" s="2" customFormat="1">
      <c r="A418" s="39"/>
      <c r="B418" s="40"/>
      <c r="C418" s="41"/>
      <c r="D418" s="218" t="s">
        <v>139</v>
      </c>
      <c r="E418" s="41"/>
      <c r="F418" s="219" t="s">
        <v>849</v>
      </c>
      <c r="G418" s="41"/>
      <c r="H418" s="41"/>
      <c r="I418" s="220"/>
      <c r="J418" s="41"/>
      <c r="K418" s="41"/>
      <c r="L418" s="45"/>
      <c r="M418" s="257"/>
      <c r="N418" s="258"/>
      <c r="O418" s="259"/>
      <c r="P418" s="259"/>
      <c r="Q418" s="259"/>
      <c r="R418" s="259"/>
      <c r="S418" s="259"/>
      <c r="T418" s="260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139</v>
      </c>
      <c r="AU418" s="18" t="s">
        <v>85</v>
      </c>
    </row>
    <row r="419" s="2" customFormat="1" ht="6.96" customHeight="1">
      <c r="A419" s="39"/>
      <c r="B419" s="60"/>
      <c r="C419" s="61"/>
      <c r="D419" s="61"/>
      <c r="E419" s="61"/>
      <c r="F419" s="61"/>
      <c r="G419" s="61"/>
      <c r="H419" s="61"/>
      <c r="I419" s="61"/>
      <c r="J419" s="61"/>
      <c r="K419" s="61"/>
      <c r="L419" s="45"/>
      <c r="M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</row>
  </sheetData>
  <sheetProtection sheet="1" autoFilter="0" formatColumns="0" formatRows="0" objects="1" scenarios="1" spinCount="100000" saltValue="DNE1sJzIsxG/piL4cq1uChMWf+YMHsWkuGL592OJm+TYo0+wrbYuID8kqbAnFf5vzGwMgWtImHb6Dq7Allii/w==" hashValue="tvkjULl7eiylbYOwl0/fzyJbcE2bzOeJVGvsbc4jxbWuwaZ4YerUc/ExNpnKNOq8FUpE6bKq5ufQJIOJrK6Q2g==" algorithmName="SHA-512" password="C4E3"/>
  <autoFilter ref="C88:K41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5_01/919735112"/>
    <hyperlink ref="F96" r:id="rId2" display="https://podminky.urs.cz/item/CS_URS_2023_01/113107342"/>
    <hyperlink ref="F99" r:id="rId3" display="https://podminky.urs.cz/item/CS_URS_2025_01/184818242"/>
    <hyperlink ref="F101" r:id="rId4" display="https://podminky.urs.cz/item/CS_URS_2025_01/919726122"/>
    <hyperlink ref="F103" r:id="rId5" display="https://podminky.urs.cz/item/CS_URS_2025_01/112101102"/>
    <hyperlink ref="F105" r:id="rId6" display="https://podminky.urs.cz/item/CS_URS_2025_01/112251102"/>
    <hyperlink ref="F107" r:id="rId7" display="https://podminky.urs.cz/item/CS_URS_2025_01/162201402"/>
    <hyperlink ref="F109" r:id="rId8" display="https://podminky.urs.cz/item/CS_URS_2025_01/162201412"/>
    <hyperlink ref="F111" r:id="rId9" display="https://podminky.urs.cz/item/CS_URS_2025_01/162201422"/>
    <hyperlink ref="F113" r:id="rId10" display="https://podminky.urs.cz/item/CS_URS_2025_01/997221858"/>
    <hyperlink ref="F115" r:id="rId11" display="https://podminky.urs.cz/item/CS_URS_2025_01/997221551"/>
    <hyperlink ref="F117" r:id="rId12" display="https://podminky.urs.cz/item/CS_URS_2025_01/997221559"/>
    <hyperlink ref="F120" r:id="rId13" display="https://podminky.urs.cz/item/CS_URS_2025_01/997221875"/>
    <hyperlink ref="F123" r:id="rId14" display="https://podminky.urs.cz/item/CS_URS_2025_01/121151125"/>
    <hyperlink ref="F126" r:id="rId15" display="https://podminky.urs.cz/item/CS_URS_2025_01/121151127"/>
    <hyperlink ref="F128" r:id="rId16" display="https://podminky.urs.cz/item/CS_URS_2025_01/171251201"/>
    <hyperlink ref="F131" r:id="rId17" display="https://podminky.urs.cz/item/CS_URS_2025_01/181351113"/>
    <hyperlink ref="F134" r:id="rId18" display="https://podminky.urs.cz/item/CS_URS_2025_01/162351103"/>
    <hyperlink ref="F136" r:id="rId19" display="https://podminky.urs.cz/item/CS_URS_2025_01/122251103"/>
    <hyperlink ref="F139" r:id="rId20" display="https://podminky.urs.cz/item/CS_URS_2025_01/122211101"/>
    <hyperlink ref="F141" r:id="rId21" display="https://podminky.urs.cz/item/CS_URS_2025_01/132251251"/>
    <hyperlink ref="F145" r:id="rId22" display="https://podminky.urs.cz/item/CS_URS_2025_01/131251104"/>
    <hyperlink ref="F149" r:id="rId23" display="https://podminky.urs.cz/item/CS_URS_2025_01/132251104"/>
    <hyperlink ref="F155" r:id="rId24" display="https://podminky.urs.cz/item/CS_URS_2023_01/132212131"/>
    <hyperlink ref="F157" r:id="rId25" display="https://podminky.urs.cz/item/CS_URS_2025_01/133251101"/>
    <hyperlink ref="F160" r:id="rId26" display="https://podminky.urs.cz/item/CS_URS_2025_01/171152121"/>
    <hyperlink ref="F164" r:id="rId27" display="https://podminky.urs.cz/item/CS_URS_2025_01/174151101"/>
    <hyperlink ref="F173" r:id="rId28" display="https://podminky.urs.cz/item/CS_URS_2025_01/175151101"/>
    <hyperlink ref="F180" r:id="rId29" display="https://podminky.urs.cz/item/CS_URS_2025_01/175151109"/>
    <hyperlink ref="F187" r:id="rId30" display="https://podminky.urs.cz/item/CS_URS_2025_01/119001421"/>
    <hyperlink ref="F189" r:id="rId31" display="https://podminky.urs.cz/item/CS_URS_2025_01/162751117"/>
    <hyperlink ref="F192" r:id="rId32" display="https://podminky.urs.cz/item/CS_URS_2025_01/171251201"/>
    <hyperlink ref="F194" r:id="rId33" display="https://podminky.urs.cz/item/CS_URS_2025_01/171201231"/>
    <hyperlink ref="F197" r:id="rId34" display="https://podminky.urs.cz/item/CS_URS_2025_01/181951112"/>
    <hyperlink ref="F200" r:id="rId35" display="https://podminky.urs.cz/item/CS_URS_2025_01/043154000"/>
    <hyperlink ref="F203" r:id="rId36" display="https://podminky.urs.cz/item/CS_URS_2025_01/122251105"/>
    <hyperlink ref="F206" r:id="rId37" display="https://podminky.urs.cz/item/CS_URS_2025_01/162751117"/>
    <hyperlink ref="F208" r:id="rId38" display="https://podminky.urs.cz/item/CS_URS_2025_01/171251201.1"/>
    <hyperlink ref="F210" r:id="rId39" display="https://podminky.urs.cz/item/CS_URS_2025_01/171201231.1"/>
    <hyperlink ref="F213" r:id="rId40" display="https://podminky.urs.cz/item/CS_URS_2025_01/564951313"/>
    <hyperlink ref="F217" r:id="rId41" display="https://podminky.urs.cz/item/CS_URS_2025_01/919726122"/>
    <hyperlink ref="F220" r:id="rId42" display="https://podminky.urs.cz/item/CS_URS_2025_01/043154000"/>
    <hyperlink ref="F223" r:id="rId43" display="https://podminky.urs.cz/item/CS_URS_2025_01/181411131"/>
    <hyperlink ref="F227" r:id="rId44" display="https://podminky.urs.cz/item/CS_URS_2025_01/182303111"/>
    <hyperlink ref="F230" r:id="rId45" display="https://podminky.urs.cz/item/CS_URS_2025_01/182251101"/>
    <hyperlink ref="F233" r:id="rId46" display="https://podminky.urs.cz/item/CS_URS_2025_01/171151101"/>
    <hyperlink ref="F235" r:id="rId47" display="https://podminky.urs.cz/item/CS_URS_2025_01/183402131"/>
    <hyperlink ref="F237" r:id="rId48" display="https://podminky.urs.cz/item/CS_URS_2025_01/183403114"/>
    <hyperlink ref="F239" r:id="rId49" display="https://podminky.urs.cz/item/CS_URS_2025_01/183403153"/>
    <hyperlink ref="F241" r:id="rId50" display="https://podminky.urs.cz/item/CS_URS_2025_01/184813511"/>
    <hyperlink ref="F244" r:id="rId51" display="https://podminky.urs.cz/item/CS_URS_2025_01/111151221"/>
    <hyperlink ref="F248" r:id="rId52" display="https://podminky.urs.cz/item/CS_URS_2025_01/564851111"/>
    <hyperlink ref="F251" r:id="rId53" display="https://podminky.urs.cz/item/CS_URS_2025_01/564861111"/>
    <hyperlink ref="F254" r:id="rId54" display="https://podminky.urs.cz/item/CS_URS_2025_01/577134141"/>
    <hyperlink ref="F257" r:id="rId55" display="https://podminky.urs.cz/item/CS_URS_2025_01/573211107"/>
    <hyperlink ref="F259" r:id="rId56" display="https://podminky.urs.cz/item/CS_URS_2025_01/565166122"/>
    <hyperlink ref="F261" r:id="rId57" display="https://podminky.urs.cz/item/CS_URS_2025_01/573111112"/>
    <hyperlink ref="F263" r:id="rId58" display="https://podminky.urs.cz/item/CS_URS_2025_01/569903311"/>
    <hyperlink ref="F267" r:id="rId59" display="https://podminky.urs.cz/item/CS_URS_2025_01/919726122"/>
    <hyperlink ref="F271" r:id="rId60" display="https://podminky.urs.cz/item/CS_URS_2025_01/564861111"/>
    <hyperlink ref="F274" r:id="rId61" display="https://podminky.urs.cz/item/CS_URS_2025_01/919732221"/>
    <hyperlink ref="F276" r:id="rId62" display="https://podminky.urs.cz/item/CS_URS_2025_01/043154000"/>
    <hyperlink ref="F279" r:id="rId63" display="https://podminky.urs.cz/item/CS_URS_2025_01/895941301"/>
    <hyperlink ref="F283" r:id="rId64" display="https://podminky.urs.cz/item/CS_URS_2025_01/894812113"/>
    <hyperlink ref="F285" r:id="rId65" display="https://podminky.urs.cz/item/CS_URS_2025_01/894812111"/>
    <hyperlink ref="F287" r:id="rId66" display="https://podminky.urs.cz/item/CS_URS_2025_01/894812112"/>
    <hyperlink ref="F289" r:id="rId67" display="https://podminky.urs.cz/item/CS_URS_2025_01/894812131"/>
    <hyperlink ref="F291" r:id="rId68" display="https://podminky.urs.cz/item/CS_URS_2025_01/894812149"/>
    <hyperlink ref="F293" r:id="rId69" display="https://podminky.urs.cz/item/CS_URS_2025_01/894812141"/>
    <hyperlink ref="F295" r:id="rId70" display="https://podminky.urs.cz/item/CS_URS_2025_01/894812155"/>
    <hyperlink ref="F300" r:id="rId71" display="https://podminky.urs.cz/item/CS_URS_2025_01/871313121"/>
    <hyperlink ref="F303" r:id="rId72" display="https://podminky.urs.cz/item/CS_URS_2025_01/877350330"/>
    <hyperlink ref="F306" r:id="rId73" display="https://podminky.urs.cz/item/CS_URS_2025_01/899722113"/>
    <hyperlink ref="F308" r:id="rId74" display="https://podminky.urs.cz/item/CS_URS_2025_01/212752702"/>
    <hyperlink ref="F311" r:id="rId75" display="https://podminky.urs.cz/item/CS_URS_2025_01/919726121"/>
    <hyperlink ref="F314" r:id="rId76" display="https://podminky.urs.cz/item/CS_URS_2025_01/451573111"/>
    <hyperlink ref="F319" r:id="rId77" display="https://podminky.urs.cz/item/CS_URS_2025_01/594511113"/>
    <hyperlink ref="F322" r:id="rId78" display="https://podminky.urs.cz/item/CS_URS_2025_01/599632111"/>
    <hyperlink ref="F324" r:id="rId79" display="https://podminky.urs.cz/item/CS_URS_2025_01/584121109"/>
    <hyperlink ref="F328" r:id="rId80" display="https://podminky.urs.cz/item/CS_URS_2025_01/916131213"/>
    <hyperlink ref="F336" r:id="rId81" display="https://podminky.urs.cz/item/CS_URS_2025_01/916132113"/>
    <hyperlink ref="F340" r:id="rId82" display="https://podminky.urs.cz/item/CS_URS_2025_01/596841220"/>
    <hyperlink ref="F344" r:id="rId83" display="https://podminky.urs.cz/item/CS_URS_2025_01/935114211"/>
    <hyperlink ref="F348" r:id="rId84" display="https://podminky.urs.cz/item/CS_URS_2025_01/935114215"/>
    <hyperlink ref="F351" r:id="rId85" display="https://podminky.urs.cz/item/CS_URS_2025_01/935114213"/>
    <hyperlink ref="F354" r:id="rId86" display="https://podminky.urs.cz/item/CS_URS_2025_01/935114214"/>
    <hyperlink ref="F359" r:id="rId87" display="https://podminky.urs.cz/item/CS_URS_2025_01/919732211"/>
    <hyperlink ref="F361" r:id="rId88" display="https://podminky.urs.cz/item/CS_URS_2025_01/935112211"/>
    <hyperlink ref="F365" r:id="rId89" display="https://podminky.urs.cz/item/CS_URS_2025_01/275313811"/>
    <hyperlink ref="F371" r:id="rId90" display="https://podminky.urs.cz/item/CS_URS_2025_01/273313511"/>
    <hyperlink ref="F377" r:id="rId91" display="https://podminky.urs.cz/item/CS_URS_2025_01/919521140"/>
    <hyperlink ref="F380" r:id="rId92" display="https://podminky.urs.cz/item/CS_URS_2025_01/919411141"/>
    <hyperlink ref="F382" r:id="rId93" display="https://podminky.urs.cz/item/CS_URS_2025_01/317361821"/>
    <hyperlink ref="F385" r:id="rId94" display="https://podminky.urs.cz/item/CS_URS_2025_01/919535556"/>
    <hyperlink ref="F390" r:id="rId95" display="https://podminky.urs.cz/item/CS_URS_2025_01/174151101"/>
    <hyperlink ref="F393" r:id="rId96" display="https://podminky.urs.cz/item/CS_URS_2025_01/174251109"/>
    <hyperlink ref="F395" r:id="rId97" display="https://podminky.urs.cz/item/CS_URS_2025_01/919721122"/>
    <hyperlink ref="F398" r:id="rId98" display="https://podminky.urs.cz/item/CS_URS_2025_01/594511113.1"/>
    <hyperlink ref="F401" r:id="rId99" display="https://podminky.urs.cz/item/CS_URS_2025_01/599632111"/>
    <hyperlink ref="F403" r:id="rId100" display="https://podminky.urs.cz/item/CS_URS_2025_01/914511112"/>
    <hyperlink ref="F406" r:id="rId101" display="https://podminky.urs.cz/item/CS_URS_2025_01/914111111"/>
    <hyperlink ref="F412" r:id="rId102" display="https://podminky.urs.cz/item/CS_URS_2025_01/914111121"/>
    <hyperlink ref="F418" r:id="rId103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Lokalita RD Nad Vagónkou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850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18. 4. 2025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ROUND((SUM(BE86:BE150)),  2)</f>
        <v>0</v>
      </c>
      <c r="G33" s="39"/>
      <c r="H33" s="39"/>
      <c r="I33" s="149">
        <v>0.20999999999999999</v>
      </c>
      <c r="J33" s="148">
        <f>ROUND(((SUM(BE86:BE150))*I33),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ROUND((SUM(BF86:BF150)),  2)</f>
        <v>0</v>
      </c>
      <c r="G34" s="39"/>
      <c r="H34" s="39"/>
      <c r="I34" s="149">
        <v>0.12</v>
      </c>
      <c r="J34" s="148">
        <f>ROUND(((SUM(BF86:BF150))*I34),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ROUND((SUM(BG86:BG150)),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ROUND((SUM(BH86:BH150)),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ROUND((SUM(BI86:BI150)),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Lokalita RD Nad Vagónkou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301 - Výměna potrubí vodovodu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Karviná</v>
      </c>
      <c r="G52" s="41"/>
      <c r="H52" s="41"/>
      <c r="I52" s="33" t="s">
        <v>23</v>
      </c>
      <c r="J52" s="73" t="str">
        <f>IF(J12="","",J12)</f>
        <v>18. 4. 2025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Karviná</v>
      </c>
      <c r="G54" s="41"/>
      <c r="H54" s="41"/>
      <c r="I54" s="33" t="s">
        <v>33</v>
      </c>
      <c r="J54" s="37" t="str">
        <f>E21</f>
        <v>PROINK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PROINK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105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851</v>
      </c>
      <c r="E63" s="175"/>
      <c r="F63" s="175"/>
      <c r="G63" s="175"/>
      <c r="H63" s="175"/>
      <c r="I63" s="175"/>
      <c r="J63" s="176">
        <f>J115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2"/>
      <c r="C64" s="173"/>
      <c r="D64" s="174" t="s">
        <v>852</v>
      </c>
      <c r="E64" s="175"/>
      <c r="F64" s="175"/>
      <c r="G64" s="175"/>
      <c r="H64" s="175"/>
      <c r="I64" s="175"/>
      <c r="J64" s="176">
        <f>J116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853</v>
      </c>
      <c r="E65" s="175"/>
      <c r="F65" s="175"/>
      <c r="G65" s="175"/>
      <c r="H65" s="175"/>
      <c r="I65" s="175"/>
      <c r="J65" s="176">
        <f>J147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2"/>
      <c r="C66" s="173"/>
      <c r="D66" s="174" t="s">
        <v>854</v>
      </c>
      <c r="E66" s="175"/>
      <c r="F66" s="175"/>
      <c r="G66" s="175"/>
      <c r="H66" s="175"/>
      <c r="I66" s="175"/>
      <c r="J66" s="176">
        <f>J148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112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Lokalita RD Nad Vagónkou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301 - Výměna potrubí vodovodu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Karviná</v>
      </c>
      <c r="G80" s="41"/>
      <c r="H80" s="41"/>
      <c r="I80" s="33" t="s">
        <v>23</v>
      </c>
      <c r="J80" s="73" t="str">
        <f>IF(J12="","",J12)</f>
        <v>18. 4. 2025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Statutární město Karviná</v>
      </c>
      <c r="G82" s="41"/>
      <c r="H82" s="41"/>
      <c r="I82" s="33" t="s">
        <v>33</v>
      </c>
      <c r="J82" s="37" t="str">
        <f>E21</f>
        <v>PROINK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>PROINK 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113</v>
      </c>
      <c r="D85" s="181" t="s">
        <v>60</v>
      </c>
      <c r="E85" s="181" t="s">
        <v>56</v>
      </c>
      <c r="F85" s="181" t="s">
        <v>57</v>
      </c>
      <c r="G85" s="181" t="s">
        <v>114</v>
      </c>
      <c r="H85" s="181" t="s">
        <v>115</v>
      </c>
      <c r="I85" s="181" t="s">
        <v>116</v>
      </c>
      <c r="J85" s="181" t="s">
        <v>100</v>
      </c>
      <c r="K85" s="182" t="s">
        <v>117</v>
      </c>
      <c r="L85" s="183"/>
      <c r="M85" s="93" t="s">
        <v>19</v>
      </c>
      <c r="N85" s="94" t="s">
        <v>45</v>
      </c>
      <c r="O85" s="94" t="s">
        <v>118</v>
      </c>
      <c r="P85" s="94" t="s">
        <v>119</v>
      </c>
      <c r="Q85" s="94" t="s">
        <v>120</v>
      </c>
      <c r="R85" s="94" t="s">
        <v>121</v>
      </c>
      <c r="S85" s="94" t="s">
        <v>122</v>
      </c>
      <c r="T85" s="95" t="s">
        <v>123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124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13.124048331999999</v>
      </c>
      <c r="S86" s="97"/>
      <c r="T86" s="187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101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74</v>
      </c>
      <c r="E87" s="192" t="s">
        <v>125</v>
      </c>
      <c r="F87" s="192" t="s">
        <v>126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P88+P115+P147</f>
        <v>0</v>
      </c>
      <c r="Q87" s="197"/>
      <c r="R87" s="198">
        <f>R88+R115+R147</f>
        <v>13.124048331999999</v>
      </c>
      <c r="S87" s="197"/>
      <c r="T87" s="199">
        <f>T88+T115+T147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83</v>
      </c>
      <c r="AT87" s="201" t="s">
        <v>74</v>
      </c>
      <c r="AU87" s="201" t="s">
        <v>75</v>
      </c>
      <c r="AY87" s="200" t="s">
        <v>127</v>
      </c>
      <c r="BK87" s="202">
        <f>BK88+BK115+BK147</f>
        <v>0</v>
      </c>
    </row>
    <row r="88" s="12" customFormat="1" ht="22.8" customHeight="1">
      <c r="A88" s="12"/>
      <c r="B88" s="189"/>
      <c r="C88" s="190"/>
      <c r="D88" s="191" t="s">
        <v>74</v>
      </c>
      <c r="E88" s="203" t="s">
        <v>83</v>
      </c>
      <c r="F88" s="203" t="s">
        <v>128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P89</f>
        <v>0</v>
      </c>
      <c r="Q88" s="197"/>
      <c r="R88" s="198">
        <f>R89</f>
        <v>12.13490528</v>
      </c>
      <c r="S88" s="197"/>
      <c r="T88" s="19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83</v>
      </c>
      <c r="AY88" s="200" t="s">
        <v>127</v>
      </c>
      <c r="BK88" s="202">
        <f>BK89</f>
        <v>0</v>
      </c>
    </row>
    <row r="89" s="12" customFormat="1" ht="20.88" customHeight="1">
      <c r="A89" s="12"/>
      <c r="B89" s="189"/>
      <c r="C89" s="190"/>
      <c r="D89" s="191" t="s">
        <v>74</v>
      </c>
      <c r="E89" s="203" t="s">
        <v>198</v>
      </c>
      <c r="F89" s="203" t="s">
        <v>203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SUM(P90:P114)</f>
        <v>0</v>
      </c>
      <c r="Q89" s="197"/>
      <c r="R89" s="198">
        <f>SUM(R90:R114)</f>
        <v>12.13490528</v>
      </c>
      <c r="S89" s="197"/>
      <c r="T89" s="199">
        <f>SUM(T90:T114)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85</v>
      </c>
      <c r="AY89" s="200" t="s">
        <v>127</v>
      </c>
      <c r="BK89" s="202">
        <f>SUM(BK90:BK114)</f>
        <v>0</v>
      </c>
    </row>
    <row r="90" s="2" customFormat="1" ht="24.15" customHeight="1">
      <c r="A90" s="39"/>
      <c r="B90" s="40"/>
      <c r="C90" s="205" t="s">
        <v>83</v>
      </c>
      <c r="D90" s="205" t="s">
        <v>131</v>
      </c>
      <c r="E90" s="206" t="s">
        <v>855</v>
      </c>
      <c r="F90" s="207" t="s">
        <v>856</v>
      </c>
      <c r="G90" s="208" t="s">
        <v>218</v>
      </c>
      <c r="H90" s="209">
        <v>21.600000000000001</v>
      </c>
      <c r="I90" s="210"/>
      <c r="J90" s="211">
        <f>ROUND(I90*H90,2)</f>
        <v>0</v>
      </c>
      <c r="K90" s="207" t="s">
        <v>135</v>
      </c>
      <c r="L90" s="45"/>
      <c r="M90" s="212" t="s">
        <v>19</v>
      </c>
      <c r="N90" s="213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131</v>
      </c>
      <c r="AU90" s="216" t="s">
        <v>137</v>
      </c>
      <c r="AY90" s="18" t="s">
        <v>127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136</v>
      </c>
      <c r="BM90" s="216" t="s">
        <v>857</v>
      </c>
    </row>
    <row r="91" s="2" customFormat="1">
      <c r="A91" s="39"/>
      <c r="B91" s="40"/>
      <c r="C91" s="41"/>
      <c r="D91" s="218" t="s">
        <v>139</v>
      </c>
      <c r="E91" s="41"/>
      <c r="F91" s="219" t="s">
        <v>858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139</v>
      </c>
      <c r="AU91" s="18" t="s">
        <v>137</v>
      </c>
    </row>
    <row r="92" s="13" customFormat="1">
      <c r="A92" s="13"/>
      <c r="B92" s="223"/>
      <c r="C92" s="224"/>
      <c r="D92" s="225" t="s">
        <v>147</v>
      </c>
      <c r="E92" s="226" t="s">
        <v>19</v>
      </c>
      <c r="F92" s="227" t="s">
        <v>859</v>
      </c>
      <c r="G92" s="224"/>
      <c r="H92" s="228">
        <v>21.600000000000001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147</v>
      </c>
      <c r="AU92" s="234" t="s">
        <v>137</v>
      </c>
      <c r="AV92" s="13" t="s">
        <v>85</v>
      </c>
      <c r="AW92" s="13" t="s">
        <v>37</v>
      </c>
      <c r="AX92" s="13" t="s">
        <v>83</v>
      </c>
      <c r="AY92" s="234" t="s">
        <v>127</v>
      </c>
    </row>
    <row r="93" s="2" customFormat="1" ht="24.15" customHeight="1">
      <c r="A93" s="39"/>
      <c r="B93" s="40"/>
      <c r="C93" s="205" t="s">
        <v>85</v>
      </c>
      <c r="D93" s="205" t="s">
        <v>131</v>
      </c>
      <c r="E93" s="206" t="s">
        <v>860</v>
      </c>
      <c r="F93" s="207" t="s">
        <v>861</v>
      </c>
      <c r="G93" s="208" t="s">
        <v>143</v>
      </c>
      <c r="H93" s="209">
        <v>48</v>
      </c>
      <c r="I93" s="210"/>
      <c r="J93" s="211">
        <f>ROUND(I93*H93,2)</f>
        <v>0</v>
      </c>
      <c r="K93" s="207" t="s">
        <v>135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0.00058135999999999995</v>
      </c>
      <c r="R93" s="214">
        <f>Q93*H93</f>
        <v>0.027905279999999998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131</v>
      </c>
      <c r="AU93" s="216" t="s">
        <v>137</v>
      </c>
      <c r="AY93" s="18" t="s">
        <v>127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136</v>
      </c>
      <c r="BM93" s="216" t="s">
        <v>862</v>
      </c>
    </row>
    <row r="94" s="2" customFormat="1">
      <c r="A94" s="39"/>
      <c r="B94" s="40"/>
      <c r="C94" s="41"/>
      <c r="D94" s="218" t="s">
        <v>139</v>
      </c>
      <c r="E94" s="41"/>
      <c r="F94" s="219" t="s">
        <v>863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137</v>
      </c>
    </row>
    <row r="95" s="13" customFormat="1">
      <c r="A95" s="13"/>
      <c r="B95" s="223"/>
      <c r="C95" s="224"/>
      <c r="D95" s="225" t="s">
        <v>147</v>
      </c>
      <c r="E95" s="226" t="s">
        <v>19</v>
      </c>
      <c r="F95" s="227" t="s">
        <v>864</v>
      </c>
      <c r="G95" s="224"/>
      <c r="H95" s="228">
        <v>48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147</v>
      </c>
      <c r="AU95" s="234" t="s">
        <v>137</v>
      </c>
      <c r="AV95" s="13" t="s">
        <v>85</v>
      </c>
      <c r="AW95" s="13" t="s">
        <v>37</v>
      </c>
      <c r="AX95" s="13" t="s">
        <v>83</v>
      </c>
      <c r="AY95" s="234" t="s">
        <v>127</v>
      </c>
    </row>
    <row r="96" s="2" customFormat="1" ht="24.15" customHeight="1">
      <c r="A96" s="39"/>
      <c r="B96" s="40"/>
      <c r="C96" s="205" t="s">
        <v>137</v>
      </c>
      <c r="D96" s="205" t="s">
        <v>131</v>
      </c>
      <c r="E96" s="206" t="s">
        <v>865</v>
      </c>
      <c r="F96" s="207" t="s">
        <v>866</v>
      </c>
      <c r="G96" s="208" t="s">
        <v>143</v>
      </c>
      <c r="H96" s="209">
        <v>48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137</v>
      </c>
      <c r="AY96" s="18" t="s">
        <v>127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136</v>
      </c>
      <c r="BM96" s="216" t="s">
        <v>867</v>
      </c>
    </row>
    <row r="97" s="2" customFormat="1">
      <c r="A97" s="39"/>
      <c r="B97" s="40"/>
      <c r="C97" s="41"/>
      <c r="D97" s="218" t="s">
        <v>139</v>
      </c>
      <c r="E97" s="41"/>
      <c r="F97" s="219" t="s">
        <v>868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137</v>
      </c>
    </row>
    <row r="98" s="2" customFormat="1" ht="24.15" customHeight="1">
      <c r="A98" s="39"/>
      <c r="B98" s="40"/>
      <c r="C98" s="205" t="s">
        <v>136</v>
      </c>
      <c r="D98" s="205" t="s">
        <v>131</v>
      </c>
      <c r="E98" s="206" t="s">
        <v>290</v>
      </c>
      <c r="F98" s="207" t="s">
        <v>291</v>
      </c>
      <c r="G98" s="208" t="s">
        <v>218</v>
      </c>
      <c r="H98" s="209">
        <v>2.8620000000000001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131</v>
      </c>
      <c r="AU98" s="216" t="s">
        <v>137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136</v>
      </c>
      <c r="BM98" s="216" t="s">
        <v>869</v>
      </c>
    </row>
    <row r="99" s="2" customFormat="1">
      <c r="A99" s="39"/>
      <c r="B99" s="40"/>
      <c r="C99" s="41"/>
      <c r="D99" s="218" t="s">
        <v>139</v>
      </c>
      <c r="E99" s="41"/>
      <c r="F99" s="219" t="s">
        <v>293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137</v>
      </c>
    </row>
    <row r="100" s="13" customFormat="1">
      <c r="A100" s="13"/>
      <c r="B100" s="223"/>
      <c r="C100" s="224"/>
      <c r="D100" s="225" t="s">
        <v>147</v>
      </c>
      <c r="E100" s="226" t="s">
        <v>19</v>
      </c>
      <c r="F100" s="227" t="s">
        <v>870</v>
      </c>
      <c r="G100" s="224"/>
      <c r="H100" s="228">
        <v>2.8620000000000001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147</v>
      </c>
      <c r="AU100" s="234" t="s">
        <v>137</v>
      </c>
      <c r="AV100" s="13" t="s">
        <v>85</v>
      </c>
      <c r="AW100" s="13" t="s">
        <v>37</v>
      </c>
      <c r="AX100" s="13" t="s">
        <v>83</v>
      </c>
      <c r="AY100" s="234" t="s">
        <v>127</v>
      </c>
    </row>
    <row r="101" s="2" customFormat="1" ht="16.5" customHeight="1">
      <c r="A101" s="39"/>
      <c r="B101" s="40"/>
      <c r="C101" s="247" t="s">
        <v>158</v>
      </c>
      <c r="D101" s="247" t="s">
        <v>284</v>
      </c>
      <c r="E101" s="248" t="s">
        <v>301</v>
      </c>
      <c r="F101" s="249" t="s">
        <v>302</v>
      </c>
      <c r="G101" s="250" t="s">
        <v>186</v>
      </c>
      <c r="H101" s="251">
        <v>4.5789999999999997</v>
      </c>
      <c r="I101" s="252"/>
      <c r="J101" s="253">
        <f>ROUND(I101*H101,2)</f>
        <v>0</v>
      </c>
      <c r="K101" s="249" t="s">
        <v>135</v>
      </c>
      <c r="L101" s="254"/>
      <c r="M101" s="255" t="s">
        <v>19</v>
      </c>
      <c r="N101" s="256" t="s">
        <v>46</v>
      </c>
      <c r="O101" s="85"/>
      <c r="P101" s="214">
        <f>O101*H101</f>
        <v>0</v>
      </c>
      <c r="Q101" s="214">
        <v>1</v>
      </c>
      <c r="R101" s="214">
        <f>Q101*H101</f>
        <v>4.5789999999999997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173</v>
      </c>
      <c r="AT101" s="216" t="s">
        <v>284</v>
      </c>
      <c r="AU101" s="216" t="s">
        <v>137</v>
      </c>
      <c r="AY101" s="18" t="s">
        <v>127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136</v>
      </c>
      <c r="BM101" s="216" t="s">
        <v>871</v>
      </c>
    </row>
    <row r="102" s="13" customFormat="1">
      <c r="A102" s="13"/>
      <c r="B102" s="223"/>
      <c r="C102" s="224"/>
      <c r="D102" s="225" t="s">
        <v>147</v>
      </c>
      <c r="E102" s="226" t="s">
        <v>19</v>
      </c>
      <c r="F102" s="227" t="s">
        <v>872</v>
      </c>
      <c r="G102" s="224"/>
      <c r="H102" s="228">
        <v>4.5789999999999997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147</v>
      </c>
      <c r="AU102" s="234" t="s">
        <v>137</v>
      </c>
      <c r="AV102" s="13" t="s">
        <v>85</v>
      </c>
      <c r="AW102" s="13" t="s">
        <v>37</v>
      </c>
      <c r="AX102" s="13" t="s">
        <v>83</v>
      </c>
      <c r="AY102" s="234" t="s">
        <v>127</v>
      </c>
    </row>
    <row r="103" s="2" customFormat="1" ht="33" customHeight="1">
      <c r="A103" s="39"/>
      <c r="B103" s="40"/>
      <c r="C103" s="205" t="s">
        <v>163</v>
      </c>
      <c r="D103" s="205" t="s">
        <v>131</v>
      </c>
      <c r="E103" s="206" t="s">
        <v>306</v>
      </c>
      <c r="F103" s="207" t="s">
        <v>873</v>
      </c>
      <c r="G103" s="208" t="s">
        <v>218</v>
      </c>
      <c r="H103" s="209">
        <v>4.4279999999999999</v>
      </c>
      <c r="I103" s="210"/>
      <c r="J103" s="211">
        <f>ROUND(I103*H103,2)</f>
        <v>0</v>
      </c>
      <c r="K103" s="207" t="s">
        <v>135</v>
      </c>
      <c r="L103" s="45"/>
      <c r="M103" s="212" t="s">
        <v>19</v>
      </c>
      <c r="N103" s="213" t="s">
        <v>46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131</v>
      </c>
      <c r="AU103" s="216" t="s">
        <v>137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83</v>
      </c>
      <c r="BK103" s="217">
        <f>ROUND(I103*H103,2)</f>
        <v>0</v>
      </c>
      <c r="BL103" s="18" t="s">
        <v>136</v>
      </c>
      <c r="BM103" s="216" t="s">
        <v>874</v>
      </c>
    </row>
    <row r="104" s="2" customFormat="1">
      <c r="A104" s="39"/>
      <c r="B104" s="40"/>
      <c r="C104" s="41"/>
      <c r="D104" s="218" t="s">
        <v>139</v>
      </c>
      <c r="E104" s="41"/>
      <c r="F104" s="219" t="s">
        <v>309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139</v>
      </c>
      <c r="AU104" s="18" t="s">
        <v>137</v>
      </c>
    </row>
    <row r="105" s="13" customFormat="1">
      <c r="A105" s="13"/>
      <c r="B105" s="223"/>
      <c r="C105" s="224"/>
      <c r="D105" s="225" t="s">
        <v>147</v>
      </c>
      <c r="E105" s="226" t="s">
        <v>19</v>
      </c>
      <c r="F105" s="227" t="s">
        <v>875</v>
      </c>
      <c r="G105" s="224"/>
      <c r="H105" s="228">
        <v>4.4279999999999999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147</v>
      </c>
      <c r="AU105" s="234" t="s">
        <v>137</v>
      </c>
      <c r="AV105" s="13" t="s">
        <v>85</v>
      </c>
      <c r="AW105" s="13" t="s">
        <v>37</v>
      </c>
      <c r="AX105" s="13" t="s">
        <v>83</v>
      </c>
      <c r="AY105" s="234" t="s">
        <v>127</v>
      </c>
    </row>
    <row r="106" s="2" customFormat="1" ht="16.5" customHeight="1">
      <c r="A106" s="39"/>
      <c r="B106" s="40"/>
      <c r="C106" s="247" t="s">
        <v>168</v>
      </c>
      <c r="D106" s="247" t="s">
        <v>284</v>
      </c>
      <c r="E106" s="248" t="s">
        <v>324</v>
      </c>
      <c r="F106" s="249" t="s">
        <v>876</v>
      </c>
      <c r="G106" s="250" t="s">
        <v>186</v>
      </c>
      <c r="H106" s="251">
        <v>7.5279999999999996</v>
      </c>
      <c r="I106" s="252"/>
      <c r="J106" s="253">
        <f>ROUND(I106*H106,2)</f>
        <v>0</v>
      </c>
      <c r="K106" s="249" t="s">
        <v>135</v>
      </c>
      <c r="L106" s="254"/>
      <c r="M106" s="255" t="s">
        <v>19</v>
      </c>
      <c r="N106" s="256" t="s">
        <v>46</v>
      </c>
      <c r="O106" s="85"/>
      <c r="P106" s="214">
        <f>O106*H106</f>
        <v>0</v>
      </c>
      <c r="Q106" s="214">
        <v>1</v>
      </c>
      <c r="R106" s="214">
        <f>Q106*H106</f>
        <v>7.5279999999999996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173</v>
      </c>
      <c r="AT106" s="216" t="s">
        <v>284</v>
      </c>
      <c r="AU106" s="216" t="s">
        <v>137</v>
      </c>
      <c r="AY106" s="18" t="s">
        <v>127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83</v>
      </c>
      <c r="BK106" s="217">
        <f>ROUND(I106*H106,2)</f>
        <v>0</v>
      </c>
      <c r="BL106" s="18" t="s">
        <v>136</v>
      </c>
      <c r="BM106" s="216" t="s">
        <v>877</v>
      </c>
    </row>
    <row r="107" s="13" customFormat="1">
      <c r="A107" s="13"/>
      <c r="B107" s="223"/>
      <c r="C107" s="224"/>
      <c r="D107" s="225" t="s">
        <v>147</v>
      </c>
      <c r="E107" s="226" t="s">
        <v>19</v>
      </c>
      <c r="F107" s="227" t="s">
        <v>878</v>
      </c>
      <c r="G107" s="224"/>
      <c r="H107" s="228">
        <v>7.5279999999999996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147</v>
      </c>
      <c r="AU107" s="234" t="s">
        <v>137</v>
      </c>
      <c r="AV107" s="13" t="s">
        <v>85</v>
      </c>
      <c r="AW107" s="13" t="s">
        <v>37</v>
      </c>
      <c r="AX107" s="13" t="s">
        <v>83</v>
      </c>
      <c r="AY107" s="234" t="s">
        <v>127</v>
      </c>
    </row>
    <row r="108" s="2" customFormat="1" ht="37.8" customHeight="1">
      <c r="A108" s="39"/>
      <c r="B108" s="40"/>
      <c r="C108" s="205" t="s">
        <v>173</v>
      </c>
      <c r="D108" s="205" t="s">
        <v>131</v>
      </c>
      <c r="E108" s="206" t="s">
        <v>334</v>
      </c>
      <c r="F108" s="207" t="s">
        <v>335</v>
      </c>
      <c r="G108" s="208" t="s">
        <v>218</v>
      </c>
      <c r="H108" s="209">
        <v>21.600000000000001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46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137</v>
      </c>
      <c r="AY108" s="18" t="s">
        <v>127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83</v>
      </c>
      <c r="BK108" s="217">
        <f>ROUND(I108*H108,2)</f>
        <v>0</v>
      </c>
      <c r="BL108" s="18" t="s">
        <v>136</v>
      </c>
      <c r="BM108" s="216" t="s">
        <v>879</v>
      </c>
    </row>
    <row r="109" s="2" customFormat="1">
      <c r="A109" s="39"/>
      <c r="B109" s="40"/>
      <c r="C109" s="41"/>
      <c r="D109" s="218" t="s">
        <v>139</v>
      </c>
      <c r="E109" s="41"/>
      <c r="F109" s="219" t="s">
        <v>337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137</v>
      </c>
    </row>
    <row r="110" s="2" customFormat="1" ht="24.15" customHeight="1">
      <c r="A110" s="39"/>
      <c r="B110" s="40"/>
      <c r="C110" s="205" t="s">
        <v>178</v>
      </c>
      <c r="D110" s="205" t="s">
        <v>131</v>
      </c>
      <c r="E110" s="206" t="s">
        <v>216</v>
      </c>
      <c r="F110" s="207" t="s">
        <v>217</v>
      </c>
      <c r="G110" s="208" t="s">
        <v>218</v>
      </c>
      <c r="H110" s="209">
        <v>21.600000000000001</v>
      </c>
      <c r="I110" s="210"/>
      <c r="J110" s="211">
        <f>ROUND(I110*H110,2)</f>
        <v>0</v>
      </c>
      <c r="K110" s="207" t="s">
        <v>135</v>
      </c>
      <c r="L110" s="45"/>
      <c r="M110" s="212" t="s">
        <v>19</v>
      </c>
      <c r="N110" s="213" t="s">
        <v>46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131</v>
      </c>
      <c r="AU110" s="216" t="s">
        <v>137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83</v>
      </c>
      <c r="BK110" s="217">
        <f>ROUND(I110*H110,2)</f>
        <v>0</v>
      </c>
      <c r="BL110" s="18" t="s">
        <v>136</v>
      </c>
      <c r="BM110" s="216" t="s">
        <v>880</v>
      </c>
    </row>
    <row r="111" s="2" customFormat="1">
      <c r="A111" s="39"/>
      <c r="B111" s="40"/>
      <c r="C111" s="41"/>
      <c r="D111" s="218" t="s">
        <v>139</v>
      </c>
      <c r="E111" s="41"/>
      <c r="F111" s="219" t="s">
        <v>220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139</v>
      </c>
      <c r="AU111" s="18" t="s">
        <v>137</v>
      </c>
    </row>
    <row r="112" s="2" customFormat="1" ht="24.15" customHeight="1">
      <c r="A112" s="39"/>
      <c r="B112" s="40"/>
      <c r="C112" s="205" t="s">
        <v>183</v>
      </c>
      <c r="D112" s="205" t="s">
        <v>131</v>
      </c>
      <c r="E112" s="206" t="s">
        <v>342</v>
      </c>
      <c r="F112" s="207" t="s">
        <v>343</v>
      </c>
      <c r="G112" s="208" t="s">
        <v>186</v>
      </c>
      <c r="H112" s="209">
        <v>34.560000000000002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46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137</v>
      </c>
      <c r="AY112" s="18" t="s">
        <v>127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83</v>
      </c>
      <c r="BK112" s="217">
        <f>ROUND(I112*H112,2)</f>
        <v>0</v>
      </c>
      <c r="BL112" s="18" t="s">
        <v>136</v>
      </c>
      <c r="BM112" s="216" t="s">
        <v>881</v>
      </c>
    </row>
    <row r="113" s="2" customFormat="1">
      <c r="A113" s="39"/>
      <c r="B113" s="40"/>
      <c r="C113" s="41"/>
      <c r="D113" s="218" t="s">
        <v>139</v>
      </c>
      <c r="E113" s="41"/>
      <c r="F113" s="219" t="s">
        <v>345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139</v>
      </c>
      <c r="AU113" s="18" t="s">
        <v>137</v>
      </c>
    </row>
    <row r="114" s="13" customFormat="1">
      <c r="A114" s="13"/>
      <c r="B114" s="223"/>
      <c r="C114" s="224"/>
      <c r="D114" s="225" t="s">
        <v>147</v>
      </c>
      <c r="E114" s="226" t="s">
        <v>19</v>
      </c>
      <c r="F114" s="227" t="s">
        <v>882</v>
      </c>
      <c r="G114" s="224"/>
      <c r="H114" s="228">
        <v>34.560000000000002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147</v>
      </c>
      <c r="AU114" s="234" t="s">
        <v>137</v>
      </c>
      <c r="AV114" s="13" t="s">
        <v>85</v>
      </c>
      <c r="AW114" s="13" t="s">
        <v>37</v>
      </c>
      <c r="AX114" s="13" t="s">
        <v>83</v>
      </c>
      <c r="AY114" s="234" t="s">
        <v>127</v>
      </c>
    </row>
    <row r="115" s="12" customFormat="1" ht="22.8" customHeight="1">
      <c r="A115" s="12"/>
      <c r="B115" s="189"/>
      <c r="C115" s="190"/>
      <c r="D115" s="191" t="s">
        <v>74</v>
      </c>
      <c r="E115" s="203" t="s">
        <v>173</v>
      </c>
      <c r="F115" s="203" t="s">
        <v>883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P116</f>
        <v>0</v>
      </c>
      <c r="Q115" s="197"/>
      <c r="R115" s="198">
        <f>R116</f>
        <v>0.98914305200000008</v>
      </c>
      <c r="S115" s="197"/>
      <c r="T115" s="199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83</v>
      </c>
      <c r="AT115" s="201" t="s">
        <v>74</v>
      </c>
      <c r="AU115" s="201" t="s">
        <v>83</v>
      </c>
      <c r="AY115" s="200" t="s">
        <v>127</v>
      </c>
      <c r="BK115" s="202">
        <f>BK116</f>
        <v>0</v>
      </c>
    </row>
    <row r="116" s="12" customFormat="1" ht="20.88" customHeight="1">
      <c r="A116" s="12"/>
      <c r="B116" s="189"/>
      <c r="C116" s="190"/>
      <c r="D116" s="191" t="s">
        <v>74</v>
      </c>
      <c r="E116" s="203" t="s">
        <v>598</v>
      </c>
      <c r="F116" s="203" t="s">
        <v>884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SUM(P117:P146)</f>
        <v>0</v>
      </c>
      <c r="Q116" s="197"/>
      <c r="R116" s="198">
        <f>SUM(R117:R146)</f>
        <v>0.98914305200000008</v>
      </c>
      <c r="S116" s="197"/>
      <c r="T116" s="199">
        <f>SUM(T117:T146)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83</v>
      </c>
      <c r="AT116" s="201" t="s">
        <v>74</v>
      </c>
      <c r="AU116" s="201" t="s">
        <v>85</v>
      </c>
      <c r="AY116" s="200" t="s">
        <v>127</v>
      </c>
      <c r="BK116" s="202">
        <f>SUM(BK117:BK146)</f>
        <v>0</v>
      </c>
    </row>
    <row r="117" s="2" customFormat="1" ht="16.5" customHeight="1">
      <c r="A117" s="39"/>
      <c r="B117" s="40"/>
      <c r="C117" s="205" t="s">
        <v>129</v>
      </c>
      <c r="D117" s="205" t="s">
        <v>131</v>
      </c>
      <c r="E117" s="206" t="s">
        <v>589</v>
      </c>
      <c r="F117" s="207" t="s">
        <v>590</v>
      </c>
      <c r="G117" s="208" t="s">
        <v>218</v>
      </c>
      <c r="H117" s="209">
        <v>1.0800000000000001</v>
      </c>
      <c r="I117" s="210"/>
      <c r="J117" s="211">
        <f>ROUND(I117*H117,2)</f>
        <v>0</v>
      </c>
      <c r="K117" s="207" t="s">
        <v>135</v>
      </c>
      <c r="L117" s="45"/>
      <c r="M117" s="212" t="s">
        <v>19</v>
      </c>
      <c r="N117" s="213" t="s">
        <v>46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131</v>
      </c>
      <c r="AU117" s="216" t="s">
        <v>137</v>
      </c>
      <c r="AY117" s="18" t="s">
        <v>127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83</v>
      </c>
      <c r="BK117" s="217">
        <f>ROUND(I117*H117,2)</f>
        <v>0</v>
      </c>
      <c r="BL117" s="18" t="s">
        <v>136</v>
      </c>
      <c r="BM117" s="216" t="s">
        <v>885</v>
      </c>
    </row>
    <row r="118" s="2" customFormat="1">
      <c r="A118" s="39"/>
      <c r="B118" s="40"/>
      <c r="C118" s="41"/>
      <c r="D118" s="218" t="s">
        <v>139</v>
      </c>
      <c r="E118" s="41"/>
      <c r="F118" s="219" t="s">
        <v>592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137</v>
      </c>
    </row>
    <row r="119" s="2" customFormat="1">
      <c r="A119" s="39"/>
      <c r="B119" s="40"/>
      <c r="C119" s="41"/>
      <c r="D119" s="225" t="s">
        <v>227</v>
      </c>
      <c r="E119" s="41"/>
      <c r="F119" s="235" t="s">
        <v>886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227</v>
      </c>
      <c r="AU119" s="18" t="s">
        <v>137</v>
      </c>
    </row>
    <row r="120" s="13" customFormat="1">
      <c r="A120" s="13"/>
      <c r="B120" s="223"/>
      <c r="C120" s="224"/>
      <c r="D120" s="225" t="s">
        <v>147</v>
      </c>
      <c r="E120" s="226" t="s">
        <v>19</v>
      </c>
      <c r="F120" s="227" t="s">
        <v>887</v>
      </c>
      <c r="G120" s="224"/>
      <c r="H120" s="228">
        <v>1.0800000000000001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147</v>
      </c>
      <c r="AU120" s="234" t="s">
        <v>137</v>
      </c>
      <c r="AV120" s="13" t="s">
        <v>85</v>
      </c>
      <c r="AW120" s="13" t="s">
        <v>37</v>
      </c>
      <c r="AX120" s="13" t="s">
        <v>83</v>
      </c>
      <c r="AY120" s="234" t="s">
        <v>127</v>
      </c>
    </row>
    <row r="121" s="2" customFormat="1" ht="24.15" customHeight="1">
      <c r="A121" s="39"/>
      <c r="B121" s="40"/>
      <c r="C121" s="205" t="s">
        <v>8</v>
      </c>
      <c r="D121" s="205" t="s">
        <v>131</v>
      </c>
      <c r="E121" s="206" t="s">
        <v>888</v>
      </c>
      <c r="F121" s="207" t="s">
        <v>889</v>
      </c>
      <c r="G121" s="208" t="s">
        <v>134</v>
      </c>
      <c r="H121" s="209">
        <v>12</v>
      </c>
      <c r="I121" s="210"/>
      <c r="J121" s="211">
        <f>ROUND(I121*H121,2)</f>
        <v>0</v>
      </c>
      <c r="K121" s="207" t="s">
        <v>135</v>
      </c>
      <c r="L121" s="45"/>
      <c r="M121" s="212" t="s">
        <v>19</v>
      </c>
      <c r="N121" s="213" t="s">
        <v>46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136</v>
      </c>
      <c r="AT121" s="216" t="s">
        <v>131</v>
      </c>
      <c r="AU121" s="216" t="s">
        <v>137</v>
      </c>
      <c r="AY121" s="18" t="s">
        <v>127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83</v>
      </c>
      <c r="BK121" s="217">
        <f>ROUND(I121*H121,2)</f>
        <v>0</v>
      </c>
      <c r="BL121" s="18" t="s">
        <v>136</v>
      </c>
      <c r="BM121" s="216" t="s">
        <v>890</v>
      </c>
    </row>
    <row r="122" s="2" customFormat="1">
      <c r="A122" s="39"/>
      <c r="B122" s="40"/>
      <c r="C122" s="41"/>
      <c r="D122" s="218" t="s">
        <v>139</v>
      </c>
      <c r="E122" s="41"/>
      <c r="F122" s="219" t="s">
        <v>891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137</v>
      </c>
    </row>
    <row r="123" s="2" customFormat="1" ht="16.5" customHeight="1">
      <c r="A123" s="39"/>
      <c r="B123" s="40"/>
      <c r="C123" s="247" t="s">
        <v>198</v>
      </c>
      <c r="D123" s="247" t="s">
        <v>284</v>
      </c>
      <c r="E123" s="248" t="s">
        <v>892</v>
      </c>
      <c r="F123" s="249" t="s">
        <v>893</v>
      </c>
      <c r="G123" s="250" t="s">
        <v>134</v>
      </c>
      <c r="H123" s="251">
        <v>12</v>
      </c>
      <c r="I123" s="252"/>
      <c r="J123" s="253">
        <f>ROUND(I123*H123,2)</f>
        <v>0</v>
      </c>
      <c r="K123" s="249" t="s">
        <v>135</v>
      </c>
      <c r="L123" s="254"/>
      <c r="M123" s="255" t="s">
        <v>19</v>
      </c>
      <c r="N123" s="256" t="s">
        <v>46</v>
      </c>
      <c r="O123" s="85"/>
      <c r="P123" s="214">
        <f>O123*H123</f>
        <v>0</v>
      </c>
      <c r="Q123" s="214">
        <v>0.0031800000000000001</v>
      </c>
      <c r="R123" s="214">
        <f>Q123*H123</f>
        <v>0.038159999999999999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173</v>
      </c>
      <c r="AT123" s="216" t="s">
        <v>284</v>
      </c>
      <c r="AU123" s="216" t="s">
        <v>137</v>
      </c>
      <c r="AY123" s="18" t="s">
        <v>127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83</v>
      </c>
      <c r="BK123" s="217">
        <f>ROUND(I123*H123,2)</f>
        <v>0</v>
      </c>
      <c r="BL123" s="18" t="s">
        <v>136</v>
      </c>
      <c r="BM123" s="216" t="s">
        <v>894</v>
      </c>
    </row>
    <row r="124" s="2" customFormat="1" ht="24.15" customHeight="1">
      <c r="A124" s="39"/>
      <c r="B124" s="40"/>
      <c r="C124" s="205" t="s">
        <v>204</v>
      </c>
      <c r="D124" s="205" t="s">
        <v>131</v>
      </c>
      <c r="E124" s="206" t="s">
        <v>895</v>
      </c>
      <c r="F124" s="207" t="s">
        <v>896</v>
      </c>
      <c r="G124" s="208" t="s">
        <v>151</v>
      </c>
      <c r="H124" s="209">
        <v>8</v>
      </c>
      <c r="I124" s="210"/>
      <c r="J124" s="211">
        <f>ROUND(I124*H124,2)</f>
        <v>0</v>
      </c>
      <c r="K124" s="207" t="s">
        <v>135</v>
      </c>
      <c r="L124" s="45"/>
      <c r="M124" s="212" t="s">
        <v>19</v>
      </c>
      <c r="N124" s="213" t="s">
        <v>46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136</v>
      </c>
      <c r="AT124" s="216" t="s">
        <v>131</v>
      </c>
      <c r="AU124" s="216" t="s">
        <v>137</v>
      </c>
      <c r="AY124" s="18" t="s">
        <v>127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83</v>
      </c>
      <c r="BK124" s="217">
        <f>ROUND(I124*H124,2)</f>
        <v>0</v>
      </c>
      <c r="BL124" s="18" t="s">
        <v>136</v>
      </c>
      <c r="BM124" s="216" t="s">
        <v>897</v>
      </c>
    </row>
    <row r="125" s="2" customFormat="1">
      <c r="A125" s="39"/>
      <c r="B125" s="40"/>
      <c r="C125" s="41"/>
      <c r="D125" s="218" t="s">
        <v>139</v>
      </c>
      <c r="E125" s="41"/>
      <c r="F125" s="219" t="s">
        <v>898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139</v>
      </c>
      <c r="AU125" s="18" t="s">
        <v>137</v>
      </c>
    </row>
    <row r="126" s="2" customFormat="1" ht="16.5" customHeight="1">
      <c r="A126" s="39"/>
      <c r="B126" s="40"/>
      <c r="C126" s="247" t="s">
        <v>210</v>
      </c>
      <c r="D126" s="247" t="s">
        <v>284</v>
      </c>
      <c r="E126" s="248" t="s">
        <v>899</v>
      </c>
      <c r="F126" s="249" t="s">
        <v>900</v>
      </c>
      <c r="G126" s="250" t="s">
        <v>151</v>
      </c>
      <c r="H126" s="251">
        <v>2</v>
      </c>
      <c r="I126" s="252"/>
      <c r="J126" s="253">
        <f>ROUND(I126*H126,2)</f>
        <v>0</v>
      </c>
      <c r="K126" s="249" t="s">
        <v>135</v>
      </c>
      <c r="L126" s="254"/>
      <c r="M126" s="255" t="s">
        <v>19</v>
      </c>
      <c r="N126" s="256" t="s">
        <v>46</v>
      </c>
      <c r="O126" s="85"/>
      <c r="P126" s="214">
        <f>O126*H126</f>
        <v>0</v>
      </c>
      <c r="Q126" s="214">
        <v>0.00072000000000000005</v>
      </c>
      <c r="R126" s="214">
        <f>Q126*H126</f>
        <v>0.0014400000000000001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173</v>
      </c>
      <c r="AT126" s="216" t="s">
        <v>284</v>
      </c>
      <c r="AU126" s="216" t="s">
        <v>137</v>
      </c>
      <c r="AY126" s="18" t="s">
        <v>127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83</v>
      </c>
      <c r="BK126" s="217">
        <f>ROUND(I126*H126,2)</f>
        <v>0</v>
      </c>
      <c r="BL126" s="18" t="s">
        <v>136</v>
      </c>
      <c r="BM126" s="216" t="s">
        <v>901</v>
      </c>
    </row>
    <row r="127" s="2" customFormat="1" ht="16.5" customHeight="1">
      <c r="A127" s="39"/>
      <c r="B127" s="40"/>
      <c r="C127" s="247" t="s">
        <v>215</v>
      </c>
      <c r="D127" s="247" t="s">
        <v>284</v>
      </c>
      <c r="E127" s="248" t="s">
        <v>902</v>
      </c>
      <c r="F127" s="249" t="s">
        <v>903</v>
      </c>
      <c r="G127" s="250" t="s">
        <v>151</v>
      </c>
      <c r="H127" s="251">
        <v>2</v>
      </c>
      <c r="I127" s="252"/>
      <c r="J127" s="253">
        <f>ROUND(I127*H127,2)</f>
        <v>0</v>
      </c>
      <c r="K127" s="249" t="s">
        <v>19</v>
      </c>
      <c r="L127" s="254"/>
      <c r="M127" s="255" t="s">
        <v>19</v>
      </c>
      <c r="N127" s="256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173</v>
      </c>
      <c r="AT127" s="216" t="s">
        <v>284</v>
      </c>
      <c r="AU127" s="216" t="s">
        <v>137</v>
      </c>
      <c r="AY127" s="18" t="s">
        <v>127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136</v>
      </c>
      <c r="BM127" s="216" t="s">
        <v>904</v>
      </c>
    </row>
    <row r="128" s="2" customFormat="1" ht="16.5" customHeight="1">
      <c r="A128" s="39"/>
      <c r="B128" s="40"/>
      <c r="C128" s="247" t="s">
        <v>222</v>
      </c>
      <c r="D128" s="247" t="s">
        <v>284</v>
      </c>
      <c r="E128" s="248" t="s">
        <v>905</v>
      </c>
      <c r="F128" s="249" t="s">
        <v>906</v>
      </c>
      <c r="G128" s="250" t="s">
        <v>151</v>
      </c>
      <c r="H128" s="251">
        <v>2</v>
      </c>
      <c r="I128" s="252"/>
      <c r="J128" s="253">
        <f>ROUND(I128*H128,2)</f>
        <v>0</v>
      </c>
      <c r="K128" s="249" t="s">
        <v>135</v>
      </c>
      <c r="L128" s="254"/>
      <c r="M128" s="255" t="s">
        <v>19</v>
      </c>
      <c r="N128" s="256" t="s">
        <v>46</v>
      </c>
      <c r="O128" s="85"/>
      <c r="P128" s="214">
        <f>O128*H128</f>
        <v>0</v>
      </c>
      <c r="Q128" s="214">
        <v>0.0060299999999999998</v>
      </c>
      <c r="R128" s="214">
        <f>Q128*H128</f>
        <v>0.01206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173</v>
      </c>
      <c r="AT128" s="216" t="s">
        <v>284</v>
      </c>
      <c r="AU128" s="216" t="s">
        <v>137</v>
      </c>
      <c r="AY128" s="18" t="s">
        <v>127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83</v>
      </c>
      <c r="BK128" s="217">
        <f>ROUND(I128*H128,2)</f>
        <v>0</v>
      </c>
      <c r="BL128" s="18" t="s">
        <v>136</v>
      </c>
      <c r="BM128" s="216" t="s">
        <v>907</v>
      </c>
    </row>
    <row r="129" s="2" customFormat="1" ht="16.5" customHeight="1">
      <c r="A129" s="39"/>
      <c r="B129" s="40"/>
      <c r="C129" s="247" t="s">
        <v>229</v>
      </c>
      <c r="D129" s="247" t="s">
        <v>284</v>
      </c>
      <c r="E129" s="248" t="s">
        <v>908</v>
      </c>
      <c r="F129" s="249" t="s">
        <v>909</v>
      </c>
      <c r="G129" s="250" t="s">
        <v>151</v>
      </c>
      <c r="H129" s="251">
        <v>2</v>
      </c>
      <c r="I129" s="252"/>
      <c r="J129" s="253">
        <f>ROUND(I129*H129,2)</f>
        <v>0</v>
      </c>
      <c r="K129" s="249" t="s">
        <v>135</v>
      </c>
      <c r="L129" s="254"/>
      <c r="M129" s="255" t="s">
        <v>19</v>
      </c>
      <c r="N129" s="256" t="s">
        <v>46</v>
      </c>
      <c r="O129" s="85"/>
      <c r="P129" s="214">
        <f>O129*H129</f>
        <v>0</v>
      </c>
      <c r="Q129" s="214">
        <v>0.0064900000000000001</v>
      </c>
      <c r="R129" s="214">
        <f>Q129*H129</f>
        <v>0.01298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173</v>
      </c>
      <c r="AT129" s="216" t="s">
        <v>284</v>
      </c>
      <c r="AU129" s="216" t="s">
        <v>137</v>
      </c>
      <c r="AY129" s="18" t="s">
        <v>127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83</v>
      </c>
      <c r="BK129" s="217">
        <f>ROUND(I129*H129,2)</f>
        <v>0</v>
      </c>
      <c r="BL129" s="18" t="s">
        <v>136</v>
      </c>
      <c r="BM129" s="216" t="s">
        <v>910</v>
      </c>
    </row>
    <row r="130" s="2" customFormat="1" ht="16.5" customHeight="1">
      <c r="A130" s="39"/>
      <c r="B130" s="40"/>
      <c r="C130" s="205" t="s">
        <v>234</v>
      </c>
      <c r="D130" s="205" t="s">
        <v>131</v>
      </c>
      <c r="E130" s="206" t="s">
        <v>911</v>
      </c>
      <c r="F130" s="207" t="s">
        <v>912</v>
      </c>
      <c r="G130" s="208" t="s">
        <v>134</v>
      </c>
      <c r="H130" s="209">
        <v>12</v>
      </c>
      <c r="I130" s="210"/>
      <c r="J130" s="211">
        <f>ROUND(I130*H130,2)</f>
        <v>0</v>
      </c>
      <c r="K130" s="207" t="s">
        <v>135</v>
      </c>
      <c r="L130" s="45"/>
      <c r="M130" s="212" t="s">
        <v>19</v>
      </c>
      <c r="N130" s="213" t="s">
        <v>46</v>
      </c>
      <c r="O130" s="85"/>
      <c r="P130" s="214">
        <f>O130*H130</f>
        <v>0</v>
      </c>
      <c r="Q130" s="214">
        <v>5.5000000000000003E-07</v>
      </c>
      <c r="R130" s="214">
        <f>Q130*H130</f>
        <v>6.6000000000000003E-06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136</v>
      </c>
      <c r="AT130" s="216" t="s">
        <v>131</v>
      </c>
      <c r="AU130" s="216" t="s">
        <v>137</v>
      </c>
      <c r="AY130" s="18" t="s">
        <v>127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83</v>
      </c>
      <c r="BK130" s="217">
        <f>ROUND(I130*H130,2)</f>
        <v>0</v>
      </c>
      <c r="BL130" s="18" t="s">
        <v>136</v>
      </c>
      <c r="BM130" s="216" t="s">
        <v>913</v>
      </c>
    </row>
    <row r="131" s="2" customFormat="1">
      <c r="A131" s="39"/>
      <c r="B131" s="40"/>
      <c r="C131" s="41"/>
      <c r="D131" s="218" t="s">
        <v>139</v>
      </c>
      <c r="E131" s="41"/>
      <c r="F131" s="219" t="s">
        <v>914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137</v>
      </c>
    </row>
    <row r="132" s="2" customFormat="1" ht="16.5" customHeight="1">
      <c r="A132" s="39"/>
      <c r="B132" s="40"/>
      <c r="C132" s="205" t="s">
        <v>240</v>
      </c>
      <c r="D132" s="205" t="s">
        <v>131</v>
      </c>
      <c r="E132" s="206" t="s">
        <v>915</v>
      </c>
      <c r="F132" s="207" t="s">
        <v>916</v>
      </c>
      <c r="G132" s="208" t="s">
        <v>151</v>
      </c>
      <c r="H132" s="209">
        <v>1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136</v>
      </c>
      <c r="AT132" s="216" t="s">
        <v>131</v>
      </c>
      <c r="AU132" s="216" t="s">
        <v>137</v>
      </c>
      <c r="AY132" s="18" t="s">
        <v>127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136</v>
      </c>
      <c r="BM132" s="216" t="s">
        <v>917</v>
      </c>
    </row>
    <row r="133" s="2" customFormat="1" ht="16.5" customHeight="1">
      <c r="A133" s="39"/>
      <c r="B133" s="40"/>
      <c r="C133" s="205" t="s">
        <v>7</v>
      </c>
      <c r="D133" s="205" t="s">
        <v>131</v>
      </c>
      <c r="E133" s="206" t="s">
        <v>918</v>
      </c>
      <c r="F133" s="207" t="s">
        <v>919</v>
      </c>
      <c r="G133" s="208" t="s">
        <v>151</v>
      </c>
      <c r="H133" s="209">
        <v>2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46</v>
      </c>
      <c r="O133" s="85"/>
      <c r="P133" s="214">
        <f>O133*H133</f>
        <v>0</v>
      </c>
      <c r="Q133" s="214">
        <v>0.45937290600000003</v>
      </c>
      <c r="R133" s="214">
        <f>Q133*H133</f>
        <v>0.91874581200000005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131</v>
      </c>
      <c r="AU133" s="216" t="s">
        <v>137</v>
      </c>
      <c r="AY133" s="18" t="s">
        <v>127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83</v>
      </c>
      <c r="BK133" s="217">
        <f>ROUND(I133*H133,2)</f>
        <v>0</v>
      </c>
      <c r="BL133" s="18" t="s">
        <v>136</v>
      </c>
      <c r="BM133" s="216" t="s">
        <v>920</v>
      </c>
    </row>
    <row r="134" s="2" customFormat="1">
      <c r="A134" s="39"/>
      <c r="B134" s="40"/>
      <c r="C134" s="41"/>
      <c r="D134" s="218" t="s">
        <v>139</v>
      </c>
      <c r="E134" s="41"/>
      <c r="F134" s="219" t="s">
        <v>921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137</v>
      </c>
    </row>
    <row r="135" s="2" customFormat="1" ht="16.5" customHeight="1">
      <c r="A135" s="39"/>
      <c r="B135" s="40"/>
      <c r="C135" s="205" t="s">
        <v>251</v>
      </c>
      <c r="D135" s="205" t="s">
        <v>131</v>
      </c>
      <c r="E135" s="206" t="s">
        <v>922</v>
      </c>
      <c r="F135" s="207" t="s">
        <v>923</v>
      </c>
      <c r="G135" s="208" t="s">
        <v>134</v>
      </c>
      <c r="H135" s="209">
        <v>12</v>
      </c>
      <c r="I135" s="210"/>
      <c r="J135" s="211">
        <f>ROUND(I135*H135,2)</f>
        <v>0</v>
      </c>
      <c r="K135" s="207" t="s">
        <v>144</v>
      </c>
      <c r="L135" s="45"/>
      <c r="M135" s="212" t="s">
        <v>19</v>
      </c>
      <c r="N135" s="213" t="s">
        <v>46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136</v>
      </c>
      <c r="AT135" s="216" t="s">
        <v>131</v>
      </c>
      <c r="AU135" s="216" t="s">
        <v>137</v>
      </c>
      <c r="AY135" s="18" t="s">
        <v>127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83</v>
      </c>
      <c r="BK135" s="217">
        <f>ROUND(I135*H135,2)</f>
        <v>0</v>
      </c>
      <c r="BL135" s="18" t="s">
        <v>136</v>
      </c>
      <c r="BM135" s="216" t="s">
        <v>924</v>
      </c>
    </row>
    <row r="136" s="2" customFormat="1">
      <c r="A136" s="39"/>
      <c r="B136" s="40"/>
      <c r="C136" s="41"/>
      <c r="D136" s="218" t="s">
        <v>139</v>
      </c>
      <c r="E136" s="41"/>
      <c r="F136" s="219" t="s">
        <v>925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137</v>
      </c>
    </row>
    <row r="137" s="2" customFormat="1" ht="16.5" customHeight="1">
      <c r="A137" s="39"/>
      <c r="B137" s="40"/>
      <c r="C137" s="205" t="s">
        <v>258</v>
      </c>
      <c r="D137" s="205" t="s">
        <v>131</v>
      </c>
      <c r="E137" s="206" t="s">
        <v>926</v>
      </c>
      <c r="F137" s="207" t="s">
        <v>927</v>
      </c>
      <c r="G137" s="208" t="s">
        <v>151</v>
      </c>
      <c r="H137" s="209">
        <v>1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46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136</v>
      </c>
      <c r="AT137" s="216" t="s">
        <v>131</v>
      </c>
      <c r="AU137" s="216" t="s">
        <v>137</v>
      </c>
      <c r="AY137" s="18" t="s">
        <v>127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136</v>
      </c>
      <c r="BM137" s="216" t="s">
        <v>928</v>
      </c>
    </row>
    <row r="138" s="2" customFormat="1" ht="16.5" customHeight="1">
      <c r="A138" s="39"/>
      <c r="B138" s="40"/>
      <c r="C138" s="205" t="s">
        <v>267</v>
      </c>
      <c r="D138" s="205" t="s">
        <v>131</v>
      </c>
      <c r="E138" s="206" t="s">
        <v>929</v>
      </c>
      <c r="F138" s="207" t="s">
        <v>930</v>
      </c>
      <c r="G138" s="208" t="s">
        <v>134</v>
      </c>
      <c r="H138" s="209">
        <v>24</v>
      </c>
      <c r="I138" s="210"/>
      <c r="J138" s="211">
        <f>ROUND(I138*H138,2)</f>
        <v>0</v>
      </c>
      <c r="K138" s="207" t="s">
        <v>135</v>
      </c>
      <c r="L138" s="45"/>
      <c r="M138" s="212" t="s">
        <v>19</v>
      </c>
      <c r="N138" s="213" t="s">
        <v>46</v>
      </c>
      <c r="O138" s="85"/>
      <c r="P138" s="214">
        <f>O138*H138</f>
        <v>0</v>
      </c>
      <c r="Q138" s="214">
        <v>0.00019236000000000001</v>
      </c>
      <c r="R138" s="214">
        <f>Q138*H138</f>
        <v>0.00461664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136</v>
      </c>
      <c r="AT138" s="216" t="s">
        <v>131</v>
      </c>
      <c r="AU138" s="216" t="s">
        <v>137</v>
      </c>
      <c r="AY138" s="18" t="s">
        <v>127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83</v>
      </c>
      <c r="BK138" s="217">
        <f>ROUND(I138*H138,2)</f>
        <v>0</v>
      </c>
      <c r="BL138" s="18" t="s">
        <v>136</v>
      </c>
      <c r="BM138" s="216" t="s">
        <v>931</v>
      </c>
    </row>
    <row r="139" s="2" customFormat="1">
      <c r="A139" s="39"/>
      <c r="B139" s="40"/>
      <c r="C139" s="41"/>
      <c r="D139" s="218" t="s">
        <v>139</v>
      </c>
      <c r="E139" s="41"/>
      <c r="F139" s="219" t="s">
        <v>932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137</v>
      </c>
    </row>
    <row r="140" s="13" customFormat="1">
      <c r="A140" s="13"/>
      <c r="B140" s="223"/>
      <c r="C140" s="224"/>
      <c r="D140" s="225" t="s">
        <v>147</v>
      </c>
      <c r="E140" s="226" t="s">
        <v>19</v>
      </c>
      <c r="F140" s="227" t="s">
        <v>933</v>
      </c>
      <c r="G140" s="224"/>
      <c r="H140" s="228">
        <v>24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147</v>
      </c>
      <c r="AU140" s="234" t="s">
        <v>137</v>
      </c>
      <c r="AV140" s="13" t="s">
        <v>85</v>
      </c>
      <c r="AW140" s="13" t="s">
        <v>37</v>
      </c>
      <c r="AX140" s="13" t="s">
        <v>83</v>
      </c>
      <c r="AY140" s="234" t="s">
        <v>127</v>
      </c>
    </row>
    <row r="141" s="2" customFormat="1" ht="16.5" customHeight="1">
      <c r="A141" s="39"/>
      <c r="B141" s="40"/>
      <c r="C141" s="205" t="s">
        <v>272</v>
      </c>
      <c r="D141" s="205" t="s">
        <v>131</v>
      </c>
      <c r="E141" s="206" t="s">
        <v>934</v>
      </c>
      <c r="F141" s="207" t="s">
        <v>935</v>
      </c>
      <c r="G141" s="208" t="s">
        <v>151</v>
      </c>
      <c r="H141" s="209">
        <v>1</v>
      </c>
      <c r="I141" s="210"/>
      <c r="J141" s="211">
        <f>ROUND(I141*H141,2)</f>
        <v>0</v>
      </c>
      <c r="K141" s="207" t="s">
        <v>135</v>
      </c>
      <c r="L141" s="45"/>
      <c r="M141" s="212" t="s">
        <v>19</v>
      </c>
      <c r="N141" s="213" t="s">
        <v>46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356</v>
      </c>
      <c r="AT141" s="216" t="s">
        <v>131</v>
      </c>
      <c r="AU141" s="216" t="s">
        <v>137</v>
      </c>
      <c r="AY141" s="18" t="s">
        <v>127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83</v>
      </c>
      <c r="BK141" s="217">
        <f>ROUND(I141*H141,2)</f>
        <v>0</v>
      </c>
      <c r="BL141" s="18" t="s">
        <v>356</v>
      </c>
      <c r="BM141" s="216" t="s">
        <v>936</v>
      </c>
    </row>
    <row r="142" s="2" customFormat="1">
      <c r="A142" s="39"/>
      <c r="B142" s="40"/>
      <c r="C142" s="41"/>
      <c r="D142" s="218" t="s">
        <v>139</v>
      </c>
      <c r="E142" s="41"/>
      <c r="F142" s="219" t="s">
        <v>937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139</v>
      </c>
      <c r="AU142" s="18" t="s">
        <v>137</v>
      </c>
    </row>
    <row r="143" s="2" customFormat="1" ht="16.5" customHeight="1">
      <c r="A143" s="39"/>
      <c r="B143" s="40"/>
      <c r="C143" s="205" t="s">
        <v>278</v>
      </c>
      <c r="D143" s="205" t="s">
        <v>131</v>
      </c>
      <c r="E143" s="206" t="s">
        <v>569</v>
      </c>
      <c r="F143" s="207" t="s">
        <v>938</v>
      </c>
      <c r="G143" s="208" t="s">
        <v>134</v>
      </c>
      <c r="H143" s="209">
        <v>12</v>
      </c>
      <c r="I143" s="210"/>
      <c r="J143" s="211">
        <f>ROUND(I143*H143,2)</f>
        <v>0</v>
      </c>
      <c r="K143" s="207" t="s">
        <v>135</v>
      </c>
      <c r="L143" s="45"/>
      <c r="M143" s="212" t="s">
        <v>19</v>
      </c>
      <c r="N143" s="213" t="s">
        <v>46</v>
      </c>
      <c r="O143" s="85"/>
      <c r="P143" s="214">
        <f>O143*H143</f>
        <v>0</v>
      </c>
      <c r="Q143" s="214">
        <v>9.4500000000000007E-05</v>
      </c>
      <c r="R143" s="214">
        <f>Q143*H143</f>
        <v>0.001134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136</v>
      </c>
      <c r="AT143" s="216" t="s">
        <v>131</v>
      </c>
      <c r="AU143" s="216" t="s">
        <v>137</v>
      </c>
      <c r="AY143" s="18" t="s">
        <v>127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83</v>
      </c>
      <c r="BK143" s="217">
        <f>ROUND(I143*H143,2)</f>
        <v>0</v>
      </c>
      <c r="BL143" s="18" t="s">
        <v>136</v>
      </c>
      <c r="BM143" s="216" t="s">
        <v>939</v>
      </c>
    </row>
    <row r="144" s="2" customFormat="1">
      <c r="A144" s="39"/>
      <c r="B144" s="40"/>
      <c r="C144" s="41"/>
      <c r="D144" s="218" t="s">
        <v>139</v>
      </c>
      <c r="E144" s="41"/>
      <c r="F144" s="219" t="s">
        <v>572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137</v>
      </c>
    </row>
    <row r="145" s="2" customFormat="1" ht="16.5" customHeight="1">
      <c r="A145" s="39"/>
      <c r="B145" s="40"/>
      <c r="C145" s="205" t="s">
        <v>283</v>
      </c>
      <c r="D145" s="205" t="s">
        <v>131</v>
      </c>
      <c r="E145" s="206" t="s">
        <v>940</v>
      </c>
      <c r="F145" s="207" t="s">
        <v>941</v>
      </c>
      <c r="G145" s="208" t="s">
        <v>134</v>
      </c>
      <c r="H145" s="209">
        <v>14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46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136</v>
      </c>
      <c r="AT145" s="216" t="s">
        <v>131</v>
      </c>
      <c r="AU145" s="216" t="s">
        <v>137</v>
      </c>
      <c r="AY145" s="18" t="s">
        <v>127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83</v>
      </c>
      <c r="BK145" s="217">
        <f>ROUND(I145*H145,2)</f>
        <v>0</v>
      </c>
      <c r="BL145" s="18" t="s">
        <v>136</v>
      </c>
      <c r="BM145" s="216" t="s">
        <v>942</v>
      </c>
    </row>
    <row r="146" s="2" customFormat="1">
      <c r="A146" s="39"/>
      <c r="B146" s="40"/>
      <c r="C146" s="41"/>
      <c r="D146" s="225" t="s">
        <v>227</v>
      </c>
      <c r="E146" s="41"/>
      <c r="F146" s="235" t="s">
        <v>943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227</v>
      </c>
      <c r="AU146" s="18" t="s">
        <v>137</v>
      </c>
    </row>
    <row r="147" s="12" customFormat="1" ht="22.8" customHeight="1">
      <c r="A147" s="12"/>
      <c r="B147" s="189"/>
      <c r="C147" s="190"/>
      <c r="D147" s="191" t="s">
        <v>74</v>
      </c>
      <c r="E147" s="203" t="s">
        <v>178</v>
      </c>
      <c r="F147" s="203" t="s">
        <v>549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P148</f>
        <v>0</v>
      </c>
      <c r="Q147" s="197"/>
      <c r="R147" s="198">
        <f>R148</f>
        <v>0</v>
      </c>
      <c r="S147" s="197"/>
      <c r="T147" s="199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83</v>
      </c>
      <c r="AT147" s="201" t="s">
        <v>74</v>
      </c>
      <c r="AU147" s="201" t="s">
        <v>83</v>
      </c>
      <c r="AY147" s="200" t="s">
        <v>127</v>
      </c>
      <c r="BK147" s="202">
        <f>BK148</f>
        <v>0</v>
      </c>
    </row>
    <row r="148" s="12" customFormat="1" ht="20.88" customHeight="1">
      <c r="A148" s="12"/>
      <c r="B148" s="189"/>
      <c r="C148" s="190"/>
      <c r="D148" s="191" t="s">
        <v>74</v>
      </c>
      <c r="E148" s="203" t="s">
        <v>654</v>
      </c>
      <c r="F148" s="203" t="s">
        <v>944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SUM(P149:P150)</f>
        <v>0</v>
      </c>
      <c r="Q148" s="197"/>
      <c r="R148" s="198">
        <f>SUM(R149:R150)</f>
        <v>0</v>
      </c>
      <c r="S148" s="197"/>
      <c r="T148" s="199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83</v>
      </c>
      <c r="AT148" s="201" t="s">
        <v>74</v>
      </c>
      <c r="AU148" s="201" t="s">
        <v>85</v>
      </c>
      <c r="AY148" s="200" t="s">
        <v>127</v>
      </c>
      <c r="BK148" s="202">
        <f>SUM(BK149:BK150)</f>
        <v>0</v>
      </c>
    </row>
    <row r="149" s="2" customFormat="1" ht="24.15" customHeight="1">
      <c r="A149" s="39"/>
      <c r="B149" s="40"/>
      <c r="C149" s="205" t="s">
        <v>289</v>
      </c>
      <c r="D149" s="205" t="s">
        <v>131</v>
      </c>
      <c r="E149" s="206" t="s">
        <v>945</v>
      </c>
      <c r="F149" s="207" t="s">
        <v>946</v>
      </c>
      <c r="G149" s="208" t="s">
        <v>186</v>
      </c>
      <c r="H149" s="209">
        <v>13.124000000000001</v>
      </c>
      <c r="I149" s="210"/>
      <c r="J149" s="211">
        <f>ROUND(I149*H149,2)</f>
        <v>0</v>
      </c>
      <c r="K149" s="207" t="s">
        <v>135</v>
      </c>
      <c r="L149" s="45"/>
      <c r="M149" s="212" t="s">
        <v>19</v>
      </c>
      <c r="N149" s="213" t="s">
        <v>46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136</v>
      </c>
      <c r="AT149" s="216" t="s">
        <v>131</v>
      </c>
      <c r="AU149" s="216" t="s">
        <v>137</v>
      </c>
      <c r="AY149" s="18" t="s">
        <v>127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136</v>
      </c>
      <c r="BM149" s="216" t="s">
        <v>947</v>
      </c>
    </row>
    <row r="150" s="2" customFormat="1">
      <c r="A150" s="39"/>
      <c r="B150" s="40"/>
      <c r="C150" s="41"/>
      <c r="D150" s="218" t="s">
        <v>139</v>
      </c>
      <c r="E150" s="41"/>
      <c r="F150" s="219" t="s">
        <v>948</v>
      </c>
      <c r="G150" s="41"/>
      <c r="H150" s="41"/>
      <c r="I150" s="220"/>
      <c r="J150" s="41"/>
      <c r="K150" s="41"/>
      <c r="L150" s="45"/>
      <c r="M150" s="257"/>
      <c r="N150" s="258"/>
      <c r="O150" s="259"/>
      <c r="P150" s="259"/>
      <c r="Q150" s="259"/>
      <c r="R150" s="259"/>
      <c r="S150" s="259"/>
      <c r="T150" s="260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137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QXXZVkdP3yeyVJIpKHkjUQQyJAR1a2m+WkWS17FSUNFPsximVdeiQhXyI1Zx9zMTxkE6WLtE3vhJ45YnxUTdjA==" hashValue="00QHq8gPt3BfGVZkg6pFrgsLjk8Qn/XST37aWIPPguKt1fOsS75O8qrN2xs9isoFKfzlouOxnaAR0HffjWcHgw==" algorithmName="SHA-512" password="C4E3"/>
  <autoFilter ref="C85:K15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132212221"/>
    <hyperlink ref="F94" r:id="rId2" display="https://podminky.urs.cz/item/CS_URS_2025_01/151811131"/>
    <hyperlink ref="F97" r:id="rId3" display="https://podminky.urs.cz/item/CS_URS_2025_01/151811231"/>
    <hyperlink ref="F99" r:id="rId4" display="https://podminky.urs.cz/item/CS_URS_2025_01/174151101"/>
    <hyperlink ref="F104" r:id="rId5" display="https://podminky.urs.cz/item/CS_URS_2025_01/175151101"/>
    <hyperlink ref="F109" r:id="rId6" display="https://podminky.urs.cz/item/CS_URS_2025_01/162751117"/>
    <hyperlink ref="F111" r:id="rId7" display="https://podminky.urs.cz/item/CS_URS_2025_01/171251201"/>
    <hyperlink ref="F113" r:id="rId8" display="https://podminky.urs.cz/item/CS_URS_2025_01/171201231"/>
    <hyperlink ref="F118" r:id="rId9" display="https://podminky.urs.cz/item/CS_URS_2025_01/451573111"/>
    <hyperlink ref="F122" r:id="rId10" display="https://podminky.urs.cz/item/CS_URS_2025_01/871251211"/>
    <hyperlink ref="F125" r:id="rId11" display="https://podminky.urs.cz/item/CS_URS_2025_01/877251101"/>
    <hyperlink ref="F131" r:id="rId12" display="https://podminky.urs.cz/item/CS_URS_2025_01/892273122"/>
    <hyperlink ref="F134" r:id="rId13" display="https://podminky.urs.cz/item/CS_URS_2025_01/892372111"/>
    <hyperlink ref="F136" r:id="rId14" display="https://podminky.urs.cz/item/CS_URS_2023_01/892271111"/>
    <hyperlink ref="F139" r:id="rId15" display="https://podminky.urs.cz/item/CS_URS_2025_01/899721111"/>
    <hyperlink ref="F142" r:id="rId16" display="https://podminky.urs.cz/item/CS_URS_2025_01/043194000"/>
    <hyperlink ref="F144" r:id="rId17" display="https://podminky.urs.cz/item/CS_URS_2025_01/899722113"/>
    <hyperlink ref="F150" r:id="rId18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Lokalita RD Nad Vagónkou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18. 4. 2025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ROUND((SUM(BE81:BE84)),  2)</f>
        <v>0</v>
      </c>
      <c r="G33" s="39"/>
      <c r="H33" s="39"/>
      <c r="I33" s="149">
        <v>0.20999999999999999</v>
      </c>
      <c r="J33" s="148">
        <f>ROUND(((SUM(BE81:BE84))*I33),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ROUND((SUM(BF81:BF84)),  2)</f>
        <v>0</v>
      </c>
      <c r="G34" s="39"/>
      <c r="H34" s="39"/>
      <c r="I34" s="149">
        <v>0.12</v>
      </c>
      <c r="J34" s="148">
        <f>ROUND(((SUM(BF81:BF84))*I34),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ROUND((SUM(BG81:BG84)),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ROUND((SUM(BH81:BH84)),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ROUND((SUM(BI81:BI84)),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Lokalita RD Nad Vagónkou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401 - Veřejné osvětlení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Karviná</v>
      </c>
      <c r="G52" s="41"/>
      <c r="H52" s="41"/>
      <c r="I52" s="33" t="s">
        <v>23</v>
      </c>
      <c r="J52" s="73" t="str">
        <f>IF(J12="","",J12)</f>
        <v>18. 4. 2025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Karviná</v>
      </c>
      <c r="G54" s="41"/>
      <c r="H54" s="41"/>
      <c r="I54" s="33" t="s">
        <v>33</v>
      </c>
      <c r="J54" s="37" t="str">
        <f>E21</f>
        <v>PROINK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PROINK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950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951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Lokalita RD Nad Vagónkou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401 - Veřejné osvětlení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Karviná</v>
      </c>
      <c r="G75" s="41"/>
      <c r="H75" s="41"/>
      <c r="I75" s="33" t="s">
        <v>23</v>
      </c>
      <c r="J75" s="73" t="str">
        <f>IF(J12="","",J12)</f>
        <v>18. 4. 2025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Statutární město Karviná</v>
      </c>
      <c r="G77" s="41"/>
      <c r="H77" s="41"/>
      <c r="I77" s="33" t="s">
        <v>33</v>
      </c>
      <c r="J77" s="37" t="str">
        <f>E21</f>
        <v>PROINK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33" t="s">
        <v>38</v>
      </c>
      <c r="J78" s="37" t="str">
        <f>E24</f>
        <v>PROINK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60</v>
      </c>
      <c r="E80" s="181" t="s">
        <v>56</v>
      </c>
      <c r="F80" s="181" t="s">
        <v>57</v>
      </c>
      <c r="G80" s="181" t="s">
        <v>114</v>
      </c>
      <c r="H80" s="181" t="s">
        <v>115</v>
      </c>
      <c r="I80" s="181" t="s">
        <v>116</v>
      </c>
      <c r="J80" s="181" t="s">
        <v>100</v>
      </c>
      <c r="K80" s="182" t="s">
        <v>117</v>
      </c>
      <c r="L80" s="183"/>
      <c r="M80" s="93" t="s">
        <v>19</v>
      </c>
      <c r="N80" s="94" t="s">
        <v>45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101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74</v>
      </c>
      <c r="E82" s="192" t="s">
        <v>952</v>
      </c>
      <c r="F82" s="192" t="s">
        <v>953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136</v>
      </c>
      <c r="AT82" s="201" t="s">
        <v>74</v>
      </c>
      <c r="AU82" s="201" t="s">
        <v>75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74</v>
      </c>
      <c r="E83" s="203" t="s">
        <v>954</v>
      </c>
      <c r="F83" s="203" t="s">
        <v>955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</v>
      </c>
      <c r="S83" s="197"/>
      <c r="T83" s="19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136</v>
      </c>
      <c r="AT83" s="201" t="s">
        <v>74</v>
      </c>
      <c r="AU83" s="201" t="s">
        <v>83</v>
      </c>
      <c r="AY83" s="200" t="s">
        <v>127</v>
      </c>
      <c r="BK83" s="202">
        <f>BK84</f>
        <v>0</v>
      </c>
    </row>
    <row r="84" s="2" customFormat="1" ht="16.5" customHeight="1">
      <c r="A84" s="39"/>
      <c r="B84" s="40"/>
      <c r="C84" s="205" t="s">
        <v>83</v>
      </c>
      <c r="D84" s="205" t="s">
        <v>131</v>
      </c>
      <c r="E84" s="206" t="s">
        <v>956</v>
      </c>
      <c r="F84" s="207" t="s">
        <v>956</v>
      </c>
      <c r="G84" s="208" t="s">
        <v>956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61" t="s">
        <v>19</v>
      </c>
      <c r="N84" s="262" t="s">
        <v>46</v>
      </c>
      <c r="O84" s="259"/>
      <c r="P84" s="263">
        <f>O84*H84</f>
        <v>0</v>
      </c>
      <c r="Q84" s="263">
        <v>0</v>
      </c>
      <c r="R84" s="263">
        <f>Q84*H84</f>
        <v>0</v>
      </c>
      <c r="S84" s="263">
        <v>0</v>
      </c>
      <c r="T84" s="264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957</v>
      </c>
      <c r="AT84" s="216" t="s">
        <v>131</v>
      </c>
      <c r="AU84" s="216" t="s">
        <v>85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83</v>
      </c>
      <c r="BK84" s="217">
        <f>ROUND(I84*H84,2)</f>
        <v>0</v>
      </c>
      <c r="BL84" s="18" t="s">
        <v>957</v>
      </c>
      <c r="BM84" s="216" t="s">
        <v>958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hQktOGKJ8tpmDnlb4RBTAwuMrLFrqaNGuQlLUcKQQoNn95QR1IUqxBh4Nk7PoS5CyfKmYV9Qvqyntpr3eHMiJg==" hashValue="vR3ReDyqv/tL/qy33p7p8UHVejgWoqSsFIEPwHovqnJeaxmcR9CbaYaOUF27sSZT+TgV/ZsHcrbDPf5hWD+G/w==" algorithmName="SHA-512" password="C4E3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Lokalita RD Nad Vagónkou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18. 4. 2025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ROUND((SUM(BE80:BE90)),  2)</f>
        <v>0</v>
      </c>
      <c r="G33" s="39"/>
      <c r="H33" s="39"/>
      <c r="I33" s="149">
        <v>0.20999999999999999</v>
      </c>
      <c r="J33" s="148">
        <f>ROUND(((SUM(BE80:BE90))*I33),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ROUND((SUM(BF80:BF90)),  2)</f>
        <v>0</v>
      </c>
      <c r="G34" s="39"/>
      <c r="H34" s="39"/>
      <c r="I34" s="149">
        <v>0.12</v>
      </c>
      <c r="J34" s="148">
        <f>ROUND(((SUM(BF80:BF90))*I34),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ROUND((SUM(BG80:BG90)),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ROUND((SUM(BH80:BH90)),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ROUND((SUM(BI80:BI90)),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Lokalita RD Nad Vagónkou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Karviná</v>
      </c>
      <c r="G52" s="41"/>
      <c r="H52" s="41"/>
      <c r="I52" s="33" t="s">
        <v>23</v>
      </c>
      <c r="J52" s="73" t="str">
        <f>IF(J12="","",J12)</f>
        <v>18. 4. 2025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Karviná</v>
      </c>
      <c r="G54" s="41"/>
      <c r="H54" s="41"/>
      <c r="I54" s="33" t="s">
        <v>33</v>
      </c>
      <c r="J54" s="37" t="str">
        <f>E21</f>
        <v>PROINK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PROINK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112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Lokalita RD Nad Vagónkou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VON - Vedlejší a ostatní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Karviná</v>
      </c>
      <c r="G74" s="41"/>
      <c r="H74" s="41"/>
      <c r="I74" s="33" t="s">
        <v>23</v>
      </c>
      <c r="J74" s="73" t="str">
        <f>IF(J12="","",J12)</f>
        <v>18. 4. 2025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Statutární město Karviná</v>
      </c>
      <c r="G76" s="41"/>
      <c r="H76" s="41"/>
      <c r="I76" s="33" t="s">
        <v>33</v>
      </c>
      <c r="J76" s="37" t="str">
        <f>E21</f>
        <v>PROINK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PROINK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8"/>
      <c r="B79" s="179"/>
      <c r="C79" s="180" t="s">
        <v>113</v>
      </c>
      <c r="D79" s="181" t="s">
        <v>60</v>
      </c>
      <c r="E79" s="181" t="s">
        <v>56</v>
      </c>
      <c r="F79" s="181" t="s">
        <v>57</v>
      </c>
      <c r="G79" s="181" t="s">
        <v>114</v>
      </c>
      <c r="H79" s="181" t="s">
        <v>115</v>
      </c>
      <c r="I79" s="181" t="s">
        <v>116</v>
      </c>
      <c r="J79" s="181" t="s">
        <v>100</v>
      </c>
      <c r="K79" s="182" t="s">
        <v>117</v>
      </c>
      <c r="L79" s="183"/>
      <c r="M79" s="93" t="s">
        <v>19</v>
      </c>
      <c r="N79" s="94" t="s">
        <v>45</v>
      </c>
      <c r="O79" s="94" t="s">
        <v>118</v>
      </c>
      <c r="P79" s="94" t="s">
        <v>119</v>
      </c>
      <c r="Q79" s="94" t="s">
        <v>120</v>
      </c>
      <c r="R79" s="94" t="s">
        <v>121</v>
      </c>
      <c r="S79" s="94" t="s">
        <v>122</v>
      </c>
      <c r="T79" s="95" t="s">
        <v>123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9"/>
      <c r="B80" s="40"/>
      <c r="C80" s="100" t="s">
        <v>124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</f>
        <v>0</v>
      </c>
      <c r="Q80" s="97"/>
      <c r="R80" s="186">
        <f>R81</f>
        <v>0</v>
      </c>
      <c r="S80" s="97"/>
      <c r="T80" s="187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101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74</v>
      </c>
      <c r="E81" s="192" t="s">
        <v>125</v>
      </c>
      <c r="F81" s="192" t="s">
        <v>126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SUM(P82:P90)</f>
        <v>0</v>
      </c>
      <c r="Q81" s="197"/>
      <c r="R81" s="198">
        <f>SUM(R82:R90)</f>
        <v>0</v>
      </c>
      <c r="S81" s="197"/>
      <c r="T81" s="199">
        <f>SUM(T82:T90)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83</v>
      </c>
      <c r="AT81" s="201" t="s">
        <v>74</v>
      </c>
      <c r="AU81" s="201" t="s">
        <v>75</v>
      </c>
      <c r="AY81" s="200" t="s">
        <v>127</v>
      </c>
      <c r="BK81" s="202">
        <f>SUM(BK82:BK90)</f>
        <v>0</v>
      </c>
    </row>
    <row r="82" s="2" customFormat="1" ht="16.5" customHeight="1">
      <c r="A82" s="39"/>
      <c r="B82" s="40"/>
      <c r="C82" s="205" t="s">
        <v>83</v>
      </c>
      <c r="D82" s="205" t="s">
        <v>131</v>
      </c>
      <c r="E82" s="206" t="s">
        <v>83</v>
      </c>
      <c r="F82" s="207" t="s">
        <v>960</v>
      </c>
      <c r="G82" s="208" t="s">
        <v>151</v>
      </c>
      <c r="H82" s="209">
        <v>1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46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136</v>
      </c>
      <c r="AT82" s="216" t="s">
        <v>131</v>
      </c>
      <c r="AU82" s="216" t="s">
        <v>83</v>
      </c>
      <c r="AY82" s="18" t="s">
        <v>127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83</v>
      </c>
      <c r="BK82" s="217">
        <f>ROUND(I82*H82,2)</f>
        <v>0</v>
      </c>
      <c r="BL82" s="18" t="s">
        <v>136</v>
      </c>
      <c r="BM82" s="216" t="s">
        <v>961</v>
      </c>
    </row>
    <row r="83" s="2" customFormat="1" ht="16.5" customHeight="1">
      <c r="A83" s="39"/>
      <c r="B83" s="40"/>
      <c r="C83" s="205" t="s">
        <v>85</v>
      </c>
      <c r="D83" s="205" t="s">
        <v>131</v>
      </c>
      <c r="E83" s="206" t="s">
        <v>85</v>
      </c>
      <c r="F83" s="207" t="s">
        <v>962</v>
      </c>
      <c r="G83" s="208" t="s">
        <v>151</v>
      </c>
      <c r="H83" s="209">
        <v>1</v>
      </c>
      <c r="I83" s="210"/>
      <c r="J83" s="211">
        <f>ROUND(I83*H83,2)</f>
        <v>0</v>
      </c>
      <c r="K83" s="207" t="s">
        <v>19</v>
      </c>
      <c r="L83" s="45"/>
      <c r="M83" s="212" t="s">
        <v>19</v>
      </c>
      <c r="N83" s="213" t="s">
        <v>46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136</v>
      </c>
      <c r="AT83" s="216" t="s">
        <v>131</v>
      </c>
      <c r="AU83" s="216" t="s">
        <v>83</v>
      </c>
      <c r="AY83" s="18" t="s">
        <v>127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83</v>
      </c>
      <c r="BK83" s="217">
        <f>ROUND(I83*H83,2)</f>
        <v>0</v>
      </c>
      <c r="BL83" s="18" t="s">
        <v>136</v>
      </c>
      <c r="BM83" s="216" t="s">
        <v>963</v>
      </c>
    </row>
    <row r="84" s="2" customFormat="1" ht="16.5" customHeight="1">
      <c r="A84" s="39"/>
      <c r="B84" s="40"/>
      <c r="C84" s="205" t="s">
        <v>137</v>
      </c>
      <c r="D84" s="205" t="s">
        <v>131</v>
      </c>
      <c r="E84" s="206" t="s">
        <v>137</v>
      </c>
      <c r="F84" s="207" t="s">
        <v>964</v>
      </c>
      <c r="G84" s="208" t="s">
        <v>151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46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83</v>
      </c>
      <c r="BK84" s="217">
        <f>ROUND(I84*H84,2)</f>
        <v>0</v>
      </c>
      <c r="BL84" s="18" t="s">
        <v>136</v>
      </c>
      <c r="BM84" s="216" t="s">
        <v>965</v>
      </c>
    </row>
    <row r="85" s="2" customFormat="1" ht="16.5" customHeight="1">
      <c r="A85" s="39"/>
      <c r="B85" s="40"/>
      <c r="C85" s="205" t="s">
        <v>136</v>
      </c>
      <c r="D85" s="205" t="s">
        <v>131</v>
      </c>
      <c r="E85" s="206" t="s">
        <v>136</v>
      </c>
      <c r="F85" s="207" t="s">
        <v>966</v>
      </c>
      <c r="G85" s="208" t="s">
        <v>151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46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136</v>
      </c>
      <c r="AT85" s="216" t="s">
        <v>131</v>
      </c>
      <c r="AU85" s="216" t="s">
        <v>83</v>
      </c>
      <c r="AY85" s="18" t="s">
        <v>127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83</v>
      </c>
      <c r="BK85" s="217">
        <f>ROUND(I85*H85,2)</f>
        <v>0</v>
      </c>
      <c r="BL85" s="18" t="s">
        <v>136</v>
      </c>
      <c r="BM85" s="216" t="s">
        <v>967</v>
      </c>
    </row>
    <row r="86" s="2" customFormat="1" ht="16.5" customHeight="1">
      <c r="A86" s="39"/>
      <c r="B86" s="40"/>
      <c r="C86" s="205" t="s">
        <v>158</v>
      </c>
      <c r="D86" s="205" t="s">
        <v>131</v>
      </c>
      <c r="E86" s="206" t="s">
        <v>158</v>
      </c>
      <c r="F86" s="207" t="s">
        <v>968</v>
      </c>
      <c r="G86" s="208" t="s">
        <v>151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46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136</v>
      </c>
      <c r="AT86" s="216" t="s">
        <v>131</v>
      </c>
      <c r="AU86" s="216" t="s">
        <v>83</v>
      </c>
      <c r="AY86" s="18" t="s">
        <v>127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83</v>
      </c>
      <c r="BK86" s="217">
        <f>ROUND(I86*H86,2)</f>
        <v>0</v>
      </c>
      <c r="BL86" s="18" t="s">
        <v>136</v>
      </c>
      <c r="BM86" s="216" t="s">
        <v>969</v>
      </c>
    </row>
    <row r="87" s="2" customFormat="1" ht="16.5" customHeight="1">
      <c r="A87" s="39"/>
      <c r="B87" s="40"/>
      <c r="C87" s="205" t="s">
        <v>163</v>
      </c>
      <c r="D87" s="205" t="s">
        <v>131</v>
      </c>
      <c r="E87" s="206" t="s">
        <v>163</v>
      </c>
      <c r="F87" s="207" t="s">
        <v>970</v>
      </c>
      <c r="G87" s="208" t="s">
        <v>151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46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136</v>
      </c>
      <c r="AT87" s="216" t="s">
        <v>131</v>
      </c>
      <c r="AU87" s="216" t="s">
        <v>83</v>
      </c>
      <c r="AY87" s="18" t="s">
        <v>127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83</v>
      </c>
      <c r="BK87" s="217">
        <f>ROUND(I87*H87,2)</f>
        <v>0</v>
      </c>
      <c r="BL87" s="18" t="s">
        <v>136</v>
      </c>
      <c r="BM87" s="216" t="s">
        <v>971</v>
      </c>
    </row>
    <row r="88" s="2" customFormat="1" ht="16.5" customHeight="1">
      <c r="A88" s="39"/>
      <c r="B88" s="40"/>
      <c r="C88" s="205" t="s">
        <v>168</v>
      </c>
      <c r="D88" s="205" t="s">
        <v>131</v>
      </c>
      <c r="E88" s="206" t="s">
        <v>168</v>
      </c>
      <c r="F88" s="207" t="s">
        <v>972</v>
      </c>
      <c r="G88" s="208" t="s">
        <v>151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136</v>
      </c>
      <c r="AT88" s="216" t="s">
        <v>131</v>
      </c>
      <c r="AU88" s="216" t="s">
        <v>83</v>
      </c>
      <c r="AY88" s="18" t="s">
        <v>127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136</v>
      </c>
      <c r="BM88" s="216" t="s">
        <v>973</v>
      </c>
    </row>
    <row r="89" s="2" customFormat="1">
      <c r="A89" s="39"/>
      <c r="B89" s="40"/>
      <c r="C89" s="41"/>
      <c r="D89" s="225" t="s">
        <v>227</v>
      </c>
      <c r="E89" s="41"/>
      <c r="F89" s="235" t="s">
        <v>974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227</v>
      </c>
      <c r="AU89" s="18" t="s">
        <v>83</v>
      </c>
    </row>
    <row r="90" s="2" customFormat="1" ht="16.5" customHeight="1">
      <c r="A90" s="39"/>
      <c r="B90" s="40"/>
      <c r="C90" s="205" t="s">
        <v>173</v>
      </c>
      <c r="D90" s="205" t="s">
        <v>131</v>
      </c>
      <c r="E90" s="206" t="s">
        <v>173</v>
      </c>
      <c r="F90" s="207" t="s">
        <v>975</v>
      </c>
      <c r="G90" s="208" t="s">
        <v>151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61" t="s">
        <v>19</v>
      </c>
      <c r="N90" s="262" t="s">
        <v>46</v>
      </c>
      <c r="O90" s="259"/>
      <c r="P90" s="263">
        <f>O90*H90</f>
        <v>0</v>
      </c>
      <c r="Q90" s="263">
        <v>0</v>
      </c>
      <c r="R90" s="263">
        <f>Q90*H90</f>
        <v>0</v>
      </c>
      <c r="S90" s="263">
        <v>0</v>
      </c>
      <c r="T90" s="26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131</v>
      </c>
      <c r="AU90" s="216" t="s">
        <v>83</v>
      </c>
      <c r="AY90" s="18" t="s">
        <v>127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136</v>
      </c>
      <c r="BM90" s="216" t="s">
        <v>976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+Vp3Mi3CzYKOue2S5GxK2QPbtmrxTI38SbOlZG/c95PPi113zn3Dfsu1HXGGn5JfbV+12dONHS7SFd+WLZcdjA==" hashValue="M7ZdTP9x2EqlPfMwaJ6j6Aj552gCFsVlBzm+YW/uVD3sRCvj0zAgpavZEkxLqGHvgYT34P1xrETc5IlBpnFJTQ==" algorithmName="SHA-512" password="C4E3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977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978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979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980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981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982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983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984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985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986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987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82</v>
      </c>
      <c r="F18" s="276" t="s">
        <v>988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989</v>
      </c>
      <c r="F19" s="276" t="s">
        <v>990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991</v>
      </c>
      <c r="F20" s="276" t="s">
        <v>992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92</v>
      </c>
      <c r="F21" s="276" t="s">
        <v>93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993</v>
      </c>
      <c r="F22" s="276" t="s">
        <v>994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995</v>
      </c>
      <c r="F23" s="276" t="s">
        <v>996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997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998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999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1000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1001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1002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1003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1004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1005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113</v>
      </c>
      <c r="F36" s="276"/>
      <c r="G36" s="276" t="s">
        <v>1006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1007</v>
      </c>
      <c r="F37" s="276"/>
      <c r="G37" s="276" t="s">
        <v>1008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56</v>
      </c>
      <c r="F38" s="276"/>
      <c r="G38" s="276" t="s">
        <v>1009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57</v>
      </c>
      <c r="F39" s="276"/>
      <c r="G39" s="276" t="s">
        <v>1010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114</v>
      </c>
      <c r="F40" s="276"/>
      <c r="G40" s="276" t="s">
        <v>1011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115</v>
      </c>
      <c r="F41" s="276"/>
      <c r="G41" s="276" t="s">
        <v>1012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1013</v>
      </c>
      <c r="F42" s="276"/>
      <c r="G42" s="276" t="s">
        <v>1014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1015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1016</v>
      </c>
      <c r="F44" s="276"/>
      <c r="G44" s="276" t="s">
        <v>1017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117</v>
      </c>
      <c r="F45" s="276"/>
      <c r="G45" s="276" t="s">
        <v>1018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1019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1020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1021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1022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1023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1024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1025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1026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1027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1028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1029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1030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1031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1032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1033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1034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1035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1036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1037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1038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1039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1040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1041</v>
      </c>
      <c r="D76" s="294"/>
      <c r="E76" s="294"/>
      <c r="F76" s="294" t="s">
        <v>1042</v>
      </c>
      <c r="G76" s="295"/>
      <c r="H76" s="294" t="s">
        <v>57</v>
      </c>
      <c r="I76" s="294" t="s">
        <v>60</v>
      </c>
      <c r="J76" s="294" t="s">
        <v>1043</v>
      </c>
      <c r="K76" s="293"/>
    </row>
    <row r="77" s="1" customFormat="1" ht="17.25" customHeight="1">
      <c r="B77" s="291"/>
      <c r="C77" s="296" t="s">
        <v>1044</v>
      </c>
      <c r="D77" s="296"/>
      <c r="E77" s="296"/>
      <c r="F77" s="297" t="s">
        <v>1045</v>
      </c>
      <c r="G77" s="298"/>
      <c r="H77" s="296"/>
      <c r="I77" s="296"/>
      <c r="J77" s="296" t="s">
        <v>1046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56</v>
      </c>
      <c r="D79" s="301"/>
      <c r="E79" s="301"/>
      <c r="F79" s="302" t="s">
        <v>1047</v>
      </c>
      <c r="G79" s="303"/>
      <c r="H79" s="279" t="s">
        <v>1048</v>
      </c>
      <c r="I79" s="279" t="s">
        <v>1049</v>
      </c>
      <c r="J79" s="279">
        <v>20</v>
      </c>
      <c r="K79" s="293"/>
    </row>
    <row r="80" s="1" customFormat="1" ht="15" customHeight="1">
      <c r="B80" s="291"/>
      <c r="C80" s="279" t="s">
        <v>1050</v>
      </c>
      <c r="D80" s="279"/>
      <c r="E80" s="279"/>
      <c r="F80" s="302" t="s">
        <v>1047</v>
      </c>
      <c r="G80" s="303"/>
      <c r="H80" s="279" t="s">
        <v>1051</v>
      </c>
      <c r="I80" s="279" t="s">
        <v>1049</v>
      </c>
      <c r="J80" s="279">
        <v>120</v>
      </c>
      <c r="K80" s="293"/>
    </row>
    <row r="81" s="1" customFormat="1" ht="15" customHeight="1">
      <c r="B81" s="304"/>
      <c r="C81" s="279" t="s">
        <v>1052</v>
      </c>
      <c r="D81" s="279"/>
      <c r="E81" s="279"/>
      <c r="F81" s="302" t="s">
        <v>1053</v>
      </c>
      <c r="G81" s="303"/>
      <c r="H81" s="279" t="s">
        <v>1054</v>
      </c>
      <c r="I81" s="279" t="s">
        <v>1049</v>
      </c>
      <c r="J81" s="279">
        <v>50</v>
      </c>
      <c r="K81" s="293"/>
    </row>
    <row r="82" s="1" customFormat="1" ht="15" customHeight="1">
      <c r="B82" s="304"/>
      <c r="C82" s="279" t="s">
        <v>1055</v>
      </c>
      <c r="D82" s="279"/>
      <c r="E82" s="279"/>
      <c r="F82" s="302" t="s">
        <v>1047</v>
      </c>
      <c r="G82" s="303"/>
      <c r="H82" s="279" t="s">
        <v>1056</v>
      </c>
      <c r="I82" s="279" t="s">
        <v>1057</v>
      </c>
      <c r="J82" s="279"/>
      <c r="K82" s="293"/>
    </row>
    <row r="83" s="1" customFormat="1" ht="15" customHeight="1">
      <c r="B83" s="304"/>
      <c r="C83" s="305" t="s">
        <v>1058</v>
      </c>
      <c r="D83" s="305"/>
      <c r="E83" s="305"/>
      <c r="F83" s="306" t="s">
        <v>1053</v>
      </c>
      <c r="G83" s="305"/>
      <c r="H83" s="305" t="s">
        <v>1059</v>
      </c>
      <c r="I83" s="305" t="s">
        <v>1049</v>
      </c>
      <c r="J83" s="305">
        <v>15</v>
      </c>
      <c r="K83" s="293"/>
    </row>
    <row r="84" s="1" customFormat="1" ht="15" customHeight="1">
      <c r="B84" s="304"/>
      <c r="C84" s="305" t="s">
        <v>1060</v>
      </c>
      <c r="D84" s="305"/>
      <c r="E84" s="305"/>
      <c r="F84" s="306" t="s">
        <v>1053</v>
      </c>
      <c r="G84" s="305"/>
      <c r="H84" s="305" t="s">
        <v>1061</v>
      </c>
      <c r="I84" s="305" t="s">
        <v>1049</v>
      </c>
      <c r="J84" s="305">
        <v>15</v>
      </c>
      <c r="K84" s="293"/>
    </row>
    <row r="85" s="1" customFormat="1" ht="15" customHeight="1">
      <c r="B85" s="304"/>
      <c r="C85" s="305" t="s">
        <v>1062</v>
      </c>
      <c r="D85" s="305"/>
      <c r="E85" s="305"/>
      <c r="F85" s="306" t="s">
        <v>1053</v>
      </c>
      <c r="G85" s="305"/>
      <c r="H85" s="305" t="s">
        <v>1063</v>
      </c>
      <c r="I85" s="305" t="s">
        <v>1049</v>
      </c>
      <c r="J85" s="305">
        <v>20</v>
      </c>
      <c r="K85" s="293"/>
    </row>
    <row r="86" s="1" customFormat="1" ht="15" customHeight="1">
      <c r="B86" s="304"/>
      <c r="C86" s="305" t="s">
        <v>1064</v>
      </c>
      <c r="D86" s="305"/>
      <c r="E86" s="305"/>
      <c r="F86" s="306" t="s">
        <v>1053</v>
      </c>
      <c r="G86" s="305"/>
      <c r="H86" s="305" t="s">
        <v>1065</v>
      </c>
      <c r="I86" s="305" t="s">
        <v>1049</v>
      </c>
      <c r="J86" s="305">
        <v>20</v>
      </c>
      <c r="K86" s="293"/>
    </row>
    <row r="87" s="1" customFormat="1" ht="15" customHeight="1">
      <c r="B87" s="304"/>
      <c r="C87" s="279" t="s">
        <v>1066</v>
      </c>
      <c r="D87" s="279"/>
      <c r="E87" s="279"/>
      <c r="F87" s="302" t="s">
        <v>1053</v>
      </c>
      <c r="G87" s="303"/>
      <c r="H87" s="279" t="s">
        <v>1067</v>
      </c>
      <c r="I87" s="279" t="s">
        <v>1049</v>
      </c>
      <c r="J87" s="279">
        <v>50</v>
      </c>
      <c r="K87" s="293"/>
    </row>
    <row r="88" s="1" customFormat="1" ht="15" customHeight="1">
      <c r="B88" s="304"/>
      <c r="C88" s="279" t="s">
        <v>1068</v>
      </c>
      <c r="D88" s="279"/>
      <c r="E88" s="279"/>
      <c r="F88" s="302" t="s">
        <v>1053</v>
      </c>
      <c r="G88" s="303"/>
      <c r="H88" s="279" t="s">
        <v>1069</v>
      </c>
      <c r="I88" s="279" t="s">
        <v>1049</v>
      </c>
      <c r="J88" s="279">
        <v>20</v>
      </c>
      <c r="K88" s="293"/>
    </row>
    <row r="89" s="1" customFormat="1" ht="15" customHeight="1">
      <c r="B89" s="304"/>
      <c r="C89" s="279" t="s">
        <v>1070</v>
      </c>
      <c r="D89" s="279"/>
      <c r="E89" s="279"/>
      <c r="F89" s="302" t="s">
        <v>1053</v>
      </c>
      <c r="G89" s="303"/>
      <c r="H89" s="279" t="s">
        <v>1071</v>
      </c>
      <c r="I89" s="279" t="s">
        <v>1049</v>
      </c>
      <c r="J89" s="279">
        <v>20</v>
      </c>
      <c r="K89" s="293"/>
    </row>
    <row r="90" s="1" customFormat="1" ht="15" customHeight="1">
      <c r="B90" s="304"/>
      <c r="C90" s="279" t="s">
        <v>1072</v>
      </c>
      <c r="D90" s="279"/>
      <c r="E90" s="279"/>
      <c r="F90" s="302" t="s">
        <v>1053</v>
      </c>
      <c r="G90" s="303"/>
      <c r="H90" s="279" t="s">
        <v>1073</v>
      </c>
      <c r="I90" s="279" t="s">
        <v>1049</v>
      </c>
      <c r="J90" s="279">
        <v>50</v>
      </c>
      <c r="K90" s="293"/>
    </row>
    <row r="91" s="1" customFormat="1" ht="15" customHeight="1">
      <c r="B91" s="304"/>
      <c r="C91" s="279" t="s">
        <v>1074</v>
      </c>
      <c r="D91" s="279"/>
      <c r="E91" s="279"/>
      <c r="F91" s="302" t="s">
        <v>1053</v>
      </c>
      <c r="G91" s="303"/>
      <c r="H91" s="279" t="s">
        <v>1074</v>
      </c>
      <c r="I91" s="279" t="s">
        <v>1049</v>
      </c>
      <c r="J91" s="279">
        <v>50</v>
      </c>
      <c r="K91" s="293"/>
    </row>
    <row r="92" s="1" customFormat="1" ht="15" customHeight="1">
      <c r="B92" s="304"/>
      <c r="C92" s="279" t="s">
        <v>1075</v>
      </c>
      <c r="D92" s="279"/>
      <c r="E92" s="279"/>
      <c r="F92" s="302" t="s">
        <v>1053</v>
      </c>
      <c r="G92" s="303"/>
      <c r="H92" s="279" t="s">
        <v>1076</v>
      </c>
      <c r="I92" s="279" t="s">
        <v>1049</v>
      </c>
      <c r="J92" s="279">
        <v>255</v>
      </c>
      <c r="K92" s="293"/>
    </row>
    <row r="93" s="1" customFormat="1" ht="15" customHeight="1">
      <c r="B93" s="304"/>
      <c r="C93" s="279" t="s">
        <v>1077</v>
      </c>
      <c r="D93" s="279"/>
      <c r="E93" s="279"/>
      <c r="F93" s="302" t="s">
        <v>1047</v>
      </c>
      <c r="G93" s="303"/>
      <c r="H93" s="279" t="s">
        <v>1078</v>
      </c>
      <c r="I93" s="279" t="s">
        <v>1079</v>
      </c>
      <c r="J93" s="279"/>
      <c r="K93" s="293"/>
    </row>
    <row r="94" s="1" customFormat="1" ht="15" customHeight="1">
      <c r="B94" s="304"/>
      <c r="C94" s="279" t="s">
        <v>1080</v>
      </c>
      <c r="D94" s="279"/>
      <c r="E94" s="279"/>
      <c r="F94" s="302" t="s">
        <v>1047</v>
      </c>
      <c r="G94" s="303"/>
      <c r="H94" s="279" t="s">
        <v>1081</v>
      </c>
      <c r="I94" s="279" t="s">
        <v>1082</v>
      </c>
      <c r="J94" s="279"/>
      <c r="K94" s="293"/>
    </row>
    <row r="95" s="1" customFormat="1" ht="15" customHeight="1">
      <c r="B95" s="304"/>
      <c r="C95" s="279" t="s">
        <v>1083</v>
      </c>
      <c r="D95" s="279"/>
      <c r="E95" s="279"/>
      <c r="F95" s="302" t="s">
        <v>1047</v>
      </c>
      <c r="G95" s="303"/>
      <c r="H95" s="279" t="s">
        <v>1083</v>
      </c>
      <c r="I95" s="279" t="s">
        <v>1082</v>
      </c>
      <c r="J95" s="279"/>
      <c r="K95" s="293"/>
    </row>
    <row r="96" s="1" customFormat="1" ht="15" customHeight="1">
      <c r="B96" s="304"/>
      <c r="C96" s="279" t="s">
        <v>41</v>
      </c>
      <c r="D96" s="279"/>
      <c r="E96" s="279"/>
      <c r="F96" s="302" t="s">
        <v>1047</v>
      </c>
      <c r="G96" s="303"/>
      <c r="H96" s="279" t="s">
        <v>1084</v>
      </c>
      <c r="I96" s="279" t="s">
        <v>1082</v>
      </c>
      <c r="J96" s="279"/>
      <c r="K96" s="293"/>
    </row>
    <row r="97" s="1" customFormat="1" ht="15" customHeight="1">
      <c r="B97" s="304"/>
      <c r="C97" s="279" t="s">
        <v>51</v>
      </c>
      <c r="D97" s="279"/>
      <c r="E97" s="279"/>
      <c r="F97" s="302" t="s">
        <v>1047</v>
      </c>
      <c r="G97" s="303"/>
      <c r="H97" s="279" t="s">
        <v>1085</v>
      </c>
      <c r="I97" s="279" t="s">
        <v>1082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1086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1041</v>
      </c>
      <c r="D103" s="294"/>
      <c r="E103" s="294"/>
      <c r="F103" s="294" t="s">
        <v>1042</v>
      </c>
      <c r="G103" s="295"/>
      <c r="H103" s="294" t="s">
        <v>57</v>
      </c>
      <c r="I103" s="294" t="s">
        <v>60</v>
      </c>
      <c r="J103" s="294" t="s">
        <v>1043</v>
      </c>
      <c r="K103" s="293"/>
    </row>
    <row r="104" s="1" customFormat="1" ht="17.25" customHeight="1">
      <c r="B104" s="291"/>
      <c r="C104" s="296" t="s">
        <v>1044</v>
      </c>
      <c r="D104" s="296"/>
      <c r="E104" s="296"/>
      <c r="F104" s="297" t="s">
        <v>1045</v>
      </c>
      <c r="G104" s="298"/>
      <c r="H104" s="296"/>
      <c r="I104" s="296"/>
      <c r="J104" s="296" t="s">
        <v>1046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56</v>
      </c>
      <c r="D106" s="301"/>
      <c r="E106" s="301"/>
      <c r="F106" s="302" t="s">
        <v>1047</v>
      </c>
      <c r="G106" s="279"/>
      <c r="H106" s="279" t="s">
        <v>1087</v>
      </c>
      <c r="I106" s="279" t="s">
        <v>1049</v>
      </c>
      <c r="J106" s="279">
        <v>20</v>
      </c>
      <c r="K106" s="293"/>
    </row>
    <row r="107" s="1" customFormat="1" ht="15" customHeight="1">
      <c r="B107" s="291"/>
      <c r="C107" s="279" t="s">
        <v>1050</v>
      </c>
      <c r="D107" s="279"/>
      <c r="E107" s="279"/>
      <c r="F107" s="302" t="s">
        <v>1047</v>
      </c>
      <c r="G107" s="279"/>
      <c r="H107" s="279" t="s">
        <v>1087</v>
      </c>
      <c r="I107" s="279" t="s">
        <v>1049</v>
      </c>
      <c r="J107" s="279">
        <v>120</v>
      </c>
      <c r="K107" s="293"/>
    </row>
    <row r="108" s="1" customFormat="1" ht="15" customHeight="1">
      <c r="B108" s="304"/>
      <c r="C108" s="279" t="s">
        <v>1052</v>
      </c>
      <c r="D108" s="279"/>
      <c r="E108" s="279"/>
      <c r="F108" s="302" t="s">
        <v>1053</v>
      </c>
      <c r="G108" s="279"/>
      <c r="H108" s="279" t="s">
        <v>1087</v>
      </c>
      <c r="I108" s="279" t="s">
        <v>1049</v>
      </c>
      <c r="J108" s="279">
        <v>50</v>
      </c>
      <c r="K108" s="293"/>
    </row>
    <row r="109" s="1" customFormat="1" ht="15" customHeight="1">
      <c r="B109" s="304"/>
      <c r="C109" s="279" t="s">
        <v>1055</v>
      </c>
      <c r="D109" s="279"/>
      <c r="E109" s="279"/>
      <c r="F109" s="302" t="s">
        <v>1047</v>
      </c>
      <c r="G109" s="279"/>
      <c r="H109" s="279" t="s">
        <v>1087</v>
      </c>
      <c r="I109" s="279" t="s">
        <v>1057</v>
      </c>
      <c r="J109" s="279"/>
      <c r="K109" s="293"/>
    </row>
    <row r="110" s="1" customFormat="1" ht="15" customHeight="1">
      <c r="B110" s="304"/>
      <c r="C110" s="279" t="s">
        <v>1066</v>
      </c>
      <c r="D110" s="279"/>
      <c r="E110" s="279"/>
      <c r="F110" s="302" t="s">
        <v>1053</v>
      </c>
      <c r="G110" s="279"/>
      <c r="H110" s="279" t="s">
        <v>1087</v>
      </c>
      <c r="I110" s="279" t="s">
        <v>1049</v>
      </c>
      <c r="J110" s="279">
        <v>50</v>
      </c>
      <c r="K110" s="293"/>
    </row>
    <row r="111" s="1" customFormat="1" ht="15" customHeight="1">
      <c r="B111" s="304"/>
      <c r="C111" s="279" t="s">
        <v>1074</v>
      </c>
      <c r="D111" s="279"/>
      <c r="E111" s="279"/>
      <c r="F111" s="302" t="s">
        <v>1053</v>
      </c>
      <c r="G111" s="279"/>
      <c r="H111" s="279" t="s">
        <v>1087</v>
      </c>
      <c r="I111" s="279" t="s">
        <v>1049</v>
      </c>
      <c r="J111" s="279">
        <v>50</v>
      </c>
      <c r="K111" s="293"/>
    </row>
    <row r="112" s="1" customFormat="1" ht="15" customHeight="1">
      <c r="B112" s="304"/>
      <c r="C112" s="279" t="s">
        <v>1072</v>
      </c>
      <c r="D112" s="279"/>
      <c r="E112" s="279"/>
      <c r="F112" s="302" t="s">
        <v>1053</v>
      </c>
      <c r="G112" s="279"/>
      <c r="H112" s="279" t="s">
        <v>1087</v>
      </c>
      <c r="I112" s="279" t="s">
        <v>1049</v>
      </c>
      <c r="J112" s="279">
        <v>50</v>
      </c>
      <c r="K112" s="293"/>
    </row>
    <row r="113" s="1" customFormat="1" ht="15" customHeight="1">
      <c r="B113" s="304"/>
      <c r="C113" s="279" t="s">
        <v>56</v>
      </c>
      <c r="D113" s="279"/>
      <c r="E113" s="279"/>
      <c r="F113" s="302" t="s">
        <v>1047</v>
      </c>
      <c r="G113" s="279"/>
      <c r="H113" s="279" t="s">
        <v>1088</v>
      </c>
      <c r="I113" s="279" t="s">
        <v>1049</v>
      </c>
      <c r="J113" s="279">
        <v>20</v>
      </c>
      <c r="K113" s="293"/>
    </row>
    <row r="114" s="1" customFormat="1" ht="15" customHeight="1">
      <c r="B114" s="304"/>
      <c r="C114" s="279" t="s">
        <v>1089</v>
      </c>
      <c r="D114" s="279"/>
      <c r="E114" s="279"/>
      <c r="F114" s="302" t="s">
        <v>1047</v>
      </c>
      <c r="G114" s="279"/>
      <c r="H114" s="279" t="s">
        <v>1090</v>
      </c>
      <c r="I114" s="279" t="s">
        <v>1049</v>
      </c>
      <c r="J114" s="279">
        <v>120</v>
      </c>
      <c r="K114" s="293"/>
    </row>
    <row r="115" s="1" customFormat="1" ht="15" customHeight="1">
      <c r="B115" s="304"/>
      <c r="C115" s="279" t="s">
        <v>41</v>
      </c>
      <c r="D115" s="279"/>
      <c r="E115" s="279"/>
      <c r="F115" s="302" t="s">
        <v>1047</v>
      </c>
      <c r="G115" s="279"/>
      <c r="H115" s="279" t="s">
        <v>1091</v>
      </c>
      <c r="I115" s="279" t="s">
        <v>1082</v>
      </c>
      <c r="J115" s="279"/>
      <c r="K115" s="293"/>
    </row>
    <row r="116" s="1" customFormat="1" ht="15" customHeight="1">
      <c r="B116" s="304"/>
      <c r="C116" s="279" t="s">
        <v>51</v>
      </c>
      <c r="D116" s="279"/>
      <c r="E116" s="279"/>
      <c r="F116" s="302" t="s">
        <v>1047</v>
      </c>
      <c r="G116" s="279"/>
      <c r="H116" s="279" t="s">
        <v>1092</v>
      </c>
      <c r="I116" s="279" t="s">
        <v>1082</v>
      </c>
      <c r="J116" s="279"/>
      <c r="K116" s="293"/>
    </row>
    <row r="117" s="1" customFormat="1" ht="15" customHeight="1">
      <c r="B117" s="304"/>
      <c r="C117" s="279" t="s">
        <v>60</v>
      </c>
      <c r="D117" s="279"/>
      <c r="E117" s="279"/>
      <c r="F117" s="302" t="s">
        <v>1047</v>
      </c>
      <c r="G117" s="279"/>
      <c r="H117" s="279" t="s">
        <v>1093</v>
      </c>
      <c r="I117" s="279" t="s">
        <v>1094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1095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1041</v>
      </c>
      <c r="D123" s="294"/>
      <c r="E123" s="294"/>
      <c r="F123" s="294" t="s">
        <v>1042</v>
      </c>
      <c r="G123" s="295"/>
      <c r="H123" s="294" t="s">
        <v>57</v>
      </c>
      <c r="I123" s="294" t="s">
        <v>60</v>
      </c>
      <c r="J123" s="294" t="s">
        <v>1043</v>
      </c>
      <c r="K123" s="323"/>
    </row>
    <row r="124" s="1" customFormat="1" ht="17.25" customHeight="1">
      <c r="B124" s="322"/>
      <c r="C124" s="296" t="s">
        <v>1044</v>
      </c>
      <c r="D124" s="296"/>
      <c r="E124" s="296"/>
      <c r="F124" s="297" t="s">
        <v>1045</v>
      </c>
      <c r="G124" s="298"/>
      <c r="H124" s="296"/>
      <c r="I124" s="296"/>
      <c r="J124" s="296" t="s">
        <v>1046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1050</v>
      </c>
      <c r="D126" s="301"/>
      <c r="E126" s="301"/>
      <c r="F126" s="302" t="s">
        <v>1047</v>
      </c>
      <c r="G126" s="279"/>
      <c r="H126" s="279" t="s">
        <v>1087</v>
      </c>
      <c r="I126" s="279" t="s">
        <v>1049</v>
      </c>
      <c r="J126" s="279">
        <v>120</v>
      </c>
      <c r="K126" s="327"/>
    </row>
    <row r="127" s="1" customFormat="1" ht="15" customHeight="1">
      <c r="B127" s="324"/>
      <c r="C127" s="279" t="s">
        <v>1096</v>
      </c>
      <c r="D127" s="279"/>
      <c r="E127" s="279"/>
      <c r="F127" s="302" t="s">
        <v>1047</v>
      </c>
      <c r="G127" s="279"/>
      <c r="H127" s="279" t="s">
        <v>1097</v>
      </c>
      <c r="I127" s="279" t="s">
        <v>1049</v>
      </c>
      <c r="J127" s="279" t="s">
        <v>1098</v>
      </c>
      <c r="K127" s="327"/>
    </row>
    <row r="128" s="1" customFormat="1" ht="15" customHeight="1">
      <c r="B128" s="324"/>
      <c r="C128" s="279" t="s">
        <v>995</v>
      </c>
      <c r="D128" s="279"/>
      <c r="E128" s="279"/>
      <c r="F128" s="302" t="s">
        <v>1047</v>
      </c>
      <c r="G128" s="279"/>
      <c r="H128" s="279" t="s">
        <v>1099</v>
      </c>
      <c r="I128" s="279" t="s">
        <v>1049</v>
      </c>
      <c r="J128" s="279" t="s">
        <v>1098</v>
      </c>
      <c r="K128" s="327"/>
    </row>
    <row r="129" s="1" customFormat="1" ht="15" customHeight="1">
      <c r="B129" s="324"/>
      <c r="C129" s="279" t="s">
        <v>1058</v>
      </c>
      <c r="D129" s="279"/>
      <c r="E129" s="279"/>
      <c r="F129" s="302" t="s">
        <v>1053</v>
      </c>
      <c r="G129" s="279"/>
      <c r="H129" s="279" t="s">
        <v>1059</v>
      </c>
      <c r="I129" s="279" t="s">
        <v>1049</v>
      </c>
      <c r="J129" s="279">
        <v>15</v>
      </c>
      <c r="K129" s="327"/>
    </row>
    <row r="130" s="1" customFormat="1" ht="15" customHeight="1">
      <c r="B130" s="324"/>
      <c r="C130" s="305" t="s">
        <v>1060</v>
      </c>
      <c r="D130" s="305"/>
      <c r="E130" s="305"/>
      <c r="F130" s="306" t="s">
        <v>1053</v>
      </c>
      <c r="G130" s="305"/>
      <c r="H130" s="305" t="s">
        <v>1061</v>
      </c>
      <c r="I130" s="305" t="s">
        <v>1049</v>
      </c>
      <c r="J130" s="305">
        <v>15</v>
      </c>
      <c r="K130" s="327"/>
    </row>
    <row r="131" s="1" customFormat="1" ht="15" customHeight="1">
      <c r="B131" s="324"/>
      <c r="C131" s="305" t="s">
        <v>1062</v>
      </c>
      <c r="D131" s="305"/>
      <c r="E131" s="305"/>
      <c r="F131" s="306" t="s">
        <v>1053</v>
      </c>
      <c r="G131" s="305"/>
      <c r="H131" s="305" t="s">
        <v>1063</v>
      </c>
      <c r="I131" s="305" t="s">
        <v>1049</v>
      </c>
      <c r="J131" s="305">
        <v>20</v>
      </c>
      <c r="K131" s="327"/>
    </row>
    <row r="132" s="1" customFormat="1" ht="15" customHeight="1">
      <c r="B132" s="324"/>
      <c r="C132" s="305" t="s">
        <v>1064</v>
      </c>
      <c r="D132" s="305"/>
      <c r="E132" s="305"/>
      <c r="F132" s="306" t="s">
        <v>1053</v>
      </c>
      <c r="G132" s="305"/>
      <c r="H132" s="305" t="s">
        <v>1065</v>
      </c>
      <c r="I132" s="305" t="s">
        <v>1049</v>
      </c>
      <c r="J132" s="305">
        <v>20</v>
      </c>
      <c r="K132" s="327"/>
    </row>
    <row r="133" s="1" customFormat="1" ht="15" customHeight="1">
      <c r="B133" s="324"/>
      <c r="C133" s="279" t="s">
        <v>1052</v>
      </c>
      <c r="D133" s="279"/>
      <c r="E133" s="279"/>
      <c r="F133" s="302" t="s">
        <v>1053</v>
      </c>
      <c r="G133" s="279"/>
      <c r="H133" s="279" t="s">
        <v>1087</v>
      </c>
      <c r="I133" s="279" t="s">
        <v>1049</v>
      </c>
      <c r="J133" s="279">
        <v>50</v>
      </c>
      <c r="K133" s="327"/>
    </row>
    <row r="134" s="1" customFormat="1" ht="15" customHeight="1">
      <c r="B134" s="324"/>
      <c r="C134" s="279" t="s">
        <v>1066</v>
      </c>
      <c r="D134" s="279"/>
      <c r="E134" s="279"/>
      <c r="F134" s="302" t="s">
        <v>1053</v>
      </c>
      <c r="G134" s="279"/>
      <c r="H134" s="279" t="s">
        <v>1087</v>
      </c>
      <c r="I134" s="279" t="s">
        <v>1049</v>
      </c>
      <c r="J134" s="279">
        <v>50</v>
      </c>
      <c r="K134" s="327"/>
    </row>
    <row r="135" s="1" customFormat="1" ht="15" customHeight="1">
      <c r="B135" s="324"/>
      <c r="C135" s="279" t="s">
        <v>1072</v>
      </c>
      <c r="D135" s="279"/>
      <c r="E135" s="279"/>
      <c r="F135" s="302" t="s">
        <v>1053</v>
      </c>
      <c r="G135" s="279"/>
      <c r="H135" s="279" t="s">
        <v>1087</v>
      </c>
      <c r="I135" s="279" t="s">
        <v>1049</v>
      </c>
      <c r="J135" s="279">
        <v>50</v>
      </c>
      <c r="K135" s="327"/>
    </row>
    <row r="136" s="1" customFormat="1" ht="15" customHeight="1">
      <c r="B136" s="324"/>
      <c r="C136" s="279" t="s">
        <v>1074</v>
      </c>
      <c r="D136" s="279"/>
      <c r="E136" s="279"/>
      <c r="F136" s="302" t="s">
        <v>1053</v>
      </c>
      <c r="G136" s="279"/>
      <c r="H136" s="279" t="s">
        <v>1087</v>
      </c>
      <c r="I136" s="279" t="s">
        <v>1049</v>
      </c>
      <c r="J136" s="279">
        <v>50</v>
      </c>
      <c r="K136" s="327"/>
    </row>
    <row r="137" s="1" customFormat="1" ht="15" customHeight="1">
      <c r="B137" s="324"/>
      <c r="C137" s="279" t="s">
        <v>1075</v>
      </c>
      <c r="D137" s="279"/>
      <c r="E137" s="279"/>
      <c r="F137" s="302" t="s">
        <v>1053</v>
      </c>
      <c r="G137" s="279"/>
      <c r="H137" s="279" t="s">
        <v>1100</v>
      </c>
      <c r="I137" s="279" t="s">
        <v>1049</v>
      </c>
      <c r="J137" s="279">
        <v>255</v>
      </c>
      <c r="K137" s="327"/>
    </row>
    <row r="138" s="1" customFormat="1" ht="15" customHeight="1">
      <c r="B138" s="324"/>
      <c r="C138" s="279" t="s">
        <v>1077</v>
      </c>
      <c r="D138" s="279"/>
      <c r="E138" s="279"/>
      <c r="F138" s="302" t="s">
        <v>1047</v>
      </c>
      <c r="G138" s="279"/>
      <c r="H138" s="279" t="s">
        <v>1101</v>
      </c>
      <c r="I138" s="279" t="s">
        <v>1079</v>
      </c>
      <c r="J138" s="279"/>
      <c r="K138" s="327"/>
    </row>
    <row r="139" s="1" customFormat="1" ht="15" customHeight="1">
      <c r="B139" s="324"/>
      <c r="C139" s="279" t="s">
        <v>1080</v>
      </c>
      <c r="D139" s="279"/>
      <c r="E139" s="279"/>
      <c r="F139" s="302" t="s">
        <v>1047</v>
      </c>
      <c r="G139" s="279"/>
      <c r="H139" s="279" t="s">
        <v>1102</v>
      </c>
      <c r="I139" s="279" t="s">
        <v>1082</v>
      </c>
      <c r="J139" s="279"/>
      <c r="K139" s="327"/>
    </row>
    <row r="140" s="1" customFormat="1" ht="15" customHeight="1">
      <c r="B140" s="324"/>
      <c r="C140" s="279" t="s">
        <v>1083</v>
      </c>
      <c r="D140" s="279"/>
      <c r="E140" s="279"/>
      <c r="F140" s="302" t="s">
        <v>1047</v>
      </c>
      <c r="G140" s="279"/>
      <c r="H140" s="279" t="s">
        <v>1083</v>
      </c>
      <c r="I140" s="279" t="s">
        <v>1082</v>
      </c>
      <c r="J140" s="279"/>
      <c r="K140" s="327"/>
    </row>
    <row r="141" s="1" customFormat="1" ht="15" customHeight="1">
      <c r="B141" s="324"/>
      <c r="C141" s="279" t="s">
        <v>41</v>
      </c>
      <c r="D141" s="279"/>
      <c r="E141" s="279"/>
      <c r="F141" s="302" t="s">
        <v>1047</v>
      </c>
      <c r="G141" s="279"/>
      <c r="H141" s="279" t="s">
        <v>1103</v>
      </c>
      <c r="I141" s="279" t="s">
        <v>1082</v>
      </c>
      <c r="J141" s="279"/>
      <c r="K141" s="327"/>
    </row>
    <row r="142" s="1" customFormat="1" ht="15" customHeight="1">
      <c r="B142" s="324"/>
      <c r="C142" s="279" t="s">
        <v>1104</v>
      </c>
      <c r="D142" s="279"/>
      <c r="E142" s="279"/>
      <c r="F142" s="302" t="s">
        <v>1047</v>
      </c>
      <c r="G142" s="279"/>
      <c r="H142" s="279" t="s">
        <v>1105</v>
      </c>
      <c r="I142" s="279" t="s">
        <v>1082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1106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1041</v>
      </c>
      <c r="D148" s="294"/>
      <c r="E148" s="294"/>
      <c r="F148" s="294" t="s">
        <v>1042</v>
      </c>
      <c r="G148" s="295"/>
      <c r="H148" s="294" t="s">
        <v>57</v>
      </c>
      <c r="I148" s="294" t="s">
        <v>60</v>
      </c>
      <c r="J148" s="294" t="s">
        <v>1043</v>
      </c>
      <c r="K148" s="293"/>
    </row>
    <row r="149" s="1" customFormat="1" ht="17.25" customHeight="1">
      <c r="B149" s="291"/>
      <c r="C149" s="296" t="s">
        <v>1044</v>
      </c>
      <c r="D149" s="296"/>
      <c r="E149" s="296"/>
      <c r="F149" s="297" t="s">
        <v>1045</v>
      </c>
      <c r="G149" s="298"/>
      <c r="H149" s="296"/>
      <c r="I149" s="296"/>
      <c r="J149" s="296" t="s">
        <v>1046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1050</v>
      </c>
      <c r="D151" s="279"/>
      <c r="E151" s="279"/>
      <c r="F151" s="332" t="s">
        <v>1047</v>
      </c>
      <c r="G151" s="279"/>
      <c r="H151" s="331" t="s">
        <v>1087</v>
      </c>
      <c r="I151" s="331" t="s">
        <v>1049</v>
      </c>
      <c r="J151" s="331">
        <v>120</v>
      </c>
      <c r="K151" s="327"/>
    </row>
    <row r="152" s="1" customFormat="1" ht="15" customHeight="1">
      <c r="B152" s="304"/>
      <c r="C152" s="331" t="s">
        <v>1096</v>
      </c>
      <c r="D152" s="279"/>
      <c r="E152" s="279"/>
      <c r="F152" s="332" t="s">
        <v>1047</v>
      </c>
      <c r="G152" s="279"/>
      <c r="H152" s="331" t="s">
        <v>1107</v>
      </c>
      <c r="I152" s="331" t="s">
        <v>1049</v>
      </c>
      <c r="J152" s="331" t="s">
        <v>1098</v>
      </c>
      <c r="K152" s="327"/>
    </row>
    <row r="153" s="1" customFormat="1" ht="15" customHeight="1">
      <c r="B153" s="304"/>
      <c r="C153" s="331" t="s">
        <v>995</v>
      </c>
      <c r="D153" s="279"/>
      <c r="E153" s="279"/>
      <c r="F153" s="332" t="s">
        <v>1047</v>
      </c>
      <c r="G153" s="279"/>
      <c r="H153" s="331" t="s">
        <v>1108</v>
      </c>
      <c r="I153" s="331" t="s">
        <v>1049</v>
      </c>
      <c r="J153" s="331" t="s">
        <v>1098</v>
      </c>
      <c r="K153" s="327"/>
    </row>
    <row r="154" s="1" customFormat="1" ht="15" customHeight="1">
      <c r="B154" s="304"/>
      <c r="C154" s="331" t="s">
        <v>1052</v>
      </c>
      <c r="D154" s="279"/>
      <c r="E154" s="279"/>
      <c r="F154" s="332" t="s">
        <v>1053</v>
      </c>
      <c r="G154" s="279"/>
      <c r="H154" s="331" t="s">
        <v>1087</v>
      </c>
      <c r="I154" s="331" t="s">
        <v>1049</v>
      </c>
      <c r="J154" s="331">
        <v>50</v>
      </c>
      <c r="K154" s="327"/>
    </row>
    <row r="155" s="1" customFormat="1" ht="15" customHeight="1">
      <c r="B155" s="304"/>
      <c r="C155" s="331" t="s">
        <v>1055</v>
      </c>
      <c r="D155" s="279"/>
      <c r="E155" s="279"/>
      <c r="F155" s="332" t="s">
        <v>1047</v>
      </c>
      <c r="G155" s="279"/>
      <c r="H155" s="331" t="s">
        <v>1087</v>
      </c>
      <c r="I155" s="331" t="s">
        <v>1057</v>
      </c>
      <c r="J155" s="331"/>
      <c r="K155" s="327"/>
    </row>
    <row r="156" s="1" customFormat="1" ht="15" customHeight="1">
      <c r="B156" s="304"/>
      <c r="C156" s="331" t="s">
        <v>1066</v>
      </c>
      <c r="D156" s="279"/>
      <c r="E156" s="279"/>
      <c r="F156" s="332" t="s">
        <v>1053</v>
      </c>
      <c r="G156" s="279"/>
      <c r="H156" s="331" t="s">
        <v>1087</v>
      </c>
      <c r="I156" s="331" t="s">
        <v>1049</v>
      </c>
      <c r="J156" s="331">
        <v>50</v>
      </c>
      <c r="K156" s="327"/>
    </row>
    <row r="157" s="1" customFormat="1" ht="15" customHeight="1">
      <c r="B157" s="304"/>
      <c r="C157" s="331" t="s">
        <v>1074</v>
      </c>
      <c r="D157" s="279"/>
      <c r="E157" s="279"/>
      <c r="F157" s="332" t="s">
        <v>1053</v>
      </c>
      <c r="G157" s="279"/>
      <c r="H157" s="331" t="s">
        <v>1087</v>
      </c>
      <c r="I157" s="331" t="s">
        <v>1049</v>
      </c>
      <c r="J157" s="331">
        <v>50</v>
      </c>
      <c r="K157" s="327"/>
    </row>
    <row r="158" s="1" customFormat="1" ht="15" customHeight="1">
      <c r="B158" s="304"/>
      <c r="C158" s="331" t="s">
        <v>1072</v>
      </c>
      <c r="D158" s="279"/>
      <c r="E158" s="279"/>
      <c r="F158" s="332" t="s">
        <v>1053</v>
      </c>
      <c r="G158" s="279"/>
      <c r="H158" s="331" t="s">
        <v>1087</v>
      </c>
      <c r="I158" s="331" t="s">
        <v>1049</v>
      </c>
      <c r="J158" s="331">
        <v>50</v>
      </c>
      <c r="K158" s="327"/>
    </row>
    <row r="159" s="1" customFormat="1" ht="15" customHeight="1">
      <c r="B159" s="304"/>
      <c r="C159" s="331" t="s">
        <v>99</v>
      </c>
      <c r="D159" s="279"/>
      <c r="E159" s="279"/>
      <c r="F159" s="332" t="s">
        <v>1047</v>
      </c>
      <c r="G159" s="279"/>
      <c r="H159" s="331" t="s">
        <v>1109</v>
      </c>
      <c r="I159" s="331" t="s">
        <v>1049</v>
      </c>
      <c r="J159" s="331" t="s">
        <v>1110</v>
      </c>
      <c r="K159" s="327"/>
    </row>
    <row r="160" s="1" customFormat="1" ht="15" customHeight="1">
      <c r="B160" s="304"/>
      <c r="C160" s="331" t="s">
        <v>1111</v>
      </c>
      <c r="D160" s="279"/>
      <c r="E160" s="279"/>
      <c r="F160" s="332" t="s">
        <v>1047</v>
      </c>
      <c r="G160" s="279"/>
      <c r="H160" s="331" t="s">
        <v>1112</v>
      </c>
      <c r="I160" s="331" t="s">
        <v>1082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1113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1041</v>
      </c>
      <c r="D166" s="294"/>
      <c r="E166" s="294"/>
      <c r="F166" s="294" t="s">
        <v>1042</v>
      </c>
      <c r="G166" s="336"/>
      <c r="H166" s="337" t="s">
        <v>57</v>
      </c>
      <c r="I166" s="337" t="s">
        <v>60</v>
      </c>
      <c r="J166" s="294" t="s">
        <v>1043</v>
      </c>
      <c r="K166" s="271"/>
    </row>
    <row r="167" s="1" customFormat="1" ht="17.25" customHeight="1">
      <c r="B167" s="272"/>
      <c r="C167" s="296" t="s">
        <v>1044</v>
      </c>
      <c r="D167" s="296"/>
      <c r="E167" s="296"/>
      <c r="F167" s="297" t="s">
        <v>1045</v>
      </c>
      <c r="G167" s="338"/>
      <c r="H167" s="339"/>
      <c r="I167" s="339"/>
      <c r="J167" s="296" t="s">
        <v>1046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1050</v>
      </c>
      <c r="D169" s="279"/>
      <c r="E169" s="279"/>
      <c r="F169" s="302" t="s">
        <v>1047</v>
      </c>
      <c r="G169" s="279"/>
      <c r="H169" s="279" t="s">
        <v>1087</v>
      </c>
      <c r="I169" s="279" t="s">
        <v>1049</v>
      </c>
      <c r="J169" s="279">
        <v>120</v>
      </c>
      <c r="K169" s="327"/>
    </row>
    <row r="170" s="1" customFormat="1" ht="15" customHeight="1">
      <c r="B170" s="304"/>
      <c r="C170" s="279" t="s">
        <v>1096</v>
      </c>
      <c r="D170" s="279"/>
      <c r="E170" s="279"/>
      <c r="F170" s="302" t="s">
        <v>1047</v>
      </c>
      <c r="G170" s="279"/>
      <c r="H170" s="279" t="s">
        <v>1097</v>
      </c>
      <c r="I170" s="279" t="s">
        <v>1049</v>
      </c>
      <c r="J170" s="279" t="s">
        <v>1098</v>
      </c>
      <c r="K170" s="327"/>
    </row>
    <row r="171" s="1" customFormat="1" ht="15" customHeight="1">
      <c r="B171" s="304"/>
      <c r="C171" s="279" t="s">
        <v>995</v>
      </c>
      <c r="D171" s="279"/>
      <c r="E171" s="279"/>
      <c r="F171" s="302" t="s">
        <v>1047</v>
      </c>
      <c r="G171" s="279"/>
      <c r="H171" s="279" t="s">
        <v>1114</v>
      </c>
      <c r="I171" s="279" t="s">
        <v>1049</v>
      </c>
      <c r="J171" s="279" t="s">
        <v>1098</v>
      </c>
      <c r="K171" s="327"/>
    </row>
    <row r="172" s="1" customFormat="1" ht="15" customHeight="1">
      <c r="B172" s="304"/>
      <c r="C172" s="279" t="s">
        <v>1052</v>
      </c>
      <c r="D172" s="279"/>
      <c r="E172" s="279"/>
      <c r="F172" s="302" t="s">
        <v>1053</v>
      </c>
      <c r="G172" s="279"/>
      <c r="H172" s="279" t="s">
        <v>1114</v>
      </c>
      <c r="I172" s="279" t="s">
        <v>1049</v>
      </c>
      <c r="J172" s="279">
        <v>50</v>
      </c>
      <c r="K172" s="327"/>
    </row>
    <row r="173" s="1" customFormat="1" ht="15" customHeight="1">
      <c r="B173" s="304"/>
      <c r="C173" s="279" t="s">
        <v>1055</v>
      </c>
      <c r="D173" s="279"/>
      <c r="E173" s="279"/>
      <c r="F173" s="302" t="s">
        <v>1047</v>
      </c>
      <c r="G173" s="279"/>
      <c r="H173" s="279" t="s">
        <v>1114</v>
      </c>
      <c r="I173" s="279" t="s">
        <v>1057</v>
      </c>
      <c r="J173" s="279"/>
      <c r="K173" s="327"/>
    </row>
    <row r="174" s="1" customFormat="1" ht="15" customHeight="1">
      <c r="B174" s="304"/>
      <c r="C174" s="279" t="s">
        <v>1066</v>
      </c>
      <c r="D174" s="279"/>
      <c r="E174" s="279"/>
      <c r="F174" s="302" t="s">
        <v>1053</v>
      </c>
      <c r="G174" s="279"/>
      <c r="H174" s="279" t="s">
        <v>1114</v>
      </c>
      <c r="I174" s="279" t="s">
        <v>1049</v>
      </c>
      <c r="J174" s="279">
        <v>50</v>
      </c>
      <c r="K174" s="327"/>
    </row>
    <row r="175" s="1" customFormat="1" ht="15" customHeight="1">
      <c r="B175" s="304"/>
      <c r="C175" s="279" t="s">
        <v>1074</v>
      </c>
      <c r="D175" s="279"/>
      <c r="E175" s="279"/>
      <c r="F175" s="302" t="s">
        <v>1053</v>
      </c>
      <c r="G175" s="279"/>
      <c r="H175" s="279" t="s">
        <v>1114</v>
      </c>
      <c r="I175" s="279" t="s">
        <v>1049</v>
      </c>
      <c r="J175" s="279">
        <v>50</v>
      </c>
      <c r="K175" s="327"/>
    </row>
    <row r="176" s="1" customFormat="1" ht="15" customHeight="1">
      <c r="B176" s="304"/>
      <c r="C176" s="279" t="s">
        <v>1072</v>
      </c>
      <c r="D176" s="279"/>
      <c r="E176" s="279"/>
      <c r="F176" s="302" t="s">
        <v>1053</v>
      </c>
      <c r="G176" s="279"/>
      <c r="H176" s="279" t="s">
        <v>1114</v>
      </c>
      <c r="I176" s="279" t="s">
        <v>1049</v>
      </c>
      <c r="J176" s="279">
        <v>50</v>
      </c>
      <c r="K176" s="327"/>
    </row>
    <row r="177" s="1" customFormat="1" ht="15" customHeight="1">
      <c r="B177" s="304"/>
      <c r="C177" s="279" t="s">
        <v>113</v>
      </c>
      <c r="D177" s="279"/>
      <c r="E177" s="279"/>
      <c r="F177" s="302" t="s">
        <v>1047</v>
      </c>
      <c r="G177" s="279"/>
      <c r="H177" s="279" t="s">
        <v>1115</v>
      </c>
      <c r="I177" s="279" t="s">
        <v>1116</v>
      </c>
      <c r="J177" s="279"/>
      <c r="K177" s="327"/>
    </row>
    <row r="178" s="1" customFormat="1" ht="15" customHeight="1">
      <c r="B178" s="304"/>
      <c r="C178" s="279" t="s">
        <v>60</v>
      </c>
      <c r="D178" s="279"/>
      <c r="E178" s="279"/>
      <c r="F178" s="302" t="s">
        <v>1047</v>
      </c>
      <c r="G178" s="279"/>
      <c r="H178" s="279" t="s">
        <v>1117</v>
      </c>
      <c r="I178" s="279" t="s">
        <v>1118</v>
      </c>
      <c r="J178" s="279">
        <v>1</v>
      </c>
      <c r="K178" s="327"/>
    </row>
    <row r="179" s="1" customFormat="1" ht="15" customHeight="1">
      <c r="B179" s="304"/>
      <c r="C179" s="279" t="s">
        <v>56</v>
      </c>
      <c r="D179" s="279"/>
      <c r="E179" s="279"/>
      <c r="F179" s="302" t="s">
        <v>1047</v>
      </c>
      <c r="G179" s="279"/>
      <c r="H179" s="279" t="s">
        <v>1119</v>
      </c>
      <c r="I179" s="279" t="s">
        <v>1049</v>
      </c>
      <c r="J179" s="279">
        <v>20</v>
      </c>
      <c r="K179" s="327"/>
    </row>
    <row r="180" s="1" customFormat="1" ht="15" customHeight="1">
      <c r="B180" s="304"/>
      <c r="C180" s="279" t="s">
        <v>57</v>
      </c>
      <c r="D180" s="279"/>
      <c r="E180" s="279"/>
      <c r="F180" s="302" t="s">
        <v>1047</v>
      </c>
      <c r="G180" s="279"/>
      <c r="H180" s="279" t="s">
        <v>1120</v>
      </c>
      <c r="I180" s="279" t="s">
        <v>1049</v>
      </c>
      <c r="J180" s="279">
        <v>255</v>
      </c>
      <c r="K180" s="327"/>
    </row>
    <row r="181" s="1" customFormat="1" ht="15" customHeight="1">
      <c r="B181" s="304"/>
      <c r="C181" s="279" t="s">
        <v>114</v>
      </c>
      <c r="D181" s="279"/>
      <c r="E181" s="279"/>
      <c r="F181" s="302" t="s">
        <v>1047</v>
      </c>
      <c r="G181" s="279"/>
      <c r="H181" s="279" t="s">
        <v>1011</v>
      </c>
      <c r="I181" s="279" t="s">
        <v>1049</v>
      </c>
      <c r="J181" s="279">
        <v>10</v>
      </c>
      <c r="K181" s="327"/>
    </row>
    <row r="182" s="1" customFormat="1" ht="15" customHeight="1">
      <c r="B182" s="304"/>
      <c r="C182" s="279" t="s">
        <v>115</v>
      </c>
      <c r="D182" s="279"/>
      <c r="E182" s="279"/>
      <c r="F182" s="302" t="s">
        <v>1047</v>
      </c>
      <c r="G182" s="279"/>
      <c r="H182" s="279" t="s">
        <v>1121</v>
      </c>
      <c r="I182" s="279" t="s">
        <v>1082</v>
      </c>
      <c r="J182" s="279"/>
      <c r="K182" s="327"/>
    </row>
    <row r="183" s="1" customFormat="1" ht="15" customHeight="1">
      <c r="B183" s="304"/>
      <c r="C183" s="279" t="s">
        <v>1122</v>
      </c>
      <c r="D183" s="279"/>
      <c r="E183" s="279"/>
      <c r="F183" s="302" t="s">
        <v>1047</v>
      </c>
      <c r="G183" s="279"/>
      <c r="H183" s="279" t="s">
        <v>1123</v>
      </c>
      <c r="I183" s="279" t="s">
        <v>1082</v>
      </c>
      <c r="J183" s="279"/>
      <c r="K183" s="327"/>
    </row>
    <row r="184" s="1" customFormat="1" ht="15" customHeight="1">
      <c r="B184" s="304"/>
      <c r="C184" s="279" t="s">
        <v>1111</v>
      </c>
      <c r="D184" s="279"/>
      <c r="E184" s="279"/>
      <c r="F184" s="302" t="s">
        <v>1047</v>
      </c>
      <c r="G184" s="279"/>
      <c r="H184" s="279" t="s">
        <v>1124</v>
      </c>
      <c r="I184" s="279" t="s">
        <v>1082</v>
      </c>
      <c r="J184" s="279"/>
      <c r="K184" s="327"/>
    </row>
    <row r="185" s="1" customFormat="1" ht="15" customHeight="1">
      <c r="B185" s="304"/>
      <c r="C185" s="279" t="s">
        <v>117</v>
      </c>
      <c r="D185" s="279"/>
      <c r="E185" s="279"/>
      <c r="F185" s="302" t="s">
        <v>1053</v>
      </c>
      <c r="G185" s="279"/>
      <c r="H185" s="279" t="s">
        <v>1125</v>
      </c>
      <c r="I185" s="279" t="s">
        <v>1049</v>
      </c>
      <c r="J185" s="279">
        <v>50</v>
      </c>
      <c r="K185" s="327"/>
    </row>
    <row r="186" s="1" customFormat="1" ht="15" customHeight="1">
      <c r="B186" s="304"/>
      <c r="C186" s="279" t="s">
        <v>1126</v>
      </c>
      <c r="D186" s="279"/>
      <c r="E186" s="279"/>
      <c r="F186" s="302" t="s">
        <v>1053</v>
      </c>
      <c r="G186" s="279"/>
      <c r="H186" s="279" t="s">
        <v>1127</v>
      </c>
      <c r="I186" s="279" t="s">
        <v>1128</v>
      </c>
      <c r="J186" s="279"/>
      <c r="K186" s="327"/>
    </row>
    <row r="187" s="1" customFormat="1" ht="15" customHeight="1">
      <c r="B187" s="304"/>
      <c r="C187" s="279" t="s">
        <v>1129</v>
      </c>
      <c r="D187" s="279"/>
      <c r="E187" s="279"/>
      <c r="F187" s="302" t="s">
        <v>1053</v>
      </c>
      <c r="G187" s="279"/>
      <c r="H187" s="279" t="s">
        <v>1130</v>
      </c>
      <c r="I187" s="279" t="s">
        <v>1128</v>
      </c>
      <c r="J187" s="279"/>
      <c r="K187" s="327"/>
    </row>
    <row r="188" s="1" customFormat="1" ht="15" customHeight="1">
      <c r="B188" s="304"/>
      <c r="C188" s="279" t="s">
        <v>1131</v>
      </c>
      <c r="D188" s="279"/>
      <c r="E188" s="279"/>
      <c r="F188" s="302" t="s">
        <v>1053</v>
      </c>
      <c r="G188" s="279"/>
      <c r="H188" s="279" t="s">
        <v>1132</v>
      </c>
      <c r="I188" s="279" t="s">
        <v>1128</v>
      </c>
      <c r="J188" s="279"/>
      <c r="K188" s="327"/>
    </row>
    <row r="189" s="1" customFormat="1" ht="15" customHeight="1">
      <c r="B189" s="304"/>
      <c r="C189" s="340" t="s">
        <v>1133</v>
      </c>
      <c r="D189" s="279"/>
      <c r="E189" s="279"/>
      <c r="F189" s="302" t="s">
        <v>1053</v>
      </c>
      <c r="G189" s="279"/>
      <c r="H189" s="279" t="s">
        <v>1134</v>
      </c>
      <c r="I189" s="279" t="s">
        <v>1135</v>
      </c>
      <c r="J189" s="341" t="s">
        <v>1136</v>
      </c>
      <c r="K189" s="327"/>
    </row>
    <row r="190" s="16" customFormat="1" ht="15" customHeight="1">
      <c r="B190" s="342"/>
      <c r="C190" s="343" t="s">
        <v>1137</v>
      </c>
      <c r="D190" s="344"/>
      <c r="E190" s="344"/>
      <c r="F190" s="345" t="s">
        <v>1053</v>
      </c>
      <c r="G190" s="344"/>
      <c r="H190" s="344" t="s">
        <v>1138</v>
      </c>
      <c r="I190" s="344" t="s">
        <v>1135</v>
      </c>
      <c r="J190" s="346" t="s">
        <v>1136</v>
      </c>
      <c r="K190" s="347"/>
    </row>
    <row r="191" s="1" customFormat="1" ht="15" customHeight="1">
      <c r="B191" s="304"/>
      <c r="C191" s="340" t="s">
        <v>45</v>
      </c>
      <c r="D191" s="279"/>
      <c r="E191" s="279"/>
      <c r="F191" s="302" t="s">
        <v>1047</v>
      </c>
      <c r="G191" s="279"/>
      <c r="H191" s="276" t="s">
        <v>1139</v>
      </c>
      <c r="I191" s="279" t="s">
        <v>1140</v>
      </c>
      <c r="J191" s="279"/>
      <c r="K191" s="327"/>
    </row>
    <row r="192" s="1" customFormat="1" ht="15" customHeight="1">
      <c r="B192" s="304"/>
      <c r="C192" s="340" t="s">
        <v>1141</v>
      </c>
      <c r="D192" s="279"/>
      <c r="E192" s="279"/>
      <c r="F192" s="302" t="s">
        <v>1047</v>
      </c>
      <c r="G192" s="279"/>
      <c r="H192" s="279" t="s">
        <v>1142</v>
      </c>
      <c r="I192" s="279" t="s">
        <v>1082</v>
      </c>
      <c r="J192" s="279"/>
      <c r="K192" s="327"/>
    </row>
    <row r="193" s="1" customFormat="1" ht="15" customHeight="1">
      <c r="B193" s="304"/>
      <c r="C193" s="340" t="s">
        <v>1143</v>
      </c>
      <c r="D193" s="279"/>
      <c r="E193" s="279"/>
      <c r="F193" s="302" t="s">
        <v>1047</v>
      </c>
      <c r="G193" s="279"/>
      <c r="H193" s="279" t="s">
        <v>1144</v>
      </c>
      <c r="I193" s="279" t="s">
        <v>1082</v>
      </c>
      <c r="J193" s="279"/>
      <c r="K193" s="327"/>
    </row>
    <row r="194" s="1" customFormat="1" ht="15" customHeight="1">
      <c r="B194" s="304"/>
      <c r="C194" s="340" t="s">
        <v>1145</v>
      </c>
      <c r="D194" s="279"/>
      <c r="E194" s="279"/>
      <c r="F194" s="302" t="s">
        <v>1053</v>
      </c>
      <c r="G194" s="279"/>
      <c r="H194" s="279" t="s">
        <v>1146</v>
      </c>
      <c r="I194" s="279" t="s">
        <v>1082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1147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1148</v>
      </c>
      <c r="D201" s="349"/>
      <c r="E201" s="349"/>
      <c r="F201" s="349" t="s">
        <v>1149</v>
      </c>
      <c r="G201" s="350"/>
      <c r="H201" s="349" t="s">
        <v>1150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1140</v>
      </c>
      <c r="D203" s="279"/>
      <c r="E203" s="279"/>
      <c r="F203" s="302" t="s">
        <v>46</v>
      </c>
      <c r="G203" s="279"/>
      <c r="H203" s="279" t="s">
        <v>1151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1152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50</v>
      </c>
      <c r="G205" s="279"/>
      <c r="H205" s="279" t="s">
        <v>1153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48</v>
      </c>
      <c r="G206" s="279"/>
      <c r="H206" s="279" t="s">
        <v>1154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49</v>
      </c>
      <c r="G207" s="279"/>
      <c r="H207" s="279" t="s">
        <v>1155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1094</v>
      </c>
      <c r="D209" s="279"/>
      <c r="E209" s="279"/>
      <c r="F209" s="302" t="s">
        <v>82</v>
      </c>
      <c r="G209" s="279"/>
      <c r="H209" s="279" t="s">
        <v>1156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991</v>
      </c>
      <c r="G210" s="279"/>
      <c r="H210" s="279" t="s">
        <v>992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989</v>
      </c>
      <c r="G211" s="279"/>
      <c r="H211" s="279" t="s">
        <v>1157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92</v>
      </c>
      <c r="G212" s="340"/>
      <c r="H212" s="331" t="s">
        <v>93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993</v>
      </c>
      <c r="G213" s="340"/>
      <c r="H213" s="331" t="s">
        <v>1158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1118</v>
      </c>
      <c r="D215" s="279"/>
      <c r="E215" s="279"/>
      <c r="F215" s="302">
        <v>1</v>
      </c>
      <c r="G215" s="340"/>
      <c r="H215" s="331" t="s">
        <v>1159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1160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1161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1162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F93F0F1DD4B3448826CC39B832EFEC" ma:contentTypeVersion="18" ma:contentTypeDescription="Vytvoří nový dokument" ma:contentTypeScope="" ma:versionID="a07d2a7651996f09f5a32acc4dabf637">
  <xsd:schema xmlns:xsd="http://www.w3.org/2001/XMLSchema" xmlns:xs="http://www.w3.org/2001/XMLSchema" xmlns:p="http://schemas.microsoft.com/office/2006/metadata/properties" xmlns:ns2="86856090-6b28-40d5-850f-6f023fb8dfed" xmlns:ns3="147aa99e-183b-4023-8396-59356c8a6d4d" targetNamespace="http://schemas.microsoft.com/office/2006/metadata/properties" ma:root="true" ma:fieldsID="9c297883f4633555ce9b4dba979bcb49" ns2:_="" ns3:_="">
    <xsd:import namespace="86856090-6b28-40d5-850f-6f023fb8dfed"/>
    <xsd:import namespace="147aa99e-183b-4023-8396-59356c8a6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56090-6b28-40d5-850f-6f023fb8d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5c542bf-287f-4499-912b-f0f8babe9c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aa99e-183b-4023-8396-59356c8a6d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2a7fbb-9f1d-4475-9e8f-d7307b636a27}" ma:internalName="TaxCatchAll" ma:showField="CatchAllData" ma:web="147aa99e-183b-4023-8396-59356c8a6d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7aa99e-183b-4023-8396-59356c8a6d4d" xsi:nil="true"/>
    <lcf76f155ced4ddcb4097134ff3c332f xmlns="86856090-6b28-40d5-850f-6f023fb8dfe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5C6CDC-85AE-4AB5-A554-E53AB842BA83}"/>
</file>

<file path=customXml/itemProps2.xml><?xml version="1.0" encoding="utf-8"?>
<ds:datastoreItem xmlns:ds="http://schemas.openxmlformats.org/officeDocument/2006/customXml" ds:itemID="{53061378-089E-4E1D-9E78-07382B7BE6B4}"/>
</file>

<file path=customXml/itemProps3.xml><?xml version="1.0" encoding="utf-8"?>
<ds:datastoreItem xmlns:ds="http://schemas.openxmlformats.org/officeDocument/2006/customXml" ds:itemID="{C692FEDE-093B-4F04-9ADB-24AC849B6F70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2025-06-18T09:21:52Z</dcterms:created>
  <dcterms:modified xsi:type="dcterms:W3CDTF">2025-06-18T09:22:00Z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0x010100C3F93F0F1DD4B3448826CC39B832EFEC</vt:lpwstr>
  </property>
</Properties>
</file>