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M:\Denisa.Cendlikova\_MOSTY\_2025\M 21-3_Darkovksý most\VZMR 2\"/>
    </mc:Choice>
  </mc:AlternateContent>
  <xr:revisionPtr revIDLastSave="0" documentId="13_ncr:1_{5BD2D4FA-EA3E-42F7-ACA7-EFFBC99779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.č.21-3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O35" i="1" s="1"/>
  <c r="I60" i="1"/>
  <c r="O60" i="1" s="1"/>
  <c r="I56" i="1"/>
  <c r="O56" i="1" s="1"/>
  <c r="I52" i="1"/>
  <c r="O52" i="1" s="1"/>
  <c r="I48" i="1"/>
  <c r="O48" i="1" s="1"/>
  <c r="I43" i="1"/>
  <c r="O43" i="1" s="1"/>
  <c r="I39" i="1"/>
  <c r="O39" i="1" s="1"/>
  <c r="I30" i="1"/>
  <c r="O30" i="1" s="1"/>
  <c r="I26" i="1"/>
  <c r="O26" i="1" s="1"/>
  <c r="I22" i="1"/>
  <c r="O22" i="1" s="1"/>
  <c r="I18" i="1"/>
  <c r="O18" i="1" s="1"/>
  <c r="I14" i="1"/>
  <c r="O14" i="1" s="1"/>
  <c r="I9" i="1"/>
  <c r="Q8" i="1" s="1"/>
  <c r="I8" i="1" s="1"/>
  <c r="R34" i="1" l="1"/>
  <c r="O34" i="1" s="1"/>
  <c r="R13" i="1"/>
  <c r="O13" i="1" s="1"/>
  <c r="R47" i="1"/>
  <c r="O47" i="1" s="1"/>
  <c r="Q13" i="1"/>
  <c r="I13" i="1" s="1"/>
  <c r="O9" i="1"/>
  <c r="R8" i="1" s="1"/>
  <c r="O8" i="1" s="1"/>
  <c r="Q34" i="1"/>
  <c r="I34" i="1" s="1"/>
  <c r="Q47" i="1"/>
  <c r="I47" i="1" s="1"/>
  <c r="O2" i="1" l="1"/>
  <c r="I3" i="1"/>
</calcChain>
</file>

<file path=xl/sharedStrings.xml><?xml version="1.0" encoding="utf-8"?>
<sst xmlns="http://schemas.openxmlformats.org/spreadsheetml/2006/main" count="216" uniqueCount="109">
  <si>
    <t>ASPE10</t>
  </si>
  <si>
    <t>S</t>
  </si>
  <si>
    <t/>
  </si>
  <si>
    <t>O</t>
  </si>
  <si>
    <t>Rozpočet:</t>
  </si>
  <si>
    <t>0,00</t>
  </si>
  <si>
    <t>15,00</t>
  </si>
  <si>
    <t>21,00</t>
  </si>
  <si>
    <t>3</t>
  </si>
  <si>
    <t>2</t>
  </si>
  <si>
    <t>ev.č.21-3</t>
  </si>
  <si>
    <t>Most Sokolovských hrdinů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</si>
  <si>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</si>
  <si>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</si>
  <si>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</si>
  <si>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</si>
  <si>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</si>
  <si>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</si>
  <si>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</si>
  <si>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</si>
  <si>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</si>
  <si>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</si>
  <si>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</si>
  <si>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</si>
  <si>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</si>
  <si>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</si>
  <si>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</si>
  <si>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</si>
  <si>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</si>
  <si>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</si>
  <si>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Komunikace</t>
  </si>
  <si>
    <t>P</t>
  </si>
  <si>
    <t>587202</t>
  </si>
  <si>
    <t>PŘEDLÁŽDĚNÍ KRYTU Z DROBNÝCH KOSTEK</t>
  </si>
  <si>
    <t>m2</t>
  </si>
  <si>
    <t>PP</t>
  </si>
  <si>
    <t>lokální předláždění v místě závěru a poklesu u opěry OP2</t>
  </si>
  <si>
    <t>VV</t>
  </si>
  <si>
    <t>25=25,000 [A]</t>
  </si>
  <si>
    <t>TS</t>
  </si>
  <si>
    <t>Úpravy povrchů, podlahy, výplně otvorů</t>
  </si>
  <si>
    <t>626111</t>
  </si>
  <si>
    <t>REPROFILACE PODHLEDŮ, SVISLÝCH PLOCH SANAČNÍ MALTOU JEDNOVRST TL 10MM</t>
  </si>
  <si>
    <t>Položka zahrnuje:  
- dodávku veškerého materiálu potřebného pro předepsanou úpravu v předepsané kvalitě  
- nutné vyspravení podkladu, případně zatření spar zdiva  
- položení vrstvy v předepsané tloušťce  
- potřebná lešení a podpěrné konstrukce  
Položka nezahrnuje:  
- x</t>
  </si>
  <si>
    <t>62631</t>
  </si>
  <si>
    <t>SPOJOVACÍ MŮSTEK MEZI STARÝM A NOVÝM BETONEM</t>
  </si>
  <si>
    <t>spojovací můstek mezi jednolivými vrstvami</t>
  </si>
  <si>
    <t>(1172+788+53,1+110+60)=2 183,100 [A]</t>
  </si>
  <si>
    <t>62641</t>
  </si>
  <si>
    <t>SJEDNOCUJÍCÍ STĚRKA JEMNOU MALTOU TL CCA 2MM</t>
  </si>
  <si>
    <t>1172+788+53,1+110+60=2 183,100 [A]</t>
  </si>
  <si>
    <t>62652</t>
  </si>
  <si>
    <t>OCHRANA VÝZTUŽE PŘI NEDOSTATEČNÉM KRYTÍ</t>
  </si>
  <si>
    <t>62662</t>
  </si>
  <si>
    <t>INJEKTÁŽ TRHLIN TĚSNÍCÍ</t>
  </si>
  <si>
    <t>m</t>
  </si>
  <si>
    <t>vyspravení trhlin na nosné konstrukci a spodní stavbě</t>
  </si>
  <si>
    <t>50=50,000 [A]</t>
  </si>
  <si>
    <t>7</t>
  </si>
  <si>
    <t>Přidružená stavební výroba</t>
  </si>
  <si>
    <t>743566</t>
  </si>
  <si>
    <t>SVÍTIDLO VENKOVNÍ VŠEOBECNÉ - MONTÁŽ SVÍTIDLA</t>
  </si>
  <si>
    <t>KUS</t>
  </si>
  <si>
    <t>26=26,000 [A]</t>
  </si>
  <si>
    <t>8</t>
  </si>
  <si>
    <t>78312</t>
  </si>
  <si>
    <t>PROTIKOROZ OCHRANA OCEL KONSTR NÁTĚREM VÍCEVRST</t>
  </si>
  <si>
    <t>očištění a nátěr zábradlí</t>
  </si>
  <si>
    <t>135*1,1=148,500 [A]</t>
  </si>
  <si>
    <t>78381</t>
  </si>
  <si>
    <t>Ostatní konstrukce a práce</t>
  </si>
  <si>
    <t>931332</t>
  </si>
  <si>
    <t>TĚSNĚNÍ DILATAČNÍCH SPAR POLYURETANOVÝM TMELEM PRŮŘEZU DO 200MM2</t>
  </si>
  <si>
    <t>těsnení spár mezi jednotlivými konstrukcemi</t>
  </si>
  <si>
    <t>100=100,000 [A]</t>
  </si>
  <si>
    <t>Položka zahrnuje:  
- dodávku a osazení předepsaného materiálu  
- očištění ploch spáry před úpravou  
- očištění okolí spáry po úpravě  
Položka nezahrnuje:  
- těsnící profil</t>
  </si>
  <si>
    <t>11</t>
  </si>
  <si>
    <t>93832</t>
  </si>
  <si>
    <t>OČIŠTĚNÍ DLAŽEB OD VEGETACE</t>
  </si>
  <si>
    <t>očištění dlažby vozovky + pročištění odvodňovačů</t>
  </si>
  <si>
    <t>9*65=585,000 [A]</t>
  </si>
  <si>
    <t>12</t>
  </si>
  <si>
    <t>938541</t>
  </si>
  <si>
    <t>OČIŠTĚNÍ BETON KONSTR OTRYSKÁNÍM TLAK VODOU DO 200 BARŮ</t>
  </si>
  <si>
    <t>(1172+788+53,1+110+60)*0,2=436,620 [A]</t>
  </si>
  <si>
    <t>13</t>
  </si>
  <si>
    <t>94490</t>
  </si>
  <si>
    <t>OCHRANNÁ KONSTRUKCE</t>
  </si>
  <si>
    <t>60*10=600,000 [A]</t>
  </si>
  <si>
    <t>Položka zahrnuje:  
- dovoz, montáž, údržbu, opotřebení (nájemné), demontáž, konzervaci, odvoz  
Položka nezahrnuje:  
- x</t>
  </si>
  <si>
    <t>Rozpočet</t>
  </si>
  <si>
    <t xml:space="preserve">Položka zahrnuje:  
- pod pojmem *předláždění* se rozumí rozebrání stávající dlažby a pokládka dlažby ze stávajícího dlažebního materiálu (bez dodávky nového)  
- nezbytnou manipulaci s tímto materiálem (nakládání, doprava, složení, očištění)  
- dodání a rozprostření materiálu pro lože a jeho tloušťku předepsanou dokumentací a pro předepsanou výplň spar  
</t>
  </si>
  <si>
    <t xml:space="preserve">Položka zahrnuje:  
- dodávku veškerého materiálu potřebného pro předepsanou úpravu v předepsané kvalitě  
- nutné vyspravení podkladu, případně zatření spar zdiva  
- položení vrstvy v předepsané tloušťce  
- potřebná lešení a podpěrné konstrukce  
</t>
  </si>
  <si>
    <t xml:space="preserve">Položka zahrnuje:  
- dodávku veškerého materiálu potřebného pro předepsanou úpravu v předepsané kvalitě  
- položení vrstvy v předepsané tloušťce  
- potřebná lešení a podpěrné konstrukce  
</t>
  </si>
  <si>
    <t xml:space="preserve">Položka zahrnuje:  
- dodávku veškerého materiálu potřebného pro předepsanou úpravu v předepsané kvalitě  
- vyčištění trhliny  
- provedení vlastní injektáže  
- potřebná lešení a podpěrné konstrukce  
</t>
  </si>
  <si>
    <t>1. Položka obsahuje:  
 – veškeré příslušenství  
3. Způsob měření:  
Udává se počet kusů kompletní konstrukce nebo práce.</t>
  </si>
  <si>
    <t xml:space="preserve">Položka zahrnuje:  
- očištění předepsaným způsobem  
- odklizení vzniklého odpadu  
</t>
  </si>
  <si>
    <t>10% spodního povrchu nosné konstrukce</t>
  </si>
  <si>
    <t>1172*0,1=234,400 [A]</t>
  </si>
  <si>
    <t>788=788,000 [A]</t>
  </si>
  <si>
    <t>reprofilace 5% všech betonových ploch</t>
  </si>
  <si>
    <t>(1172+788+53,1+110+60)*0,05=109,150 [A]</t>
  </si>
  <si>
    <t>Sjednocující nátěr</t>
  </si>
  <si>
    <t>Pohledových ploch (římsy, plocha oblouků, )</t>
  </si>
  <si>
    <t xml:space="preserve">Položka zahrnuje:  
- kompletní povlaky (i různobarevné)  
- úpravy podkladu (odmaštění, odrezivění, odstranění starých nátěrů a nečistot) a jeho vyspravení  
- provedení nátěru předepsaným postupem a splnění všech požadavků daných technologickým předpisem¨. - potřebná lešení
</t>
  </si>
  <si>
    <t>Položka zahrnuje:  
- kompletní povlaky (i různobarevné)  
- úprava podkladu (odmaštění, odstranění starých nátěrů a nečistot) a jeho vyspravení  
- provedení nátěru předepsaným postupem a splnění všech požadavků daných technologickým předpisem. Potřebná lešení
Položka nezahrnuje:  
- x</t>
  </si>
  <si>
    <t>Položka zahrnuje:  
- očištění předepsaným způsobem  
- odklizení vzniklého odpadu  Potřebná lešení
Položka nezahrnuje:  
- x</t>
  </si>
  <si>
    <t>krycí plachy nad vodním tokem a další</t>
  </si>
  <si>
    <t>demontáž, očištění a opětovná montáž stávajících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</si>
</sst>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7" x14ac:knownFonts="1"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3" fillId="3" borderId="1" xfId="6" applyFont="1" applyFill="1" applyBorder="1" applyAlignment="1">
      <alignment horizontal="center" vertical="center" wrapText="1"/>
    </xf>
    <xf numFmtId="0" fontId="0" fillId="2" borderId="3" xfId="6" applyFont="1" applyFill="1" applyBorder="1"/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0" fillId="2" borderId="2" xfId="6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2" fillId="2" borderId="3" xfId="6" applyFont="1" applyFill="1" applyBorder="1"/>
    <xf numFmtId="0" fontId="2" fillId="2" borderId="3" xfId="6" applyFont="1" applyFill="1" applyBorder="1" applyAlignment="1">
      <alignment horizontal="left"/>
    </xf>
    <xf numFmtId="0" fontId="0" fillId="2" borderId="5" xfId="6" applyFont="1" applyFill="1" applyBorder="1"/>
    <xf numFmtId="0" fontId="0" fillId="0" borderId="1" xfId="6" applyFont="1" applyBorder="1"/>
    <xf numFmtId="0" fontId="4" fillId="2" borderId="5" xfId="6" applyFont="1" applyFill="1" applyBorder="1" applyAlignment="1">
      <alignment horizontal="right"/>
    </xf>
    <xf numFmtId="0" fontId="4" fillId="2" borderId="5" xfId="6" applyFont="1" applyFill="1" applyBorder="1" applyAlignment="1">
      <alignment wrapText="1"/>
    </xf>
    <xf numFmtId="4" fontId="4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5" fillId="0" borderId="1" xfId="6" applyFont="1" applyBorder="1" applyAlignment="1">
      <alignment horizontal="left" vertical="center" wrapText="1"/>
    </xf>
    <xf numFmtId="0" fontId="4" fillId="2" borderId="3" xfId="6" applyFont="1" applyFill="1" applyBorder="1" applyAlignment="1">
      <alignment horizontal="right"/>
    </xf>
    <xf numFmtId="4" fontId="4" fillId="2" borderId="3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right"/>
    </xf>
    <xf numFmtId="0" fontId="2" fillId="2" borderId="3" xfId="6" applyFont="1" applyFill="1" applyBorder="1" applyAlignment="1">
      <alignment horizontal="right"/>
    </xf>
    <xf numFmtId="0" fontId="0" fillId="2" borderId="3" xfId="6" applyFont="1" applyFill="1" applyBorder="1"/>
    <xf numFmtId="0" fontId="0" fillId="0" borderId="6" xfId="6" applyFont="1" applyBorder="1" applyAlignment="1">
      <alignment horizontal="left" vertical="center" wrapText="1"/>
    </xf>
    <xf numFmtId="0" fontId="0" fillId="0" borderId="4" xfId="0" applyBorder="1"/>
    <xf numFmtId="4" fontId="0" fillId="4" borderId="1" xfId="6" applyNumberFormat="1" applyFont="1" applyFill="1" applyBorder="1" applyAlignment="1">
      <alignment horizont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Normální" xfId="0" builtinId="0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tabSelected="1" topLeftCell="B1" zoomScale="119" zoomScaleNormal="119"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0</v>
      </c>
      <c r="B1" s="3"/>
      <c r="C1" s="3"/>
      <c r="D1" s="3"/>
      <c r="E1" s="3"/>
      <c r="F1" s="3"/>
      <c r="G1" s="3"/>
      <c r="H1" s="3"/>
      <c r="I1" s="3"/>
      <c r="P1" t="s">
        <v>8</v>
      </c>
    </row>
    <row r="2" spans="1:18" ht="24.95" customHeight="1" x14ac:dyDescent="0.2">
      <c r="B2" s="3"/>
      <c r="C2" s="3"/>
      <c r="D2" s="3"/>
      <c r="E2" s="4" t="s">
        <v>90</v>
      </c>
      <c r="F2" s="3"/>
      <c r="G2" s="3"/>
      <c r="H2" s="2"/>
      <c r="I2" s="2"/>
      <c r="O2">
        <f>0+O8+O13+O34+O47</f>
        <v>0</v>
      </c>
      <c r="P2" t="s">
        <v>8</v>
      </c>
    </row>
    <row r="3" spans="1:18" ht="15" customHeight="1" x14ac:dyDescent="0.25">
      <c r="A3" t="s">
        <v>1</v>
      </c>
      <c r="B3" s="7"/>
      <c r="C3" s="29"/>
      <c r="D3" s="29"/>
      <c r="E3" s="8"/>
      <c r="F3" s="3"/>
      <c r="G3" s="6"/>
      <c r="H3" s="5" t="s">
        <v>10</v>
      </c>
      <c r="I3" s="27">
        <f>0+I8+I13+I34+I47</f>
        <v>0</v>
      </c>
      <c r="O3" t="s">
        <v>5</v>
      </c>
      <c r="P3" t="s">
        <v>9</v>
      </c>
    </row>
    <row r="4" spans="1:18" ht="15" customHeight="1" x14ac:dyDescent="0.25">
      <c r="A4" t="s">
        <v>3</v>
      </c>
      <c r="B4" s="9" t="s">
        <v>4</v>
      </c>
      <c r="C4" s="30" t="s">
        <v>10</v>
      </c>
      <c r="D4" s="31"/>
      <c r="E4" s="10" t="s">
        <v>11</v>
      </c>
      <c r="F4" s="2"/>
      <c r="G4" s="2"/>
      <c r="H4" s="11"/>
      <c r="I4" s="11"/>
      <c r="O4" t="s">
        <v>6</v>
      </c>
      <c r="P4" t="s">
        <v>9</v>
      </c>
    </row>
    <row r="5" spans="1:18" ht="12.75" customHeight="1" x14ac:dyDescent="0.2">
      <c r="A5" s="28" t="s">
        <v>12</v>
      </c>
      <c r="B5" s="28" t="s">
        <v>14</v>
      </c>
      <c r="C5" s="28" t="s">
        <v>16</v>
      </c>
      <c r="D5" s="28" t="s">
        <v>17</v>
      </c>
      <c r="E5" s="28" t="s">
        <v>18</v>
      </c>
      <c r="F5" s="28" t="s">
        <v>20</v>
      </c>
      <c r="G5" s="28" t="s">
        <v>22</v>
      </c>
      <c r="H5" s="28" t="s">
        <v>24</v>
      </c>
      <c r="I5" s="28"/>
      <c r="O5" t="s">
        <v>7</v>
      </c>
      <c r="P5" t="s">
        <v>9</v>
      </c>
    </row>
    <row r="6" spans="1:18" ht="12.75" customHeight="1" x14ac:dyDescent="0.2">
      <c r="A6" s="28"/>
      <c r="B6" s="28"/>
      <c r="C6" s="28"/>
      <c r="D6" s="28"/>
      <c r="E6" s="28"/>
      <c r="F6" s="28"/>
      <c r="G6" s="28"/>
      <c r="H6" s="1" t="s">
        <v>25</v>
      </c>
      <c r="I6" s="1" t="s">
        <v>27</v>
      </c>
    </row>
    <row r="7" spans="1:18" ht="12.75" customHeight="1" x14ac:dyDescent="0.2">
      <c r="A7" s="1" t="s">
        <v>13</v>
      </c>
      <c r="B7" s="1" t="s">
        <v>15</v>
      </c>
      <c r="C7" s="1" t="s">
        <v>9</v>
      </c>
      <c r="D7" s="1" t="s">
        <v>8</v>
      </c>
      <c r="E7" s="1" t="s">
        <v>19</v>
      </c>
      <c r="F7" s="1" t="s">
        <v>21</v>
      </c>
      <c r="G7" s="1" t="s">
        <v>23</v>
      </c>
      <c r="H7" s="1" t="s">
        <v>26</v>
      </c>
      <c r="I7" s="1" t="s">
        <v>28</v>
      </c>
    </row>
    <row r="8" spans="1:18" ht="12.75" customHeight="1" x14ac:dyDescent="0.2">
      <c r="A8" s="11" t="s">
        <v>29</v>
      </c>
      <c r="B8" s="11"/>
      <c r="C8" s="13" t="s">
        <v>21</v>
      </c>
      <c r="D8" s="11"/>
      <c r="E8" s="14" t="s">
        <v>30</v>
      </c>
      <c r="F8" s="11"/>
      <c r="G8" s="11"/>
      <c r="H8" s="11"/>
      <c r="I8" s="15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2" t="s">
        <v>31</v>
      </c>
      <c r="B9" s="16" t="s">
        <v>15</v>
      </c>
      <c r="C9" s="16" t="s">
        <v>32</v>
      </c>
      <c r="D9" s="12" t="s">
        <v>2</v>
      </c>
      <c r="E9" s="17" t="s">
        <v>33</v>
      </c>
      <c r="F9" s="18" t="s">
        <v>34</v>
      </c>
      <c r="G9" s="19">
        <v>25</v>
      </c>
      <c r="H9" s="34"/>
      <c r="I9" s="20">
        <f>ROUND(ROUND(H9,2)*ROUND(G9,3),2)</f>
        <v>0</v>
      </c>
      <c r="O9">
        <f>(I9*21)/100</f>
        <v>0</v>
      </c>
      <c r="P9" t="s">
        <v>9</v>
      </c>
    </row>
    <row r="10" spans="1:18" x14ac:dyDescent="0.2">
      <c r="A10" s="21" t="s">
        <v>35</v>
      </c>
      <c r="E10" s="22" t="s">
        <v>36</v>
      </c>
    </row>
    <row r="11" spans="1:18" x14ac:dyDescent="0.2">
      <c r="A11" s="23" t="s">
        <v>37</v>
      </c>
      <c r="E11" s="24" t="s">
        <v>38</v>
      </c>
    </row>
    <row r="12" spans="1:18" ht="89.25" x14ac:dyDescent="0.2">
      <c r="A12" t="s">
        <v>39</v>
      </c>
      <c r="E12" s="22" t="s">
        <v>91</v>
      </c>
    </row>
    <row r="13" spans="1:18" ht="12.75" customHeight="1" x14ac:dyDescent="0.2">
      <c r="A13" s="2" t="s">
        <v>29</v>
      </c>
      <c r="B13" s="2"/>
      <c r="C13" s="25" t="s">
        <v>23</v>
      </c>
      <c r="D13" s="2"/>
      <c r="E13" s="14" t="s">
        <v>40</v>
      </c>
      <c r="F13" s="2"/>
      <c r="G13" s="2"/>
      <c r="H13" s="2"/>
      <c r="I13" s="26">
        <f>0+Q13</f>
        <v>0</v>
      </c>
      <c r="O13">
        <f>0+R13</f>
        <v>0</v>
      </c>
      <c r="Q13">
        <f>0+I14+I18+I22+I26+I30</f>
        <v>0</v>
      </c>
      <c r="R13">
        <f>0+O14+O18+O22+O26+O30</f>
        <v>0</v>
      </c>
    </row>
    <row r="14" spans="1:18" ht="25.5" x14ac:dyDescent="0.2">
      <c r="A14" s="12" t="s">
        <v>31</v>
      </c>
      <c r="B14" s="16" t="s">
        <v>9</v>
      </c>
      <c r="C14" s="16" t="s">
        <v>41</v>
      </c>
      <c r="D14" s="12" t="s">
        <v>2</v>
      </c>
      <c r="E14" s="17" t="s">
        <v>42</v>
      </c>
      <c r="F14" s="18" t="s">
        <v>34</v>
      </c>
      <c r="G14" s="19">
        <v>109.15</v>
      </c>
      <c r="H14" s="34"/>
      <c r="I14" s="20">
        <f>ROUND(ROUND(H14,2)*ROUND(G14,3),2)</f>
        <v>0</v>
      </c>
      <c r="O14">
        <f>(I14*21)/100</f>
        <v>0</v>
      </c>
      <c r="P14" t="s">
        <v>9</v>
      </c>
    </row>
    <row r="15" spans="1:18" x14ac:dyDescent="0.2">
      <c r="A15" s="21" t="s">
        <v>35</v>
      </c>
      <c r="E15" s="22" t="s">
        <v>100</v>
      </c>
    </row>
    <row r="16" spans="1:18" x14ac:dyDescent="0.2">
      <c r="A16" s="23" t="s">
        <v>37</v>
      </c>
      <c r="E16" s="24" t="s">
        <v>101</v>
      </c>
    </row>
    <row r="17" spans="1:16" ht="89.25" x14ac:dyDescent="0.2">
      <c r="A17" t="s">
        <v>39</v>
      </c>
      <c r="E17" s="22" t="s">
        <v>92</v>
      </c>
    </row>
    <row r="18" spans="1:16" x14ac:dyDescent="0.2">
      <c r="A18" s="12" t="s">
        <v>31</v>
      </c>
      <c r="B18" s="16" t="s">
        <v>8</v>
      </c>
      <c r="C18" s="16" t="s">
        <v>44</v>
      </c>
      <c r="D18" s="12" t="s">
        <v>2</v>
      </c>
      <c r="E18" s="17" t="s">
        <v>45</v>
      </c>
      <c r="F18" s="18" t="s">
        <v>34</v>
      </c>
      <c r="G18" s="19">
        <v>2183.1</v>
      </c>
      <c r="H18" s="34"/>
      <c r="I18" s="20">
        <f>ROUND(ROUND(H18,2)*ROUND(G18,3),2)</f>
        <v>0</v>
      </c>
      <c r="O18">
        <f>(I18*21)/100</f>
        <v>0</v>
      </c>
      <c r="P18" t="s">
        <v>9</v>
      </c>
    </row>
    <row r="19" spans="1:16" x14ac:dyDescent="0.2">
      <c r="A19" s="21" t="s">
        <v>35</v>
      </c>
      <c r="E19" s="22" t="s">
        <v>46</v>
      </c>
    </row>
    <row r="20" spans="1:16" x14ac:dyDescent="0.2">
      <c r="A20" s="23" t="s">
        <v>37</v>
      </c>
      <c r="E20" s="24" t="s">
        <v>47</v>
      </c>
    </row>
    <row r="21" spans="1:16" ht="89.25" x14ac:dyDescent="0.2">
      <c r="A21" t="s">
        <v>39</v>
      </c>
      <c r="E21" s="22" t="s">
        <v>92</v>
      </c>
    </row>
    <row r="22" spans="1:16" x14ac:dyDescent="0.2">
      <c r="A22" s="12" t="s">
        <v>31</v>
      </c>
      <c r="B22" s="16" t="s">
        <v>19</v>
      </c>
      <c r="C22" s="16" t="s">
        <v>48</v>
      </c>
      <c r="D22" s="12" t="s">
        <v>2</v>
      </c>
      <c r="E22" s="17" t="s">
        <v>49</v>
      </c>
      <c r="F22" s="18" t="s">
        <v>34</v>
      </c>
      <c r="G22" s="19">
        <v>2183.1</v>
      </c>
      <c r="H22" s="34"/>
      <c r="I22" s="20">
        <f>ROUND(ROUND(H22,2)*ROUND(G22,3),2)</f>
        <v>0</v>
      </c>
      <c r="O22">
        <f>(I22*21)/100</f>
        <v>0</v>
      </c>
      <c r="P22" t="s">
        <v>9</v>
      </c>
    </row>
    <row r="23" spans="1:16" x14ac:dyDescent="0.2">
      <c r="A23" s="21" t="s">
        <v>35</v>
      </c>
      <c r="E23" s="22" t="s">
        <v>2</v>
      </c>
    </row>
    <row r="24" spans="1:16" x14ac:dyDescent="0.2">
      <c r="A24" s="23" t="s">
        <v>37</v>
      </c>
      <c r="E24" s="24" t="s">
        <v>50</v>
      </c>
    </row>
    <row r="25" spans="1:16" ht="102" x14ac:dyDescent="0.2">
      <c r="A25" t="s">
        <v>39</v>
      </c>
      <c r="E25" s="22" t="s">
        <v>43</v>
      </c>
    </row>
    <row r="26" spans="1:16" x14ac:dyDescent="0.2">
      <c r="A26" s="12" t="s">
        <v>31</v>
      </c>
      <c r="B26" s="16" t="s">
        <v>21</v>
      </c>
      <c r="C26" s="16" t="s">
        <v>51</v>
      </c>
      <c r="D26" s="12" t="s">
        <v>2</v>
      </c>
      <c r="E26" s="17" t="s">
        <v>52</v>
      </c>
      <c r="F26" s="18" t="s">
        <v>34</v>
      </c>
      <c r="G26" s="19">
        <v>117</v>
      </c>
      <c r="H26" s="34"/>
      <c r="I26" s="20">
        <f>ROUND(ROUND(H26,2)*ROUND(G26,3),2)</f>
        <v>0</v>
      </c>
      <c r="O26">
        <f>(I26*21)/100</f>
        <v>0</v>
      </c>
      <c r="P26" t="s">
        <v>9</v>
      </c>
    </row>
    <row r="27" spans="1:16" x14ac:dyDescent="0.2">
      <c r="A27" s="21" t="s">
        <v>35</v>
      </c>
      <c r="E27" s="22" t="s">
        <v>97</v>
      </c>
    </row>
    <row r="28" spans="1:16" x14ac:dyDescent="0.2">
      <c r="A28" s="23" t="s">
        <v>37</v>
      </c>
      <c r="E28" s="24" t="s">
        <v>98</v>
      </c>
    </row>
    <row r="29" spans="1:16" ht="76.5" x14ac:dyDescent="0.2">
      <c r="A29" t="s">
        <v>39</v>
      </c>
      <c r="E29" s="22" t="s">
        <v>93</v>
      </c>
    </row>
    <row r="30" spans="1:16" x14ac:dyDescent="0.2">
      <c r="A30" s="12" t="s">
        <v>31</v>
      </c>
      <c r="B30" s="16" t="s">
        <v>23</v>
      </c>
      <c r="C30" s="16" t="s">
        <v>53</v>
      </c>
      <c r="D30" s="12" t="s">
        <v>2</v>
      </c>
      <c r="E30" s="17" t="s">
        <v>54</v>
      </c>
      <c r="F30" s="18" t="s">
        <v>55</v>
      </c>
      <c r="G30" s="19">
        <v>50</v>
      </c>
      <c r="H30" s="34"/>
      <c r="I30" s="20">
        <f>ROUND(ROUND(H30,2)*ROUND(G30,3),2)</f>
        <v>0</v>
      </c>
      <c r="O30">
        <f>(I30*21)/100</f>
        <v>0</v>
      </c>
      <c r="P30" t="s">
        <v>9</v>
      </c>
    </row>
    <row r="31" spans="1:16" x14ac:dyDescent="0.2">
      <c r="A31" s="21" t="s">
        <v>35</v>
      </c>
      <c r="E31" s="22" t="s">
        <v>56</v>
      </c>
    </row>
    <row r="32" spans="1:16" x14ac:dyDescent="0.2">
      <c r="A32" s="23" t="s">
        <v>37</v>
      </c>
      <c r="E32" s="24" t="s">
        <v>57</v>
      </c>
    </row>
    <row r="33" spans="1:18" ht="89.25" x14ac:dyDescent="0.2">
      <c r="A33" t="s">
        <v>39</v>
      </c>
      <c r="E33" s="22" t="s">
        <v>94</v>
      </c>
    </row>
    <row r="34" spans="1:18" ht="12.75" customHeight="1" x14ac:dyDescent="0.2">
      <c r="A34" s="2" t="s">
        <v>29</v>
      </c>
      <c r="B34" s="2"/>
      <c r="C34" s="25" t="s">
        <v>58</v>
      </c>
      <c r="D34" s="2"/>
      <c r="E34" s="14" t="s">
        <v>59</v>
      </c>
      <c r="F34" s="2"/>
      <c r="G34" s="2"/>
      <c r="H34" s="2"/>
      <c r="I34" s="26">
        <f>0+Q34</f>
        <v>0</v>
      </c>
      <c r="O34">
        <f>0+R34</f>
        <v>0</v>
      </c>
      <c r="Q34">
        <f>0+I35+I39+I43</f>
        <v>0</v>
      </c>
      <c r="R34">
        <f>0+O35+O39+O43</f>
        <v>0</v>
      </c>
    </row>
    <row r="35" spans="1:18" x14ac:dyDescent="0.2">
      <c r="A35" s="12" t="s">
        <v>31</v>
      </c>
      <c r="B35" s="16" t="s">
        <v>58</v>
      </c>
      <c r="C35" s="16" t="s">
        <v>60</v>
      </c>
      <c r="D35" s="12" t="s">
        <v>2</v>
      </c>
      <c r="E35" s="17" t="s">
        <v>61</v>
      </c>
      <c r="F35" s="18" t="s">
        <v>62</v>
      </c>
      <c r="G35" s="19">
        <v>26</v>
      </c>
      <c r="H35" s="34"/>
      <c r="I35" s="20">
        <f>ROUND(ROUND(H35,2)*ROUND(G35,3),2)</f>
        <v>0</v>
      </c>
      <c r="O35">
        <f>(I35*21)/100</f>
        <v>0</v>
      </c>
      <c r="P35" t="s">
        <v>9</v>
      </c>
    </row>
    <row r="36" spans="1:18" x14ac:dyDescent="0.2">
      <c r="A36" s="21" t="s">
        <v>35</v>
      </c>
      <c r="E36" s="22" t="s">
        <v>108</v>
      </c>
    </row>
    <row r="37" spans="1:18" x14ac:dyDescent="0.2">
      <c r="A37" s="23" t="s">
        <v>37</v>
      </c>
      <c r="E37" s="24" t="s">
        <v>63</v>
      </c>
    </row>
    <row r="38" spans="1:18" ht="63.75" x14ac:dyDescent="0.2">
      <c r="A38" t="s">
        <v>39</v>
      </c>
      <c r="E38" s="22" t="s">
        <v>95</v>
      </c>
    </row>
    <row r="39" spans="1:18" x14ac:dyDescent="0.2">
      <c r="A39" s="12" t="s">
        <v>31</v>
      </c>
      <c r="B39" s="16" t="s">
        <v>64</v>
      </c>
      <c r="C39" s="16" t="s">
        <v>65</v>
      </c>
      <c r="D39" s="12" t="s">
        <v>2</v>
      </c>
      <c r="E39" s="17" t="s">
        <v>66</v>
      </c>
      <c r="F39" s="18" t="s">
        <v>34</v>
      </c>
      <c r="G39" s="19">
        <v>148.5</v>
      </c>
      <c r="H39" s="34"/>
      <c r="I39" s="20">
        <f>ROUND(ROUND(H39,2)*ROUND(G39,3),2)</f>
        <v>0</v>
      </c>
      <c r="O39">
        <f>(I39*21)/100</f>
        <v>0</v>
      </c>
      <c r="P39" t="s">
        <v>9</v>
      </c>
    </row>
    <row r="40" spans="1:18" x14ac:dyDescent="0.2">
      <c r="A40" s="21" t="s">
        <v>35</v>
      </c>
      <c r="E40" s="22" t="s">
        <v>67</v>
      </c>
    </row>
    <row r="41" spans="1:18" x14ac:dyDescent="0.2">
      <c r="A41" s="23" t="s">
        <v>37</v>
      </c>
      <c r="E41" s="24" t="s">
        <v>68</v>
      </c>
    </row>
    <row r="42" spans="1:18" ht="89.25" x14ac:dyDescent="0.2">
      <c r="A42" t="s">
        <v>39</v>
      </c>
      <c r="E42" s="22" t="s">
        <v>104</v>
      </c>
    </row>
    <row r="43" spans="1:18" x14ac:dyDescent="0.2">
      <c r="A43" s="12" t="s">
        <v>31</v>
      </c>
      <c r="B43" s="16" t="s">
        <v>26</v>
      </c>
      <c r="C43" s="16" t="s">
        <v>69</v>
      </c>
      <c r="D43" s="12" t="s">
        <v>2</v>
      </c>
      <c r="E43" s="17" t="s">
        <v>102</v>
      </c>
      <c r="F43" s="18" t="s">
        <v>34</v>
      </c>
      <c r="G43" s="19">
        <v>788</v>
      </c>
      <c r="H43" s="34"/>
      <c r="I43" s="20">
        <f>ROUND(ROUND(H43,2)*ROUND(G43,3),2)</f>
        <v>0</v>
      </c>
      <c r="O43">
        <f>(I43*21)/100</f>
        <v>0</v>
      </c>
      <c r="P43" t="s">
        <v>9</v>
      </c>
    </row>
    <row r="44" spans="1:18" x14ac:dyDescent="0.2">
      <c r="A44" s="21" t="s">
        <v>35</v>
      </c>
      <c r="E44" s="22" t="s">
        <v>103</v>
      </c>
    </row>
    <row r="45" spans="1:18" x14ac:dyDescent="0.2">
      <c r="A45" s="23" t="s">
        <v>37</v>
      </c>
      <c r="E45" s="24" t="s">
        <v>99</v>
      </c>
    </row>
    <row r="46" spans="1:18" ht="102" x14ac:dyDescent="0.2">
      <c r="A46" t="s">
        <v>39</v>
      </c>
      <c r="E46" s="22" t="s">
        <v>105</v>
      </c>
    </row>
    <row r="47" spans="1:18" ht="12.75" customHeight="1" x14ac:dyDescent="0.2">
      <c r="A47" s="2" t="s">
        <v>29</v>
      </c>
      <c r="B47" s="2"/>
      <c r="C47" s="25" t="s">
        <v>26</v>
      </c>
      <c r="D47" s="2"/>
      <c r="E47" s="14" t="s">
        <v>70</v>
      </c>
      <c r="F47" s="2"/>
      <c r="G47" s="2"/>
      <c r="H47" s="2"/>
      <c r="I47" s="26">
        <f>0+Q47</f>
        <v>0</v>
      </c>
      <c r="O47">
        <f>0+R47</f>
        <v>0</v>
      </c>
      <c r="Q47">
        <f>0+I48+I52+I56+I60</f>
        <v>0</v>
      </c>
      <c r="R47">
        <f>0+O48+O52+O56+O60</f>
        <v>0</v>
      </c>
    </row>
    <row r="48" spans="1:18" ht="25.5" x14ac:dyDescent="0.2">
      <c r="A48" s="12" t="s">
        <v>31</v>
      </c>
      <c r="B48" s="16" t="s">
        <v>28</v>
      </c>
      <c r="C48" s="16" t="s">
        <v>71</v>
      </c>
      <c r="D48" s="12" t="s">
        <v>2</v>
      </c>
      <c r="E48" s="17" t="s">
        <v>72</v>
      </c>
      <c r="F48" s="18" t="s">
        <v>55</v>
      </c>
      <c r="G48" s="19">
        <v>100</v>
      </c>
      <c r="H48" s="34"/>
      <c r="I48" s="20">
        <f>ROUND(ROUND(H48,2)*ROUND(G48,3),2)</f>
        <v>0</v>
      </c>
      <c r="O48">
        <f>(I48*21)/100</f>
        <v>0</v>
      </c>
      <c r="P48" t="s">
        <v>9</v>
      </c>
    </row>
    <row r="49" spans="1:16" x14ac:dyDescent="0.2">
      <c r="A49" s="21" t="s">
        <v>35</v>
      </c>
      <c r="E49" s="22" t="s">
        <v>73</v>
      </c>
    </row>
    <row r="50" spans="1:16" x14ac:dyDescent="0.2">
      <c r="A50" s="23" t="s">
        <v>37</v>
      </c>
      <c r="E50" s="24" t="s">
        <v>74</v>
      </c>
    </row>
    <row r="51" spans="1:16" ht="76.5" x14ac:dyDescent="0.2">
      <c r="A51" t="s">
        <v>39</v>
      </c>
      <c r="E51" s="22" t="s">
        <v>75</v>
      </c>
    </row>
    <row r="52" spans="1:16" x14ac:dyDescent="0.2">
      <c r="A52" s="12" t="s">
        <v>31</v>
      </c>
      <c r="B52" s="16" t="s">
        <v>76</v>
      </c>
      <c r="C52" s="16" t="s">
        <v>77</v>
      </c>
      <c r="D52" s="12" t="s">
        <v>2</v>
      </c>
      <c r="E52" s="17" t="s">
        <v>78</v>
      </c>
      <c r="F52" s="18" t="s">
        <v>34</v>
      </c>
      <c r="G52" s="19">
        <v>585</v>
      </c>
      <c r="H52" s="34"/>
      <c r="I52" s="20">
        <f>ROUND(ROUND(H52,2)*ROUND(G52,3),2)</f>
        <v>0</v>
      </c>
      <c r="O52">
        <f>(I52*21)/100</f>
        <v>0</v>
      </c>
      <c r="P52" t="s">
        <v>9</v>
      </c>
    </row>
    <row r="53" spans="1:16" x14ac:dyDescent="0.2">
      <c r="A53" s="21" t="s">
        <v>35</v>
      </c>
      <c r="E53" s="22" t="s">
        <v>79</v>
      </c>
    </row>
    <row r="54" spans="1:16" x14ac:dyDescent="0.2">
      <c r="A54" s="23" t="s">
        <v>37</v>
      </c>
      <c r="E54" s="24" t="s">
        <v>80</v>
      </c>
    </row>
    <row r="55" spans="1:16" ht="51" x14ac:dyDescent="0.2">
      <c r="A55" t="s">
        <v>39</v>
      </c>
      <c r="E55" s="22" t="s">
        <v>96</v>
      </c>
    </row>
    <row r="56" spans="1:16" x14ac:dyDescent="0.2">
      <c r="A56" s="12" t="s">
        <v>31</v>
      </c>
      <c r="B56" s="16" t="s">
        <v>81</v>
      </c>
      <c r="C56" s="16" t="s">
        <v>82</v>
      </c>
      <c r="D56" s="12" t="s">
        <v>2</v>
      </c>
      <c r="E56" s="17" t="s">
        <v>83</v>
      </c>
      <c r="F56" s="18" t="s">
        <v>34</v>
      </c>
      <c r="G56" s="19">
        <v>2183</v>
      </c>
      <c r="H56" s="34"/>
      <c r="I56" s="20">
        <f>ROUND(ROUND(H56,2)*ROUND(G56,3),2)</f>
        <v>0</v>
      </c>
      <c r="O56">
        <f>(I56*21)/100</f>
        <v>0</v>
      </c>
      <c r="P56" t="s">
        <v>9</v>
      </c>
    </row>
    <row r="57" spans="1:16" x14ac:dyDescent="0.2">
      <c r="A57" s="21" t="s">
        <v>35</v>
      </c>
      <c r="E57" s="22" t="s">
        <v>2</v>
      </c>
    </row>
    <row r="58" spans="1:16" x14ac:dyDescent="0.2">
      <c r="A58" s="23" t="s">
        <v>37</v>
      </c>
      <c r="E58" s="24" t="s">
        <v>84</v>
      </c>
    </row>
    <row r="59" spans="1:16" ht="63.75" x14ac:dyDescent="0.2">
      <c r="A59" t="s">
        <v>39</v>
      </c>
      <c r="E59" s="22" t="s">
        <v>106</v>
      </c>
    </row>
    <row r="60" spans="1:16" x14ac:dyDescent="0.2">
      <c r="A60" s="12" t="s">
        <v>31</v>
      </c>
      <c r="B60" s="16" t="s">
        <v>85</v>
      </c>
      <c r="C60" s="16" t="s">
        <v>86</v>
      </c>
      <c r="D60" s="12" t="s">
        <v>2</v>
      </c>
      <c r="E60" s="17" t="s">
        <v>87</v>
      </c>
      <c r="F60" s="18" t="s">
        <v>34</v>
      </c>
      <c r="G60" s="19">
        <v>600</v>
      </c>
      <c r="H60" s="34"/>
      <c r="I60" s="20">
        <f>ROUND(ROUND(H60,2)*ROUND(G60,3),2)</f>
        <v>0</v>
      </c>
      <c r="O60">
        <f>(I60*21)/100</f>
        <v>0</v>
      </c>
      <c r="P60" t="s">
        <v>9</v>
      </c>
    </row>
    <row r="61" spans="1:16" x14ac:dyDescent="0.2">
      <c r="A61" s="21" t="s">
        <v>35</v>
      </c>
      <c r="E61" s="22" t="s">
        <v>107</v>
      </c>
    </row>
    <row r="62" spans="1:16" x14ac:dyDescent="0.2">
      <c r="A62" s="23" t="s">
        <v>37</v>
      </c>
      <c r="E62" s="24" t="s">
        <v>88</v>
      </c>
    </row>
    <row r="63" spans="1:16" ht="51" x14ac:dyDescent="0.2">
      <c r="A63" t="s">
        <v>39</v>
      </c>
      <c r="E63" s="32" t="s">
        <v>89</v>
      </c>
    </row>
    <row r="64" spans="1:16" ht="12.75" customHeight="1" x14ac:dyDescent="0.2">
      <c r="B64" s="33"/>
      <c r="C64" s="33"/>
      <c r="D64" s="33"/>
      <c r="E64" s="33"/>
      <c r="F64" s="33"/>
      <c r="G64" s="33"/>
      <c r="H64" s="33"/>
      <c r="I64" s="33"/>
    </row>
  </sheetData>
  <mergeCells count="10">
    <mergeCell ref="A5:A6"/>
    <mergeCell ref="B5:B6"/>
    <mergeCell ref="C5:C6"/>
    <mergeCell ref="D5:D6"/>
    <mergeCell ref="E5:E6"/>
    <mergeCell ref="F5:F6"/>
    <mergeCell ref="G5:G6"/>
    <mergeCell ref="H5:I5"/>
    <mergeCell ref="C3:D3"/>
    <mergeCell ref="C4:D4"/>
  </mergeCells>
  <pageMargins left="0.75" right="0.75" top="1" bottom="1" header="0.5" footer="0.5"/>
  <pageSetup paperSize="9" scale="5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ev.č.21-3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NB</dc:creator>
  <cp:keywords/>
  <dc:description/>
  <cp:lastModifiedBy>Čendliková Denisa</cp:lastModifiedBy>
  <cp:lastPrinted>2025-03-21T10:53:24Z</cp:lastPrinted>
  <dcterms:created xsi:type="dcterms:W3CDTF">2024-05-22T12:33:51Z</dcterms:created>
  <dcterms:modified xsi:type="dcterms:W3CDTF">2025-03-25T09:20:37Z</dcterms:modified>
  <cp:category/>
  <cp:contentStatus/>
</cp:coreProperties>
</file>