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Denní stacionář - rozšíření služeb (PD)\PD\Opravené části PD\"/>
    </mc:Choice>
  </mc:AlternateContent>
  <bookViews>
    <workbookView xWindow="-120" yWindow="-120" windowWidth="29040" windowHeight="15840" firstSheet="1" activeTab="1"/>
  </bookViews>
  <sheets>
    <sheet name="Pokyny pro vyplnění" sheetId="11" r:id="rId1"/>
    <sheet name="Stavba" sheetId="1" r:id="rId2"/>
    <sheet name="VzorPolozky" sheetId="10" state="hidden" r:id="rId3"/>
    <sheet name="001 001 Pol" sheetId="12" r:id="rId4"/>
    <sheet name="001 002 Pol" sheetId="13" r:id="rId5"/>
    <sheet name="001 003 Pol" sheetId="14" r:id="rId6"/>
    <sheet name="001 004 Pol" sheetId="15" r:id="rId7"/>
    <sheet name="001 005 Pol" sheetId="16" r:id="rId8"/>
    <sheet name="001 006 Pol" sheetId="17" r:id="rId9"/>
    <sheet name="001 007 Pol" sheetId="18" r:id="rId10"/>
    <sheet name="001 008 Pol" sheetId="19" r:id="rId11"/>
    <sheet name="001 009 Pol" sheetId="20" r:id="rId12"/>
    <sheet name="001 010 Pol" sheetId="21" r:id="rId13"/>
  </sheets>
  <externalReferences>
    <externalReference r:id="rId14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 Pol'!$1:$7</definedName>
    <definedName name="_xlnm.Print_Titles" localSheetId="4">'001 002 Pol'!$1:$7</definedName>
    <definedName name="_xlnm.Print_Titles" localSheetId="5">'001 003 Pol'!$1:$7</definedName>
    <definedName name="_xlnm.Print_Titles" localSheetId="6">'001 004 Pol'!$1:$7</definedName>
    <definedName name="_xlnm.Print_Titles" localSheetId="7">'001 005 Pol'!$1:$7</definedName>
    <definedName name="_xlnm.Print_Titles" localSheetId="8">'001 006 Pol'!$1:$7</definedName>
    <definedName name="_xlnm.Print_Titles" localSheetId="9">'001 007 Pol'!$1:$7</definedName>
    <definedName name="_xlnm.Print_Titles" localSheetId="10">'001 008 Pol'!$1:$7</definedName>
    <definedName name="_xlnm.Print_Titles" localSheetId="11">'001 009 Pol'!$1:$7</definedName>
    <definedName name="_xlnm.Print_Titles" localSheetId="12">'001 010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 Pol'!$A$1:$Y$202</definedName>
    <definedName name="_xlnm.Print_Area" localSheetId="4">'001 002 Pol'!$A$1:$Y$164</definedName>
    <definedName name="_xlnm.Print_Area" localSheetId="5">'001 003 Pol'!$A$1:$Y$53</definedName>
    <definedName name="_xlnm.Print_Area" localSheetId="6">'001 004 Pol'!$A$1:$Y$31</definedName>
    <definedName name="_xlnm.Print_Area" localSheetId="7">'001 005 Pol'!$A$1:$Y$193</definedName>
    <definedName name="_xlnm.Print_Area" localSheetId="8">'001 006 Pol'!$A$1:$Y$754</definedName>
    <definedName name="_xlnm.Print_Area" localSheetId="9">'001 007 Pol'!$A$1:$Y$19</definedName>
    <definedName name="_xlnm.Print_Area" localSheetId="10">'001 008 Pol'!$A$1:$Y$191</definedName>
    <definedName name="_xlnm.Print_Area" localSheetId="11">'001 009 Pol'!$A$1:$Y$624</definedName>
    <definedName name="_xlnm.Print_Area" localSheetId="12">'001 010 Pol'!$A$1:$Y$91</definedName>
    <definedName name="_xlnm.Print_Area" localSheetId="1">Stavba!$A$1:$J$140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9" i="1" l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G51" i="1"/>
  <c r="F51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90" i="21"/>
  <c r="G9" i="21"/>
  <c r="I9" i="21"/>
  <c r="I8" i="21" s="1"/>
  <c r="K9" i="21"/>
  <c r="K8" i="21" s="1"/>
  <c r="M9" i="21"/>
  <c r="M8" i="21" s="1"/>
  <c r="O9" i="21"/>
  <c r="Q9" i="21"/>
  <c r="Q8" i="21" s="1"/>
  <c r="V9" i="21"/>
  <c r="G13" i="21"/>
  <c r="M13" i="21" s="1"/>
  <c r="I13" i="21"/>
  <c r="K13" i="21"/>
  <c r="O13" i="21"/>
  <c r="Q13" i="21"/>
  <c r="V13" i="21"/>
  <c r="V8" i="21" s="1"/>
  <c r="G14" i="21"/>
  <c r="G8" i="21" s="1"/>
  <c r="I14" i="21"/>
  <c r="K14" i="21"/>
  <c r="M14" i="21"/>
  <c r="O14" i="21"/>
  <c r="Q14" i="21"/>
  <c r="V14" i="21"/>
  <c r="G15" i="21"/>
  <c r="M15" i="21" s="1"/>
  <c r="I15" i="21"/>
  <c r="K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O8" i="21" s="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M23" i="21" s="1"/>
  <c r="I23" i="21"/>
  <c r="K23" i="21"/>
  <c r="O23" i="21"/>
  <c r="Q23" i="21"/>
  <c r="V23" i="21"/>
  <c r="G24" i="21"/>
  <c r="I24" i="21"/>
  <c r="K24" i="21"/>
  <c r="M24" i="21"/>
  <c r="O24" i="21"/>
  <c r="Q24" i="21"/>
  <c r="V24" i="21"/>
  <c r="G25" i="21"/>
  <c r="M25" i="21" s="1"/>
  <c r="I25" i="21"/>
  <c r="K25" i="21"/>
  <c r="O25" i="21"/>
  <c r="Q25" i="21"/>
  <c r="V25" i="21"/>
  <c r="G26" i="21"/>
  <c r="I26" i="21"/>
  <c r="K26" i="21"/>
  <c r="M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I30" i="21"/>
  <c r="K30" i="21"/>
  <c r="M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I33" i="21"/>
  <c r="K33" i="21"/>
  <c r="V33" i="21"/>
  <c r="G34" i="21"/>
  <c r="I34" i="21"/>
  <c r="K34" i="21"/>
  <c r="M34" i="21"/>
  <c r="O34" i="21"/>
  <c r="O33" i="21" s="1"/>
  <c r="Q34" i="21"/>
  <c r="Q33" i="21" s="1"/>
  <c r="V34" i="21"/>
  <c r="G37" i="21"/>
  <c r="M37" i="21" s="1"/>
  <c r="I37" i="21"/>
  <c r="K37" i="21"/>
  <c r="O37" i="21"/>
  <c r="Q37" i="21"/>
  <c r="V37" i="21"/>
  <c r="G39" i="21"/>
  <c r="M39" i="21" s="1"/>
  <c r="M38" i="21" s="1"/>
  <c r="I39" i="21"/>
  <c r="I38" i="21" s="1"/>
  <c r="K39" i="21"/>
  <c r="K38" i="21" s="1"/>
  <c r="O39" i="21"/>
  <c r="Q39" i="21"/>
  <c r="V39" i="21"/>
  <c r="V38" i="21" s="1"/>
  <c r="G42" i="21"/>
  <c r="G38" i="21" s="1"/>
  <c r="I42" i="21"/>
  <c r="K42" i="21"/>
  <c r="M42" i="21"/>
  <c r="O42" i="21"/>
  <c r="Q42" i="21"/>
  <c r="V42" i="21"/>
  <c r="G43" i="21"/>
  <c r="M43" i="21" s="1"/>
  <c r="I43" i="21"/>
  <c r="K43" i="21"/>
  <c r="O43" i="21"/>
  <c r="Q43" i="21"/>
  <c r="Q38" i="21" s="1"/>
  <c r="V43" i="21"/>
  <c r="G44" i="21"/>
  <c r="M44" i="21" s="1"/>
  <c r="I44" i="21"/>
  <c r="K44" i="21"/>
  <c r="O44" i="21"/>
  <c r="O38" i="21" s="1"/>
  <c r="Q44" i="21"/>
  <c r="V44" i="21"/>
  <c r="G45" i="21"/>
  <c r="I45" i="21"/>
  <c r="K45" i="21"/>
  <c r="M45" i="21"/>
  <c r="O45" i="21"/>
  <c r="Q45" i="21"/>
  <c r="V45" i="21"/>
  <c r="G46" i="21"/>
  <c r="I46" i="21"/>
  <c r="K46" i="21"/>
  <c r="M46" i="21"/>
  <c r="O46" i="21"/>
  <c r="Q46" i="21"/>
  <c r="V46" i="21"/>
  <c r="G47" i="21"/>
  <c r="I47" i="21"/>
  <c r="K47" i="21"/>
  <c r="M47" i="21"/>
  <c r="O47" i="21"/>
  <c r="Q47" i="21"/>
  <c r="V47" i="21"/>
  <c r="G48" i="21"/>
  <c r="M48" i="21" s="1"/>
  <c r="I48" i="21"/>
  <c r="K48" i="21"/>
  <c r="O48" i="21"/>
  <c r="Q48" i="21"/>
  <c r="V48" i="21"/>
  <c r="G49" i="21"/>
  <c r="M49" i="21" s="1"/>
  <c r="I49" i="21"/>
  <c r="K49" i="21"/>
  <c r="O49" i="21"/>
  <c r="Q49" i="21"/>
  <c r="V49" i="21"/>
  <c r="Q50" i="21"/>
  <c r="G51" i="21"/>
  <c r="M51" i="21" s="1"/>
  <c r="M50" i="21" s="1"/>
  <c r="I51" i="21"/>
  <c r="K51" i="21"/>
  <c r="O51" i="21"/>
  <c r="O50" i="21" s="1"/>
  <c r="Q51" i="21"/>
  <c r="V51" i="21"/>
  <c r="G54" i="21"/>
  <c r="I54" i="21"/>
  <c r="I50" i="21" s="1"/>
  <c r="K54" i="21"/>
  <c r="K50" i="21" s="1"/>
  <c r="M54" i="21"/>
  <c r="O54" i="21"/>
  <c r="Q54" i="21"/>
  <c r="V54" i="21"/>
  <c r="G55" i="21"/>
  <c r="I55" i="21"/>
  <c r="K55" i="21"/>
  <c r="M55" i="21"/>
  <c r="O55" i="21"/>
  <c r="Q55" i="21"/>
  <c r="V55" i="21"/>
  <c r="G56" i="21"/>
  <c r="I56" i="21"/>
  <c r="K56" i="21"/>
  <c r="M56" i="21"/>
  <c r="O56" i="21"/>
  <c r="Q56" i="21"/>
  <c r="V56" i="21"/>
  <c r="V50" i="21" s="1"/>
  <c r="G57" i="21"/>
  <c r="V57" i="21"/>
  <c r="G58" i="21"/>
  <c r="M58" i="21" s="1"/>
  <c r="M57" i="21" s="1"/>
  <c r="I58" i="21"/>
  <c r="I57" i="21" s="1"/>
  <c r="K58" i="21"/>
  <c r="O58" i="21"/>
  <c r="O57" i="21" s="1"/>
  <c r="Q58" i="21"/>
  <c r="Q57" i="21" s="1"/>
  <c r="V58" i="21"/>
  <c r="G59" i="21"/>
  <c r="I59" i="21"/>
  <c r="K59" i="21"/>
  <c r="K57" i="21" s="1"/>
  <c r="M59" i="21"/>
  <c r="O59" i="21"/>
  <c r="Q59" i="21"/>
  <c r="V59" i="21"/>
  <c r="G60" i="21"/>
  <c r="I60" i="21"/>
  <c r="K60" i="21"/>
  <c r="M60" i="21"/>
  <c r="O60" i="21"/>
  <c r="Q60" i="21"/>
  <c r="V60" i="21"/>
  <c r="G61" i="21"/>
  <c r="I61" i="21"/>
  <c r="K61" i="21"/>
  <c r="M61" i="21"/>
  <c r="O61" i="21"/>
  <c r="Q61" i="21"/>
  <c r="V61" i="21"/>
  <c r="G63" i="21"/>
  <c r="M63" i="21" s="1"/>
  <c r="I63" i="21"/>
  <c r="K63" i="21"/>
  <c r="K62" i="21" s="1"/>
  <c r="O63" i="21"/>
  <c r="Q63" i="21"/>
  <c r="Q62" i="21" s="1"/>
  <c r="V63" i="21"/>
  <c r="V62" i="21" s="1"/>
  <c r="G66" i="21"/>
  <c r="M66" i="21" s="1"/>
  <c r="I66" i="21"/>
  <c r="K66" i="21"/>
  <c r="O66" i="21"/>
  <c r="Q66" i="21"/>
  <c r="V66" i="21"/>
  <c r="G67" i="21"/>
  <c r="I67" i="21"/>
  <c r="K67" i="21"/>
  <c r="M67" i="21"/>
  <c r="O67" i="21"/>
  <c r="O62" i="21" s="1"/>
  <c r="Q67" i="21"/>
  <c r="V67" i="21"/>
  <c r="G68" i="21"/>
  <c r="I68" i="21"/>
  <c r="K68" i="21"/>
  <c r="M68" i="21"/>
  <c r="O68" i="21"/>
  <c r="Q68" i="21"/>
  <c r="V68" i="21"/>
  <c r="G69" i="21"/>
  <c r="I69" i="21"/>
  <c r="K69" i="21"/>
  <c r="M69" i="21"/>
  <c r="O69" i="21"/>
  <c r="Q69" i="21"/>
  <c r="V69" i="21"/>
  <c r="G70" i="21"/>
  <c r="I70" i="21"/>
  <c r="I62" i="21" s="1"/>
  <c r="K70" i="21"/>
  <c r="M70" i="21"/>
  <c r="O70" i="21"/>
  <c r="Q70" i="21"/>
  <c r="V70" i="21"/>
  <c r="G71" i="21"/>
  <c r="M71" i="21" s="1"/>
  <c r="I71" i="21"/>
  <c r="K71" i="21"/>
  <c r="O71" i="21"/>
  <c r="Q71" i="21"/>
  <c r="V71" i="21"/>
  <c r="G72" i="21"/>
  <c r="M72" i="21" s="1"/>
  <c r="I72" i="21"/>
  <c r="K72" i="21"/>
  <c r="O72" i="21"/>
  <c r="Q72" i="21"/>
  <c r="V72" i="21"/>
  <c r="G73" i="21"/>
  <c r="I73" i="21"/>
  <c r="K73" i="21"/>
  <c r="M73" i="21"/>
  <c r="O73" i="21"/>
  <c r="Q73" i="21"/>
  <c r="V73" i="21"/>
  <c r="G75" i="21"/>
  <c r="I75" i="21"/>
  <c r="I74" i="21" s="1"/>
  <c r="K75" i="21"/>
  <c r="K74" i="21" s="1"/>
  <c r="M75" i="21"/>
  <c r="O75" i="21"/>
  <c r="O74" i="21" s="1"/>
  <c r="Q75" i="21"/>
  <c r="Q74" i="21" s="1"/>
  <c r="V75" i="21"/>
  <c r="G76" i="21"/>
  <c r="G74" i="21" s="1"/>
  <c r="I76" i="21"/>
  <c r="K76" i="21"/>
  <c r="O76" i="21"/>
  <c r="Q76" i="21"/>
  <c r="V76" i="21"/>
  <c r="G77" i="21"/>
  <c r="M77" i="21" s="1"/>
  <c r="I77" i="21"/>
  <c r="K77" i="21"/>
  <c r="O77" i="21"/>
  <c r="Q77" i="21"/>
  <c r="V77" i="21"/>
  <c r="V74" i="21" s="1"/>
  <c r="G78" i="21"/>
  <c r="M78" i="21" s="1"/>
  <c r="I78" i="21"/>
  <c r="K78" i="21"/>
  <c r="O78" i="21"/>
  <c r="Q78" i="21"/>
  <c r="V78" i="21"/>
  <c r="G80" i="21"/>
  <c r="I80" i="21"/>
  <c r="K80" i="21"/>
  <c r="K79" i="21" s="1"/>
  <c r="M80" i="21"/>
  <c r="O80" i="21"/>
  <c r="Q80" i="21"/>
  <c r="Q79" i="21" s="1"/>
  <c r="V80" i="21"/>
  <c r="V79" i="21" s="1"/>
  <c r="G81" i="21"/>
  <c r="I81" i="21"/>
  <c r="I79" i="21" s="1"/>
  <c r="K81" i="21"/>
  <c r="M81" i="21"/>
  <c r="O81" i="21"/>
  <c r="Q81" i="21"/>
  <c r="V81" i="21"/>
  <c r="G82" i="21"/>
  <c r="I82" i="21"/>
  <c r="K82" i="21"/>
  <c r="M82" i="21"/>
  <c r="O82" i="21"/>
  <c r="Q82" i="21"/>
  <c r="V82" i="21"/>
  <c r="G83" i="21"/>
  <c r="G79" i="21" s="1"/>
  <c r="I83" i="21"/>
  <c r="K83" i="21"/>
  <c r="O83" i="21"/>
  <c r="Q83" i="21"/>
  <c r="V83" i="21"/>
  <c r="G84" i="21"/>
  <c r="M84" i="21" s="1"/>
  <c r="I84" i="21"/>
  <c r="K84" i="21"/>
  <c r="O84" i="21"/>
  <c r="Q84" i="21"/>
  <c r="V84" i="21"/>
  <c r="G85" i="21"/>
  <c r="I85" i="21"/>
  <c r="K85" i="21"/>
  <c r="M85" i="21"/>
  <c r="O85" i="21"/>
  <c r="O79" i="21" s="1"/>
  <c r="Q85" i="21"/>
  <c r="V85" i="21"/>
  <c r="G86" i="21"/>
  <c r="I86" i="21"/>
  <c r="K86" i="21"/>
  <c r="M86" i="21"/>
  <c r="O86" i="21"/>
  <c r="Q86" i="21"/>
  <c r="V86" i="21"/>
  <c r="G87" i="21"/>
  <c r="I87" i="21"/>
  <c r="K87" i="21"/>
  <c r="M87" i="21"/>
  <c r="O87" i="21"/>
  <c r="Q87" i="21"/>
  <c r="V87" i="21"/>
  <c r="G88" i="21"/>
  <c r="M88" i="21" s="1"/>
  <c r="I88" i="21"/>
  <c r="K88" i="21"/>
  <c r="O88" i="21"/>
  <c r="Q88" i="21"/>
  <c r="V88" i="21"/>
  <c r="AE90" i="21"/>
  <c r="BA458" i="20"/>
  <c r="BA371" i="20"/>
  <c r="BA146" i="20"/>
  <c r="BA141" i="20"/>
  <c r="BA20" i="20"/>
  <c r="BA15" i="20"/>
  <c r="BA10" i="20"/>
  <c r="G9" i="20"/>
  <c r="M9" i="20" s="1"/>
  <c r="I9" i="20"/>
  <c r="I8" i="20" s="1"/>
  <c r="K9" i="20"/>
  <c r="O9" i="20"/>
  <c r="O8" i="20" s="1"/>
  <c r="Q9" i="20"/>
  <c r="Q8" i="20" s="1"/>
  <c r="V9" i="20"/>
  <c r="V8" i="20" s="1"/>
  <c r="G14" i="20"/>
  <c r="M14" i="20" s="1"/>
  <c r="I14" i="20"/>
  <c r="K14" i="20"/>
  <c r="O14" i="20"/>
  <c r="Q14" i="20"/>
  <c r="V14" i="20"/>
  <c r="G19" i="20"/>
  <c r="I19" i="20"/>
  <c r="K19" i="20"/>
  <c r="M19" i="20"/>
  <c r="O19" i="20"/>
  <c r="Q19" i="20"/>
  <c r="V19" i="20"/>
  <c r="G23" i="20"/>
  <c r="I23" i="20"/>
  <c r="K23" i="20"/>
  <c r="M23" i="20"/>
  <c r="O23" i="20"/>
  <c r="Q23" i="20"/>
  <c r="V23" i="20"/>
  <c r="G28" i="20"/>
  <c r="I28" i="20"/>
  <c r="K28" i="20"/>
  <c r="M28" i="20"/>
  <c r="O28" i="20"/>
  <c r="Q28" i="20"/>
  <c r="V28" i="20"/>
  <c r="G34" i="20"/>
  <c r="M34" i="20" s="1"/>
  <c r="I34" i="20"/>
  <c r="K34" i="20"/>
  <c r="O34" i="20"/>
  <c r="Q34" i="20"/>
  <c r="V34" i="20"/>
  <c r="G41" i="20"/>
  <c r="I41" i="20"/>
  <c r="K41" i="20"/>
  <c r="K8" i="20" s="1"/>
  <c r="M41" i="20"/>
  <c r="O41" i="20"/>
  <c r="Q41" i="20"/>
  <c r="V41" i="20"/>
  <c r="G50" i="20"/>
  <c r="I50" i="20"/>
  <c r="K50" i="20"/>
  <c r="M50" i="20"/>
  <c r="O50" i="20"/>
  <c r="Q50" i="20"/>
  <c r="V50" i="20"/>
  <c r="G54" i="20"/>
  <c r="M54" i="20" s="1"/>
  <c r="I54" i="20"/>
  <c r="K54" i="20"/>
  <c r="O54" i="20"/>
  <c r="Q54" i="20"/>
  <c r="V54" i="20"/>
  <c r="G58" i="20"/>
  <c r="I58" i="20"/>
  <c r="K58" i="20"/>
  <c r="M58" i="20"/>
  <c r="O58" i="20"/>
  <c r="Q58" i="20"/>
  <c r="V58" i="20"/>
  <c r="G62" i="20"/>
  <c r="I62" i="20"/>
  <c r="K62" i="20"/>
  <c r="M62" i="20"/>
  <c r="O62" i="20"/>
  <c r="Q62" i="20"/>
  <c r="V62" i="20"/>
  <c r="G66" i="20"/>
  <c r="I66" i="20"/>
  <c r="K66" i="20"/>
  <c r="M66" i="20"/>
  <c r="O66" i="20"/>
  <c r="Q66" i="20"/>
  <c r="V66" i="20"/>
  <c r="G70" i="20"/>
  <c r="M70" i="20" s="1"/>
  <c r="I70" i="20"/>
  <c r="K70" i="20"/>
  <c r="O70" i="20"/>
  <c r="Q70" i="20"/>
  <c r="V70" i="20"/>
  <c r="G74" i="20"/>
  <c r="M74" i="20" s="1"/>
  <c r="I74" i="20"/>
  <c r="K74" i="20"/>
  <c r="O74" i="20"/>
  <c r="Q74" i="20"/>
  <c r="V74" i="20"/>
  <c r="G78" i="20"/>
  <c r="I78" i="20"/>
  <c r="K78" i="20"/>
  <c r="M78" i="20"/>
  <c r="O78" i="20"/>
  <c r="Q78" i="20"/>
  <c r="V78" i="20"/>
  <c r="G82" i="20"/>
  <c r="I82" i="20"/>
  <c r="K82" i="20"/>
  <c r="M82" i="20"/>
  <c r="O82" i="20"/>
  <c r="Q82" i="20"/>
  <c r="V82" i="20"/>
  <c r="G87" i="20"/>
  <c r="I87" i="20"/>
  <c r="K87" i="20"/>
  <c r="M87" i="20"/>
  <c r="O87" i="20"/>
  <c r="Q87" i="20"/>
  <c r="V87" i="20"/>
  <c r="G93" i="20"/>
  <c r="M93" i="20" s="1"/>
  <c r="I93" i="20"/>
  <c r="K93" i="20"/>
  <c r="O93" i="20"/>
  <c r="Q93" i="20"/>
  <c r="V93" i="20"/>
  <c r="I99" i="20"/>
  <c r="K99" i="20"/>
  <c r="G100" i="20"/>
  <c r="I100" i="20"/>
  <c r="K100" i="20"/>
  <c r="M100" i="20"/>
  <c r="O100" i="20"/>
  <c r="O99" i="20" s="1"/>
  <c r="Q100" i="20"/>
  <c r="Q99" i="20" s="1"/>
  <c r="V100" i="20"/>
  <c r="V99" i="20" s="1"/>
  <c r="G105" i="20"/>
  <c r="M105" i="20" s="1"/>
  <c r="I105" i="20"/>
  <c r="K105" i="20"/>
  <c r="O105" i="20"/>
  <c r="Q105" i="20"/>
  <c r="V105" i="20"/>
  <c r="G109" i="20"/>
  <c r="I109" i="20"/>
  <c r="K109" i="20"/>
  <c r="M109" i="20"/>
  <c r="O109" i="20"/>
  <c r="Q109" i="20"/>
  <c r="G110" i="20"/>
  <c r="I110" i="20"/>
  <c r="K110" i="20"/>
  <c r="M110" i="20"/>
  <c r="O110" i="20"/>
  <c r="Q110" i="20"/>
  <c r="V110" i="20"/>
  <c r="V109" i="20" s="1"/>
  <c r="G114" i="20"/>
  <c r="I114" i="20"/>
  <c r="K114" i="20"/>
  <c r="G115" i="20"/>
  <c r="M115" i="20" s="1"/>
  <c r="M114" i="20" s="1"/>
  <c r="I115" i="20"/>
  <c r="K115" i="20"/>
  <c r="O115" i="20"/>
  <c r="O114" i="20" s="1"/>
  <c r="Q115" i="20"/>
  <c r="Q114" i="20" s="1"/>
  <c r="V115" i="20"/>
  <c r="V114" i="20" s="1"/>
  <c r="G119" i="20"/>
  <c r="I119" i="20"/>
  <c r="G120" i="20"/>
  <c r="I120" i="20"/>
  <c r="K120" i="20"/>
  <c r="K119" i="20" s="1"/>
  <c r="M120" i="20"/>
  <c r="M119" i="20" s="1"/>
  <c r="O120" i="20"/>
  <c r="O119" i="20" s="1"/>
  <c r="Q120" i="20"/>
  <c r="Q119" i="20" s="1"/>
  <c r="V120" i="20"/>
  <c r="V119" i="20" s="1"/>
  <c r="G128" i="20"/>
  <c r="I128" i="20"/>
  <c r="K128" i="20"/>
  <c r="M128" i="20"/>
  <c r="O128" i="20"/>
  <c r="Q128" i="20"/>
  <c r="V128" i="20"/>
  <c r="G135" i="20"/>
  <c r="M135" i="20" s="1"/>
  <c r="I135" i="20"/>
  <c r="K135" i="20"/>
  <c r="O135" i="20"/>
  <c r="Q135" i="20"/>
  <c r="Q134" i="20" s="1"/>
  <c r="V135" i="20"/>
  <c r="V134" i="20" s="1"/>
  <c r="G140" i="20"/>
  <c r="M140" i="20" s="1"/>
  <c r="I140" i="20"/>
  <c r="I134" i="20" s="1"/>
  <c r="K140" i="20"/>
  <c r="K134" i="20" s="1"/>
  <c r="O140" i="20"/>
  <c r="Q140" i="20"/>
  <c r="V140" i="20"/>
  <c r="G145" i="20"/>
  <c r="I145" i="20"/>
  <c r="K145" i="20"/>
  <c r="M145" i="20"/>
  <c r="O145" i="20"/>
  <c r="Q145" i="20"/>
  <c r="V145" i="20"/>
  <c r="G149" i="20"/>
  <c r="M149" i="20" s="1"/>
  <c r="I149" i="20"/>
  <c r="K149" i="20"/>
  <c r="O149" i="20"/>
  <c r="Q149" i="20"/>
  <c r="V149" i="20"/>
  <c r="G156" i="20"/>
  <c r="I156" i="20"/>
  <c r="K156" i="20"/>
  <c r="M156" i="20"/>
  <c r="O156" i="20"/>
  <c r="Q156" i="20"/>
  <c r="V156" i="20"/>
  <c r="G158" i="20"/>
  <c r="I158" i="20"/>
  <c r="K158" i="20"/>
  <c r="M158" i="20"/>
  <c r="O158" i="20"/>
  <c r="Q158" i="20"/>
  <c r="V158" i="20"/>
  <c r="G162" i="20"/>
  <c r="I162" i="20"/>
  <c r="K162" i="20"/>
  <c r="M162" i="20"/>
  <c r="O162" i="20"/>
  <c r="Q162" i="20"/>
  <c r="V162" i="20"/>
  <c r="G166" i="20"/>
  <c r="M166" i="20" s="1"/>
  <c r="I166" i="20"/>
  <c r="K166" i="20"/>
  <c r="O166" i="20"/>
  <c r="Q166" i="20"/>
  <c r="V166" i="20"/>
  <c r="G170" i="20"/>
  <c r="M170" i="20" s="1"/>
  <c r="I170" i="20"/>
  <c r="K170" i="20"/>
  <c r="O170" i="20"/>
  <c r="Q170" i="20"/>
  <c r="V170" i="20"/>
  <c r="G174" i="20"/>
  <c r="I174" i="20"/>
  <c r="K174" i="20"/>
  <c r="M174" i="20"/>
  <c r="O174" i="20"/>
  <c r="Q174" i="20"/>
  <c r="V174" i="20"/>
  <c r="G178" i="20"/>
  <c r="I178" i="20"/>
  <c r="K178" i="20"/>
  <c r="M178" i="20"/>
  <c r="O178" i="20"/>
  <c r="Q178" i="20"/>
  <c r="V178" i="20"/>
  <c r="G182" i="20"/>
  <c r="I182" i="20"/>
  <c r="K182" i="20"/>
  <c r="M182" i="20"/>
  <c r="O182" i="20"/>
  <c r="O134" i="20" s="1"/>
  <c r="Q182" i="20"/>
  <c r="V182" i="20"/>
  <c r="G186" i="20"/>
  <c r="M186" i="20" s="1"/>
  <c r="I186" i="20"/>
  <c r="K186" i="20"/>
  <c r="O186" i="20"/>
  <c r="Q186" i="20"/>
  <c r="V186" i="20"/>
  <c r="G193" i="20"/>
  <c r="M193" i="20" s="1"/>
  <c r="I193" i="20"/>
  <c r="K193" i="20"/>
  <c r="O193" i="20"/>
  <c r="Q193" i="20"/>
  <c r="V193" i="20"/>
  <c r="G200" i="20"/>
  <c r="I200" i="20"/>
  <c r="K200" i="20"/>
  <c r="M200" i="20"/>
  <c r="O200" i="20"/>
  <c r="Q200" i="20"/>
  <c r="V200" i="20"/>
  <c r="G207" i="20"/>
  <c r="M207" i="20" s="1"/>
  <c r="I207" i="20"/>
  <c r="K207" i="20"/>
  <c r="O207" i="20"/>
  <c r="Q207" i="20"/>
  <c r="V207" i="20"/>
  <c r="G214" i="20"/>
  <c r="I214" i="20"/>
  <c r="K214" i="20"/>
  <c r="M214" i="20"/>
  <c r="O214" i="20"/>
  <c r="Q214" i="20"/>
  <c r="V214" i="20"/>
  <c r="V217" i="20"/>
  <c r="G218" i="20"/>
  <c r="G217" i="20" s="1"/>
  <c r="I218" i="20"/>
  <c r="I217" i="20" s="1"/>
  <c r="K218" i="20"/>
  <c r="K217" i="20" s="1"/>
  <c r="M218" i="20"/>
  <c r="O218" i="20"/>
  <c r="O217" i="20" s="1"/>
  <c r="Q218" i="20"/>
  <c r="V218" i="20"/>
  <c r="G223" i="20"/>
  <c r="M223" i="20" s="1"/>
  <c r="I223" i="20"/>
  <c r="K223" i="20"/>
  <c r="O223" i="20"/>
  <c r="Q223" i="20"/>
  <c r="Q217" i="20" s="1"/>
  <c r="V223" i="20"/>
  <c r="G227" i="20"/>
  <c r="I227" i="20"/>
  <c r="G228" i="20"/>
  <c r="I228" i="20"/>
  <c r="K228" i="20"/>
  <c r="K227" i="20" s="1"/>
  <c r="M228" i="20"/>
  <c r="M227" i="20" s="1"/>
  <c r="O228" i="20"/>
  <c r="O227" i="20" s="1"/>
  <c r="Q228" i="20"/>
  <c r="Q227" i="20" s="1"/>
  <c r="V228" i="20"/>
  <c r="V227" i="20" s="1"/>
  <c r="G233" i="20"/>
  <c r="I233" i="20"/>
  <c r="K233" i="20"/>
  <c r="M233" i="20"/>
  <c r="O233" i="20"/>
  <c r="Q233" i="20"/>
  <c r="V233" i="20"/>
  <c r="G237" i="20"/>
  <c r="I237" i="20"/>
  <c r="K237" i="20"/>
  <c r="M237" i="20"/>
  <c r="O237" i="20"/>
  <c r="Q237" i="20"/>
  <c r="V237" i="20"/>
  <c r="Q243" i="20"/>
  <c r="G244" i="20"/>
  <c r="G243" i="20" s="1"/>
  <c r="I244" i="20"/>
  <c r="I243" i="20" s="1"/>
  <c r="K244" i="20"/>
  <c r="K243" i="20" s="1"/>
  <c r="O244" i="20"/>
  <c r="Q244" i="20"/>
  <c r="V244" i="20"/>
  <c r="G248" i="20"/>
  <c r="I248" i="20"/>
  <c r="K248" i="20"/>
  <c r="M248" i="20"/>
  <c r="O248" i="20"/>
  <c r="O243" i="20" s="1"/>
  <c r="Q248" i="20"/>
  <c r="V248" i="20"/>
  <c r="V243" i="20" s="1"/>
  <c r="G251" i="20"/>
  <c r="G252" i="20"/>
  <c r="I252" i="20"/>
  <c r="I251" i="20" s="1"/>
  <c r="K252" i="20"/>
  <c r="K251" i="20" s="1"/>
  <c r="M252" i="20"/>
  <c r="O252" i="20"/>
  <c r="O251" i="20" s="1"/>
  <c r="Q252" i="20"/>
  <c r="Q251" i="20" s="1"/>
  <c r="V252" i="20"/>
  <c r="V251" i="20" s="1"/>
  <c r="G257" i="20"/>
  <c r="M257" i="20" s="1"/>
  <c r="I257" i="20"/>
  <c r="K257" i="20"/>
  <c r="O257" i="20"/>
  <c r="Q257" i="20"/>
  <c r="V257" i="20"/>
  <c r="G262" i="20"/>
  <c r="I262" i="20"/>
  <c r="K262" i="20"/>
  <c r="M262" i="20"/>
  <c r="O262" i="20"/>
  <c r="Q262" i="20"/>
  <c r="V262" i="20"/>
  <c r="G267" i="20"/>
  <c r="M267" i="20" s="1"/>
  <c r="I267" i="20"/>
  <c r="K267" i="20"/>
  <c r="O267" i="20"/>
  <c r="Q267" i="20"/>
  <c r="V267" i="20"/>
  <c r="G271" i="20"/>
  <c r="M271" i="20" s="1"/>
  <c r="I271" i="20"/>
  <c r="K271" i="20"/>
  <c r="O271" i="20"/>
  <c r="Q271" i="20"/>
  <c r="V271" i="20"/>
  <c r="G275" i="20"/>
  <c r="I275" i="20"/>
  <c r="K275" i="20"/>
  <c r="M275" i="20"/>
  <c r="O275" i="20"/>
  <c r="Q275" i="20"/>
  <c r="V275" i="20"/>
  <c r="G277" i="20"/>
  <c r="I277" i="20"/>
  <c r="K277" i="20"/>
  <c r="M277" i="20"/>
  <c r="O277" i="20"/>
  <c r="Q277" i="20"/>
  <c r="V277" i="20"/>
  <c r="G282" i="20"/>
  <c r="I282" i="20"/>
  <c r="K282" i="20"/>
  <c r="M282" i="20"/>
  <c r="O282" i="20"/>
  <c r="Q282" i="20"/>
  <c r="V282" i="20"/>
  <c r="G287" i="20"/>
  <c r="M287" i="20" s="1"/>
  <c r="I287" i="20"/>
  <c r="K287" i="20"/>
  <c r="O287" i="20"/>
  <c r="Q287" i="20"/>
  <c r="V287" i="20"/>
  <c r="G293" i="20"/>
  <c r="M293" i="20" s="1"/>
  <c r="I293" i="20"/>
  <c r="K293" i="20"/>
  <c r="O293" i="20"/>
  <c r="Q293" i="20"/>
  <c r="V293" i="20"/>
  <c r="G298" i="20"/>
  <c r="I298" i="20"/>
  <c r="K298" i="20"/>
  <c r="M298" i="20"/>
  <c r="O298" i="20"/>
  <c r="Q298" i="20"/>
  <c r="V298" i="20"/>
  <c r="G306" i="20"/>
  <c r="M306" i="20" s="1"/>
  <c r="I306" i="20"/>
  <c r="K306" i="20"/>
  <c r="O306" i="20"/>
  <c r="Q306" i="20"/>
  <c r="V306" i="20"/>
  <c r="G314" i="20"/>
  <c r="I314" i="20"/>
  <c r="K314" i="20"/>
  <c r="M314" i="20"/>
  <c r="O314" i="20"/>
  <c r="Q314" i="20"/>
  <c r="V314" i="20"/>
  <c r="G317" i="20"/>
  <c r="M317" i="20" s="1"/>
  <c r="I317" i="20"/>
  <c r="K317" i="20"/>
  <c r="O317" i="20"/>
  <c r="Q317" i="20"/>
  <c r="V317" i="20"/>
  <c r="G320" i="20"/>
  <c r="I320" i="20"/>
  <c r="K320" i="20"/>
  <c r="M320" i="20"/>
  <c r="O320" i="20"/>
  <c r="Q320" i="20"/>
  <c r="V320" i="20"/>
  <c r="G323" i="20"/>
  <c r="M323" i="20" s="1"/>
  <c r="I323" i="20"/>
  <c r="K323" i="20"/>
  <c r="O323" i="20"/>
  <c r="Q323" i="20"/>
  <c r="V323" i="20"/>
  <c r="G326" i="20"/>
  <c r="M326" i="20" s="1"/>
  <c r="I326" i="20"/>
  <c r="K326" i="20"/>
  <c r="O326" i="20"/>
  <c r="Q326" i="20"/>
  <c r="V326" i="20"/>
  <c r="G330" i="20"/>
  <c r="I330" i="20"/>
  <c r="K330" i="20"/>
  <c r="M330" i="20"/>
  <c r="O330" i="20"/>
  <c r="Q330" i="20"/>
  <c r="V330" i="20"/>
  <c r="G335" i="20"/>
  <c r="I335" i="20"/>
  <c r="K335" i="20"/>
  <c r="M335" i="20"/>
  <c r="O335" i="20"/>
  <c r="Q335" i="20"/>
  <c r="V335" i="20"/>
  <c r="G340" i="20"/>
  <c r="M340" i="20" s="1"/>
  <c r="I340" i="20"/>
  <c r="K340" i="20"/>
  <c r="O340" i="20"/>
  <c r="Q340" i="20"/>
  <c r="Q339" i="20" s="1"/>
  <c r="V340" i="20"/>
  <c r="V339" i="20" s="1"/>
  <c r="G345" i="20"/>
  <c r="M345" i="20" s="1"/>
  <c r="I345" i="20"/>
  <c r="I339" i="20" s="1"/>
  <c r="K345" i="20"/>
  <c r="K339" i="20" s="1"/>
  <c r="O345" i="20"/>
  <c r="Q345" i="20"/>
  <c r="V345" i="20"/>
  <c r="G350" i="20"/>
  <c r="I350" i="20"/>
  <c r="K350" i="20"/>
  <c r="M350" i="20"/>
  <c r="O350" i="20"/>
  <c r="Q350" i="20"/>
  <c r="V350" i="20"/>
  <c r="G354" i="20"/>
  <c r="M354" i="20" s="1"/>
  <c r="I354" i="20"/>
  <c r="K354" i="20"/>
  <c r="O354" i="20"/>
  <c r="Q354" i="20"/>
  <c r="V354" i="20"/>
  <c r="G358" i="20"/>
  <c r="I358" i="20"/>
  <c r="K358" i="20"/>
  <c r="M358" i="20"/>
  <c r="O358" i="20"/>
  <c r="Q358" i="20"/>
  <c r="V358" i="20"/>
  <c r="G362" i="20"/>
  <c r="M362" i="20" s="1"/>
  <c r="I362" i="20"/>
  <c r="K362" i="20"/>
  <c r="O362" i="20"/>
  <c r="Q362" i="20"/>
  <c r="V362" i="20"/>
  <c r="G366" i="20"/>
  <c r="M366" i="20" s="1"/>
  <c r="I366" i="20"/>
  <c r="K366" i="20"/>
  <c r="O366" i="20"/>
  <c r="Q366" i="20"/>
  <c r="V366" i="20"/>
  <c r="G369" i="20"/>
  <c r="M369" i="20" s="1"/>
  <c r="I369" i="20"/>
  <c r="K369" i="20"/>
  <c r="O369" i="20"/>
  <c r="Q369" i="20"/>
  <c r="V369" i="20"/>
  <c r="G375" i="20"/>
  <c r="M375" i="20" s="1"/>
  <c r="I375" i="20"/>
  <c r="K375" i="20"/>
  <c r="O375" i="20"/>
  <c r="Q375" i="20"/>
  <c r="V375" i="20"/>
  <c r="G378" i="20"/>
  <c r="I378" i="20"/>
  <c r="K378" i="20"/>
  <c r="M378" i="20"/>
  <c r="O378" i="20"/>
  <c r="Q378" i="20"/>
  <c r="V378" i="20"/>
  <c r="G381" i="20"/>
  <c r="I381" i="20"/>
  <c r="K381" i="20"/>
  <c r="M381" i="20"/>
  <c r="O381" i="20"/>
  <c r="Q381" i="20"/>
  <c r="V381" i="20"/>
  <c r="G383" i="20"/>
  <c r="I383" i="20"/>
  <c r="K383" i="20"/>
  <c r="M383" i="20"/>
  <c r="O383" i="20"/>
  <c r="O339" i="20" s="1"/>
  <c r="Q383" i="20"/>
  <c r="V383" i="20"/>
  <c r="G389" i="20"/>
  <c r="M389" i="20" s="1"/>
  <c r="I389" i="20"/>
  <c r="K389" i="20"/>
  <c r="O389" i="20"/>
  <c r="Q389" i="20"/>
  <c r="V389" i="20"/>
  <c r="G394" i="20"/>
  <c r="M394" i="20" s="1"/>
  <c r="I394" i="20"/>
  <c r="K394" i="20"/>
  <c r="O394" i="20"/>
  <c r="Q394" i="20"/>
  <c r="V394" i="20"/>
  <c r="G399" i="20"/>
  <c r="I399" i="20"/>
  <c r="K399" i="20"/>
  <c r="M399" i="20"/>
  <c r="O399" i="20"/>
  <c r="Q399" i="20"/>
  <c r="V399" i="20"/>
  <c r="G404" i="20"/>
  <c r="M404" i="20" s="1"/>
  <c r="I404" i="20"/>
  <c r="K404" i="20"/>
  <c r="O404" i="20"/>
  <c r="Q404" i="20"/>
  <c r="V404" i="20"/>
  <c r="G409" i="20"/>
  <c r="I409" i="20"/>
  <c r="K409" i="20"/>
  <c r="M409" i="20"/>
  <c r="O409" i="20"/>
  <c r="Q409" i="20"/>
  <c r="V409" i="20"/>
  <c r="G414" i="20"/>
  <c r="M414" i="20" s="1"/>
  <c r="I414" i="20"/>
  <c r="K414" i="20"/>
  <c r="O414" i="20"/>
  <c r="Q414" i="20"/>
  <c r="V414" i="20"/>
  <c r="G418" i="20"/>
  <c r="I418" i="20"/>
  <c r="K418" i="20"/>
  <c r="M418" i="20"/>
  <c r="O418" i="20"/>
  <c r="Q418" i="20"/>
  <c r="V418" i="20"/>
  <c r="G422" i="20"/>
  <c r="M422" i="20" s="1"/>
  <c r="I422" i="20"/>
  <c r="K422" i="20"/>
  <c r="O422" i="20"/>
  <c r="Q422" i="20"/>
  <c r="V422" i="20"/>
  <c r="G427" i="20"/>
  <c r="M427" i="20" s="1"/>
  <c r="I427" i="20"/>
  <c r="K427" i="20"/>
  <c r="O427" i="20"/>
  <c r="Q427" i="20"/>
  <c r="V427" i="20"/>
  <c r="G432" i="20"/>
  <c r="I432" i="20"/>
  <c r="K432" i="20"/>
  <c r="M432" i="20"/>
  <c r="O432" i="20"/>
  <c r="Q432" i="20"/>
  <c r="V432" i="20"/>
  <c r="G435" i="20"/>
  <c r="I435" i="20"/>
  <c r="K435" i="20"/>
  <c r="M435" i="20"/>
  <c r="O435" i="20"/>
  <c r="Q435" i="20"/>
  <c r="V435" i="20"/>
  <c r="G440" i="20"/>
  <c r="I440" i="20"/>
  <c r="K440" i="20"/>
  <c r="M440" i="20"/>
  <c r="O440" i="20"/>
  <c r="Q440" i="20"/>
  <c r="V440" i="20"/>
  <c r="G443" i="20"/>
  <c r="M443" i="20" s="1"/>
  <c r="I443" i="20"/>
  <c r="K443" i="20"/>
  <c r="O443" i="20"/>
  <c r="Q443" i="20"/>
  <c r="V443" i="20"/>
  <c r="G449" i="20"/>
  <c r="M449" i="20" s="1"/>
  <c r="I449" i="20"/>
  <c r="K449" i="20"/>
  <c r="O449" i="20"/>
  <c r="Q449" i="20"/>
  <c r="V449" i="20"/>
  <c r="G453" i="20"/>
  <c r="I453" i="20"/>
  <c r="K453" i="20"/>
  <c r="M453" i="20"/>
  <c r="O453" i="20"/>
  <c r="Q453" i="20"/>
  <c r="V453" i="20"/>
  <c r="G456" i="20"/>
  <c r="M456" i="20" s="1"/>
  <c r="I456" i="20"/>
  <c r="K456" i="20"/>
  <c r="O456" i="20"/>
  <c r="Q456" i="20"/>
  <c r="V456" i="20"/>
  <c r="G461" i="20"/>
  <c r="I461" i="20"/>
  <c r="K461" i="20"/>
  <c r="M461" i="20"/>
  <c r="O461" i="20"/>
  <c r="Q461" i="20"/>
  <c r="V461" i="20"/>
  <c r="G469" i="20"/>
  <c r="G468" i="20" s="1"/>
  <c r="I469" i="20"/>
  <c r="I468" i="20" s="1"/>
  <c r="K469" i="20"/>
  <c r="K468" i="20" s="1"/>
  <c r="M469" i="20"/>
  <c r="O469" i="20"/>
  <c r="O468" i="20" s="1"/>
  <c r="Q469" i="20"/>
  <c r="Q468" i="20" s="1"/>
  <c r="V469" i="20"/>
  <c r="G474" i="20"/>
  <c r="M474" i="20" s="1"/>
  <c r="I474" i="20"/>
  <c r="K474" i="20"/>
  <c r="O474" i="20"/>
  <c r="Q474" i="20"/>
  <c r="V474" i="20"/>
  <c r="G479" i="20"/>
  <c r="M479" i="20" s="1"/>
  <c r="I479" i="20"/>
  <c r="K479" i="20"/>
  <c r="O479" i="20"/>
  <c r="Q479" i="20"/>
  <c r="V479" i="20"/>
  <c r="G482" i="20"/>
  <c r="I482" i="20"/>
  <c r="K482" i="20"/>
  <c r="M482" i="20"/>
  <c r="O482" i="20"/>
  <c r="Q482" i="20"/>
  <c r="V482" i="20"/>
  <c r="V468" i="20" s="1"/>
  <c r="G486" i="20"/>
  <c r="I486" i="20"/>
  <c r="K486" i="20"/>
  <c r="M486" i="20"/>
  <c r="O486" i="20"/>
  <c r="Q486" i="20"/>
  <c r="V486" i="20"/>
  <c r="G490" i="20"/>
  <c r="I490" i="20"/>
  <c r="K490" i="20"/>
  <c r="M490" i="20"/>
  <c r="O490" i="20"/>
  <c r="Q490" i="20"/>
  <c r="V490" i="20"/>
  <c r="G494" i="20"/>
  <c r="M494" i="20" s="1"/>
  <c r="I494" i="20"/>
  <c r="K494" i="20"/>
  <c r="O494" i="20"/>
  <c r="Q494" i="20"/>
  <c r="V494" i="20"/>
  <c r="G499" i="20"/>
  <c r="M499" i="20" s="1"/>
  <c r="I499" i="20"/>
  <c r="K499" i="20"/>
  <c r="O499" i="20"/>
  <c r="Q499" i="20"/>
  <c r="V499" i="20"/>
  <c r="G504" i="20"/>
  <c r="I504" i="20"/>
  <c r="K504" i="20"/>
  <c r="M504" i="20"/>
  <c r="O504" i="20"/>
  <c r="Q504" i="20"/>
  <c r="V504" i="20"/>
  <c r="G510" i="20"/>
  <c r="M510" i="20" s="1"/>
  <c r="I510" i="20"/>
  <c r="K510" i="20"/>
  <c r="O510" i="20"/>
  <c r="Q510" i="20"/>
  <c r="V510" i="20"/>
  <c r="G512" i="20"/>
  <c r="I512" i="20"/>
  <c r="K512" i="20"/>
  <c r="M512" i="20"/>
  <c r="O512" i="20"/>
  <c r="Q512" i="20"/>
  <c r="V512" i="20"/>
  <c r="G518" i="20"/>
  <c r="M518" i="20" s="1"/>
  <c r="I518" i="20"/>
  <c r="K518" i="20"/>
  <c r="O518" i="20"/>
  <c r="Q518" i="20"/>
  <c r="V518" i="20"/>
  <c r="G522" i="20"/>
  <c r="I522" i="20"/>
  <c r="K522" i="20"/>
  <c r="M522" i="20"/>
  <c r="O522" i="20"/>
  <c r="Q522" i="20"/>
  <c r="V522" i="20"/>
  <c r="G526" i="20"/>
  <c r="M526" i="20" s="1"/>
  <c r="I526" i="20"/>
  <c r="K526" i="20"/>
  <c r="O526" i="20"/>
  <c r="Q526" i="20"/>
  <c r="V526" i="20"/>
  <c r="G530" i="20"/>
  <c r="M530" i="20" s="1"/>
  <c r="I530" i="20"/>
  <c r="K530" i="20"/>
  <c r="O530" i="20"/>
  <c r="Q530" i="20"/>
  <c r="V530" i="20"/>
  <c r="G535" i="20"/>
  <c r="I535" i="20"/>
  <c r="K535" i="20"/>
  <c r="M535" i="20"/>
  <c r="O535" i="20"/>
  <c r="Q535" i="20"/>
  <c r="V535" i="20"/>
  <c r="G539" i="20"/>
  <c r="I539" i="20"/>
  <c r="K539" i="20"/>
  <c r="M539" i="20"/>
  <c r="O539" i="20"/>
  <c r="Q539" i="20"/>
  <c r="V539" i="20"/>
  <c r="G543" i="20"/>
  <c r="I543" i="20"/>
  <c r="K543" i="20"/>
  <c r="M543" i="20"/>
  <c r="O543" i="20"/>
  <c r="Q543" i="20"/>
  <c r="V543" i="20"/>
  <c r="G549" i="20"/>
  <c r="M549" i="20" s="1"/>
  <c r="I549" i="20"/>
  <c r="K549" i="20"/>
  <c r="O549" i="20"/>
  <c r="Q549" i="20"/>
  <c r="V549" i="20"/>
  <c r="G553" i="20"/>
  <c r="M553" i="20" s="1"/>
  <c r="I553" i="20"/>
  <c r="K553" i="20"/>
  <c r="O553" i="20"/>
  <c r="Q553" i="20"/>
  <c r="V553" i="20"/>
  <c r="G563" i="20"/>
  <c r="I563" i="20"/>
  <c r="K563" i="20"/>
  <c r="M563" i="20"/>
  <c r="O563" i="20"/>
  <c r="Q563" i="20"/>
  <c r="V563" i="20"/>
  <c r="G569" i="20"/>
  <c r="M569" i="20" s="1"/>
  <c r="I569" i="20"/>
  <c r="K569" i="20"/>
  <c r="O569" i="20"/>
  <c r="Q569" i="20"/>
  <c r="V569" i="20"/>
  <c r="G575" i="20"/>
  <c r="I575" i="20"/>
  <c r="K575" i="20"/>
  <c r="M575" i="20"/>
  <c r="O575" i="20"/>
  <c r="Q575" i="20"/>
  <c r="V575" i="20"/>
  <c r="G579" i="20"/>
  <c r="M579" i="20" s="1"/>
  <c r="I579" i="20"/>
  <c r="K579" i="20"/>
  <c r="O579" i="20"/>
  <c r="Q579" i="20"/>
  <c r="V579" i="20"/>
  <c r="G582" i="20"/>
  <c r="I582" i="20"/>
  <c r="K582" i="20"/>
  <c r="M582" i="20"/>
  <c r="O582" i="20"/>
  <c r="Q582" i="20"/>
  <c r="V582" i="20"/>
  <c r="G586" i="20"/>
  <c r="M586" i="20" s="1"/>
  <c r="I586" i="20"/>
  <c r="K586" i="20"/>
  <c r="O586" i="20"/>
  <c r="Q586" i="20"/>
  <c r="V586" i="20"/>
  <c r="G590" i="20"/>
  <c r="M590" i="20" s="1"/>
  <c r="I590" i="20"/>
  <c r="K590" i="20"/>
  <c r="O590" i="20"/>
  <c r="Q590" i="20"/>
  <c r="V590" i="20"/>
  <c r="Q596" i="20"/>
  <c r="V596" i="20"/>
  <c r="G597" i="20"/>
  <c r="G596" i="20" s="1"/>
  <c r="I597" i="20"/>
  <c r="I596" i="20" s="1"/>
  <c r="K597" i="20"/>
  <c r="M597" i="20"/>
  <c r="O597" i="20"/>
  <c r="Q597" i="20"/>
  <c r="V597" i="20"/>
  <c r="G603" i="20"/>
  <c r="I603" i="20"/>
  <c r="K603" i="20"/>
  <c r="M603" i="20"/>
  <c r="O603" i="20"/>
  <c r="O596" i="20" s="1"/>
  <c r="Q603" i="20"/>
  <c r="V603" i="20"/>
  <c r="G607" i="20"/>
  <c r="I607" i="20"/>
  <c r="K607" i="20"/>
  <c r="M607" i="20"/>
  <c r="O607" i="20"/>
  <c r="Q607" i="20"/>
  <c r="V607" i="20"/>
  <c r="G615" i="20"/>
  <c r="M615" i="20" s="1"/>
  <c r="I615" i="20"/>
  <c r="K615" i="20"/>
  <c r="K596" i="20" s="1"/>
  <c r="O615" i="20"/>
  <c r="Q615" i="20"/>
  <c r="V615" i="20"/>
  <c r="G621" i="20"/>
  <c r="I621" i="20"/>
  <c r="K621" i="20"/>
  <c r="M621" i="20"/>
  <c r="O621" i="20"/>
  <c r="Q621" i="20"/>
  <c r="V621" i="20"/>
  <c r="AE623" i="20"/>
  <c r="F50" i="1" s="1"/>
  <c r="G190" i="19"/>
  <c r="G8" i="19"/>
  <c r="V8" i="19"/>
  <c r="G9" i="19"/>
  <c r="I9" i="19"/>
  <c r="I8" i="19" s="1"/>
  <c r="K9" i="19"/>
  <c r="K8" i="19" s="1"/>
  <c r="M9" i="19"/>
  <c r="M8" i="19" s="1"/>
  <c r="O9" i="19"/>
  <c r="O8" i="19" s="1"/>
  <c r="Q9" i="19"/>
  <c r="Q8" i="19" s="1"/>
  <c r="V9" i="19"/>
  <c r="G22" i="19"/>
  <c r="I22" i="19"/>
  <c r="I21" i="19" s="1"/>
  <c r="K22" i="19"/>
  <c r="K21" i="19" s="1"/>
  <c r="M22" i="19"/>
  <c r="O22" i="19"/>
  <c r="Q22" i="19"/>
  <c r="Q21" i="19" s="1"/>
  <c r="V22" i="19"/>
  <c r="V21" i="19" s="1"/>
  <c r="G23" i="19"/>
  <c r="I23" i="19"/>
  <c r="K23" i="19"/>
  <c r="M23" i="19"/>
  <c r="O23" i="19"/>
  <c r="O21" i="19" s="1"/>
  <c r="Q23" i="19"/>
  <c r="V23" i="19"/>
  <c r="G24" i="19"/>
  <c r="I24" i="19"/>
  <c r="K24" i="19"/>
  <c r="M24" i="19"/>
  <c r="O24" i="19"/>
  <c r="Q24" i="19"/>
  <c r="V24" i="19"/>
  <c r="G25" i="19"/>
  <c r="I25" i="19"/>
  <c r="K25" i="19"/>
  <c r="M25" i="19"/>
  <c r="O25" i="19"/>
  <c r="Q25" i="19"/>
  <c r="V25" i="19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K32" i="19"/>
  <c r="O32" i="19"/>
  <c r="Q32" i="19"/>
  <c r="G33" i="19"/>
  <c r="M33" i="19" s="1"/>
  <c r="M32" i="19" s="1"/>
  <c r="I33" i="19"/>
  <c r="I32" i="19" s="1"/>
  <c r="K33" i="19"/>
  <c r="O33" i="19"/>
  <c r="Q33" i="19"/>
  <c r="V33" i="19"/>
  <c r="V32" i="19" s="1"/>
  <c r="I51" i="19"/>
  <c r="G52" i="19"/>
  <c r="I52" i="19"/>
  <c r="K52" i="19"/>
  <c r="M52" i="19"/>
  <c r="O52" i="19"/>
  <c r="O51" i="19" s="1"/>
  <c r="Q52" i="19"/>
  <c r="Q51" i="19" s="1"/>
  <c r="V52" i="19"/>
  <c r="V51" i="19" s="1"/>
  <c r="G53" i="19"/>
  <c r="I53" i="19"/>
  <c r="K53" i="19"/>
  <c r="M53" i="19"/>
  <c r="O53" i="19"/>
  <c r="Q53" i="19"/>
  <c r="V53" i="19"/>
  <c r="G54" i="19"/>
  <c r="I54" i="19"/>
  <c r="K54" i="19"/>
  <c r="K51" i="19" s="1"/>
  <c r="M54" i="19"/>
  <c r="O54" i="19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0" i="19"/>
  <c r="M60" i="19" s="1"/>
  <c r="I60" i="19"/>
  <c r="K60" i="19"/>
  <c r="O60" i="19"/>
  <c r="Q60" i="19"/>
  <c r="V60" i="19"/>
  <c r="G61" i="19"/>
  <c r="I61" i="19"/>
  <c r="K61" i="19"/>
  <c r="M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I64" i="19"/>
  <c r="K64" i="19"/>
  <c r="M64" i="19"/>
  <c r="O64" i="19"/>
  <c r="Q64" i="19"/>
  <c r="V64" i="19"/>
  <c r="G65" i="19"/>
  <c r="I65" i="19"/>
  <c r="K65" i="19"/>
  <c r="M65" i="19"/>
  <c r="O65" i="19"/>
  <c r="Q65" i="19"/>
  <c r="V65" i="19"/>
  <c r="G66" i="19"/>
  <c r="I66" i="19"/>
  <c r="K66" i="19"/>
  <c r="M66" i="19"/>
  <c r="O66" i="19"/>
  <c r="Q66" i="19"/>
  <c r="V66" i="19"/>
  <c r="G67" i="19"/>
  <c r="I67" i="19"/>
  <c r="K67" i="19"/>
  <c r="M67" i="19"/>
  <c r="O67" i="19"/>
  <c r="Q67" i="19"/>
  <c r="V67" i="19"/>
  <c r="G68" i="19"/>
  <c r="M68" i="19" s="1"/>
  <c r="I68" i="19"/>
  <c r="K68" i="19"/>
  <c r="O68" i="19"/>
  <c r="Q68" i="19"/>
  <c r="V68" i="19"/>
  <c r="G69" i="19"/>
  <c r="M69" i="19" s="1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1" i="19"/>
  <c r="I71" i="19"/>
  <c r="K71" i="19"/>
  <c r="M71" i="19"/>
  <c r="O71" i="19"/>
  <c r="Q71" i="19"/>
  <c r="V71" i="19"/>
  <c r="G72" i="19"/>
  <c r="M72" i="19" s="1"/>
  <c r="I72" i="19"/>
  <c r="K72" i="19"/>
  <c r="O72" i="19"/>
  <c r="Q72" i="19"/>
  <c r="V72" i="19"/>
  <c r="K73" i="19"/>
  <c r="O73" i="19"/>
  <c r="G74" i="19"/>
  <c r="M74" i="19" s="1"/>
  <c r="M73" i="19" s="1"/>
  <c r="I74" i="19"/>
  <c r="I73" i="19" s="1"/>
  <c r="K74" i="19"/>
  <c r="O74" i="19"/>
  <c r="Q74" i="19"/>
  <c r="Q73" i="19" s="1"/>
  <c r="V74" i="19"/>
  <c r="V73" i="19" s="1"/>
  <c r="G78" i="19"/>
  <c r="I78" i="19"/>
  <c r="K78" i="19"/>
  <c r="M78" i="19"/>
  <c r="O78" i="19"/>
  <c r="O77" i="19" s="1"/>
  <c r="Q78" i="19"/>
  <c r="Q77" i="19" s="1"/>
  <c r="V78" i="19"/>
  <c r="V77" i="19" s="1"/>
  <c r="G79" i="19"/>
  <c r="I79" i="19"/>
  <c r="K79" i="19"/>
  <c r="M79" i="19"/>
  <c r="O79" i="19"/>
  <c r="Q79" i="19"/>
  <c r="V79" i="19"/>
  <c r="G80" i="19"/>
  <c r="I80" i="19"/>
  <c r="K80" i="19"/>
  <c r="K77" i="19" s="1"/>
  <c r="M80" i="19"/>
  <c r="O80" i="19"/>
  <c r="Q80" i="19"/>
  <c r="V80" i="19"/>
  <c r="G81" i="19"/>
  <c r="I81" i="19"/>
  <c r="K81" i="19"/>
  <c r="M81" i="19"/>
  <c r="O81" i="19"/>
  <c r="Q81" i="19"/>
  <c r="V81" i="19"/>
  <c r="G82" i="19"/>
  <c r="M82" i="19" s="1"/>
  <c r="I82" i="19"/>
  <c r="K82" i="19"/>
  <c r="O82" i="19"/>
  <c r="Q82" i="19"/>
  <c r="V82" i="19"/>
  <c r="G83" i="19"/>
  <c r="M83" i="19" s="1"/>
  <c r="I83" i="19"/>
  <c r="K83" i="19"/>
  <c r="O83" i="19"/>
  <c r="Q83" i="19"/>
  <c r="V83" i="19"/>
  <c r="G84" i="19"/>
  <c r="M84" i="19" s="1"/>
  <c r="I84" i="19"/>
  <c r="K84" i="19"/>
  <c r="O84" i="19"/>
  <c r="Q84" i="19"/>
  <c r="V84" i="19"/>
  <c r="G85" i="19"/>
  <c r="I85" i="19"/>
  <c r="K85" i="19"/>
  <c r="M85" i="19"/>
  <c r="O85" i="19"/>
  <c r="Q85" i="19"/>
  <c r="V85" i="19"/>
  <c r="G86" i="19"/>
  <c r="M86" i="19" s="1"/>
  <c r="I86" i="19"/>
  <c r="K86" i="19"/>
  <c r="O86" i="19"/>
  <c r="Q86" i="19"/>
  <c r="V86" i="19"/>
  <c r="G87" i="19"/>
  <c r="I87" i="19"/>
  <c r="K87" i="19"/>
  <c r="M87" i="19"/>
  <c r="O87" i="19"/>
  <c r="Q87" i="19"/>
  <c r="V87" i="19"/>
  <c r="G88" i="19"/>
  <c r="M88" i="19" s="1"/>
  <c r="I88" i="19"/>
  <c r="K88" i="19"/>
  <c r="O88" i="19"/>
  <c r="Q88" i="19"/>
  <c r="V88" i="19"/>
  <c r="G89" i="19"/>
  <c r="M89" i="19" s="1"/>
  <c r="I89" i="19"/>
  <c r="I77" i="19" s="1"/>
  <c r="K89" i="19"/>
  <c r="O89" i="19"/>
  <c r="Q89" i="19"/>
  <c r="V89" i="19"/>
  <c r="G90" i="19"/>
  <c r="I90" i="19"/>
  <c r="K90" i="19"/>
  <c r="M90" i="19"/>
  <c r="O90" i="19"/>
  <c r="Q90" i="19"/>
  <c r="V90" i="19"/>
  <c r="G91" i="19"/>
  <c r="I91" i="19"/>
  <c r="K91" i="19"/>
  <c r="M91" i="19"/>
  <c r="O91" i="19"/>
  <c r="Q91" i="19"/>
  <c r="V91" i="19"/>
  <c r="G92" i="19"/>
  <c r="I92" i="19"/>
  <c r="K92" i="19"/>
  <c r="M92" i="19"/>
  <c r="O92" i="19"/>
  <c r="Q92" i="19"/>
  <c r="V92" i="19"/>
  <c r="G93" i="19"/>
  <c r="I93" i="19"/>
  <c r="K93" i="19"/>
  <c r="M93" i="19"/>
  <c r="O93" i="19"/>
  <c r="Q93" i="19"/>
  <c r="V93" i="19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G97" i="19"/>
  <c r="I97" i="19"/>
  <c r="I96" i="19" s="1"/>
  <c r="K97" i="19"/>
  <c r="K96" i="19" s="1"/>
  <c r="M97" i="19"/>
  <c r="M96" i="19" s="1"/>
  <c r="O97" i="19"/>
  <c r="O96" i="19" s="1"/>
  <c r="Q97" i="19"/>
  <c r="Q96" i="19" s="1"/>
  <c r="V97" i="19"/>
  <c r="V96" i="19" s="1"/>
  <c r="V111" i="19"/>
  <c r="G112" i="19"/>
  <c r="G111" i="19" s="1"/>
  <c r="I112" i="19"/>
  <c r="I111" i="19" s="1"/>
  <c r="K112" i="19"/>
  <c r="K111" i="19" s="1"/>
  <c r="M112" i="19"/>
  <c r="M111" i="19" s="1"/>
  <c r="O112" i="19"/>
  <c r="O111" i="19" s="1"/>
  <c r="Q112" i="19"/>
  <c r="Q111" i="19" s="1"/>
  <c r="V112" i="19"/>
  <c r="G133" i="19"/>
  <c r="M133" i="19" s="1"/>
  <c r="I133" i="19"/>
  <c r="I132" i="19" s="1"/>
  <c r="K133" i="19"/>
  <c r="K132" i="19" s="1"/>
  <c r="O133" i="19"/>
  <c r="Q133" i="19"/>
  <c r="Q132" i="19" s="1"/>
  <c r="V133" i="19"/>
  <c r="V132" i="19" s="1"/>
  <c r="G134" i="19"/>
  <c r="I134" i="19"/>
  <c r="K134" i="19"/>
  <c r="M134" i="19"/>
  <c r="O134" i="19"/>
  <c r="O132" i="19" s="1"/>
  <c r="Q134" i="19"/>
  <c r="V134" i="19"/>
  <c r="G135" i="19"/>
  <c r="I135" i="19"/>
  <c r="K135" i="19"/>
  <c r="M135" i="19"/>
  <c r="O135" i="19"/>
  <c r="Q135" i="19"/>
  <c r="V135" i="19"/>
  <c r="G136" i="19"/>
  <c r="I136" i="19"/>
  <c r="K136" i="19"/>
  <c r="M136" i="19"/>
  <c r="O136" i="19"/>
  <c r="Q136" i="19"/>
  <c r="V136" i="19"/>
  <c r="G137" i="19"/>
  <c r="I137" i="19"/>
  <c r="K137" i="19"/>
  <c r="M137" i="19"/>
  <c r="O137" i="19"/>
  <c r="Q137" i="19"/>
  <c r="V137" i="19"/>
  <c r="G138" i="19"/>
  <c r="M138" i="19" s="1"/>
  <c r="I138" i="19"/>
  <c r="K138" i="19"/>
  <c r="O138" i="19"/>
  <c r="Q138" i="19"/>
  <c r="V138" i="19"/>
  <c r="G139" i="19"/>
  <c r="M139" i="19" s="1"/>
  <c r="I139" i="19"/>
  <c r="K139" i="19"/>
  <c r="O139" i="19"/>
  <c r="Q139" i="19"/>
  <c r="V139" i="19"/>
  <c r="G140" i="19"/>
  <c r="M140" i="19" s="1"/>
  <c r="I140" i="19"/>
  <c r="K140" i="19"/>
  <c r="O140" i="19"/>
  <c r="Q140" i="19"/>
  <c r="V140" i="19"/>
  <c r="G141" i="19"/>
  <c r="I141" i="19"/>
  <c r="K141" i="19"/>
  <c r="M141" i="19"/>
  <c r="O141" i="19"/>
  <c r="Q141" i="19"/>
  <c r="V141" i="19"/>
  <c r="G142" i="19"/>
  <c r="M142" i="19" s="1"/>
  <c r="I142" i="19"/>
  <c r="K142" i="19"/>
  <c r="O142" i="19"/>
  <c r="Q142" i="19"/>
  <c r="V142" i="19"/>
  <c r="G143" i="19"/>
  <c r="I143" i="19"/>
  <c r="K143" i="19"/>
  <c r="M143" i="19"/>
  <c r="O143" i="19"/>
  <c r="Q143" i="19"/>
  <c r="V143" i="19"/>
  <c r="G144" i="19"/>
  <c r="M144" i="19" s="1"/>
  <c r="I144" i="19"/>
  <c r="K144" i="19"/>
  <c r="O144" i="19"/>
  <c r="Q144" i="19"/>
  <c r="V144" i="19"/>
  <c r="G145" i="19"/>
  <c r="M145" i="19" s="1"/>
  <c r="I145" i="19"/>
  <c r="K145" i="19"/>
  <c r="O145" i="19"/>
  <c r="Q145" i="19"/>
  <c r="V145" i="19"/>
  <c r="G146" i="19"/>
  <c r="I146" i="19"/>
  <c r="K146" i="19"/>
  <c r="M146" i="19"/>
  <c r="O146" i="19"/>
  <c r="Q146" i="19"/>
  <c r="V146" i="19"/>
  <c r="G147" i="19"/>
  <c r="I147" i="19"/>
  <c r="K147" i="19"/>
  <c r="M147" i="19"/>
  <c r="O147" i="19"/>
  <c r="Q147" i="19"/>
  <c r="V147" i="19"/>
  <c r="G148" i="19"/>
  <c r="I148" i="19"/>
  <c r="K148" i="19"/>
  <c r="M148" i="19"/>
  <c r="O148" i="19"/>
  <c r="Q148" i="19"/>
  <c r="V148" i="19"/>
  <c r="G150" i="19"/>
  <c r="G149" i="19" s="1"/>
  <c r="I150" i="19"/>
  <c r="I149" i="19" s="1"/>
  <c r="K150" i="19"/>
  <c r="K149" i="19" s="1"/>
  <c r="O150" i="19"/>
  <c r="O149" i="19" s="1"/>
  <c r="Q150" i="19"/>
  <c r="V150" i="19"/>
  <c r="V149" i="19" s="1"/>
  <c r="G151" i="19"/>
  <c r="M151" i="19" s="1"/>
  <c r="I151" i="19"/>
  <c r="K151" i="19"/>
  <c r="O151" i="19"/>
  <c r="Q151" i="19"/>
  <c r="Q149" i="19" s="1"/>
  <c r="V151" i="19"/>
  <c r="G152" i="19"/>
  <c r="M152" i="19" s="1"/>
  <c r="I152" i="19"/>
  <c r="K152" i="19"/>
  <c r="O152" i="19"/>
  <c r="Q152" i="19"/>
  <c r="V152" i="19"/>
  <c r="G153" i="19"/>
  <c r="I153" i="19"/>
  <c r="K153" i="19"/>
  <c r="M153" i="19"/>
  <c r="O153" i="19"/>
  <c r="Q153" i="19"/>
  <c r="V153" i="19"/>
  <c r="G154" i="19"/>
  <c r="M154" i="19" s="1"/>
  <c r="I154" i="19"/>
  <c r="K154" i="19"/>
  <c r="O154" i="19"/>
  <c r="Q154" i="19"/>
  <c r="V154" i="19"/>
  <c r="G156" i="19"/>
  <c r="M156" i="19" s="1"/>
  <c r="M155" i="19" s="1"/>
  <c r="I156" i="19"/>
  <c r="I155" i="19" s="1"/>
  <c r="K156" i="19"/>
  <c r="O156" i="19"/>
  <c r="O155" i="19" s="1"/>
  <c r="Q156" i="19"/>
  <c r="Q155" i="19" s="1"/>
  <c r="V156" i="19"/>
  <c r="V155" i="19" s="1"/>
  <c r="G157" i="19"/>
  <c r="M157" i="19" s="1"/>
  <c r="I157" i="19"/>
  <c r="K157" i="19"/>
  <c r="O157" i="19"/>
  <c r="Q157" i="19"/>
  <c r="V157" i="19"/>
  <c r="G158" i="19"/>
  <c r="I158" i="19"/>
  <c r="K158" i="19"/>
  <c r="M158" i="19"/>
  <c r="O158" i="19"/>
  <c r="Q158" i="19"/>
  <c r="V158" i="19"/>
  <c r="G159" i="19"/>
  <c r="I159" i="19"/>
  <c r="K159" i="19"/>
  <c r="M159" i="19"/>
  <c r="O159" i="19"/>
  <c r="Q159" i="19"/>
  <c r="V159" i="19"/>
  <c r="G160" i="19"/>
  <c r="I160" i="19"/>
  <c r="K160" i="19"/>
  <c r="M160" i="19"/>
  <c r="O160" i="19"/>
  <c r="Q160" i="19"/>
  <c r="V160" i="19"/>
  <c r="G161" i="19"/>
  <c r="I161" i="19"/>
  <c r="K161" i="19"/>
  <c r="M161" i="19"/>
  <c r="O161" i="19"/>
  <c r="Q161" i="19"/>
  <c r="V161" i="19"/>
  <c r="G162" i="19"/>
  <c r="M162" i="19" s="1"/>
  <c r="I162" i="19"/>
  <c r="K162" i="19"/>
  <c r="K155" i="19" s="1"/>
  <c r="O162" i="19"/>
  <c r="Q162" i="19"/>
  <c r="V162" i="19"/>
  <c r="G163" i="19"/>
  <c r="M163" i="19" s="1"/>
  <c r="I163" i="19"/>
  <c r="K163" i="19"/>
  <c r="O163" i="19"/>
  <c r="Q163" i="19"/>
  <c r="V163" i="19"/>
  <c r="G164" i="19"/>
  <c r="M164" i="19" s="1"/>
  <c r="I164" i="19"/>
  <c r="K164" i="19"/>
  <c r="O164" i="19"/>
  <c r="Q164" i="19"/>
  <c r="V164" i="19"/>
  <c r="O165" i="19"/>
  <c r="Q165" i="19"/>
  <c r="G166" i="19"/>
  <c r="M166" i="19" s="1"/>
  <c r="M165" i="19" s="1"/>
  <c r="I166" i="19"/>
  <c r="K166" i="19"/>
  <c r="K165" i="19" s="1"/>
  <c r="O166" i="19"/>
  <c r="Q166" i="19"/>
  <c r="V166" i="19"/>
  <c r="V165" i="19" s="1"/>
  <c r="G167" i="19"/>
  <c r="I167" i="19"/>
  <c r="I165" i="19" s="1"/>
  <c r="K167" i="19"/>
  <c r="M167" i="19"/>
  <c r="O167" i="19"/>
  <c r="Q167" i="19"/>
  <c r="V167" i="19"/>
  <c r="G169" i="19"/>
  <c r="M169" i="19" s="1"/>
  <c r="M168" i="19" s="1"/>
  <c r="I169" i="19"/>
  <c r="I168" i="19" s="1"/>
  <c r="K169" i="19"/>
  <c r="O169" i="19"/>
  <c r="Q169" i="19"/>
  <c r="Q168" i="19" s="1"/>
  <c r="V169" i="19"/>
  <c r="V168" i="19" s="1"/>
  <c r="G170" i="19"/>
  <c r="I170" i="19"/>
  <c r="K170" i="19"/>
  <c r="K168" i="19" s="1"/>
  <c r="M170" i="19"/>
  <c r="O170" i="19"/>
  <c r="O168" i="19" s="1"/>
  <c r="Q170" i="19"/>
  <c r="V170" i="19"/>
  <c r="G171" i="19"/>
  <c r="I171" i="19"/>
  <c r="K171" i="19"/>
  <c r="M171" i="19"/>
  <c r="O171" i="19"/>
  <c r="Q171" i="19"/>
  <c r="V171" i="19"/>
  <c r="G173" i="19"/>
  <c r="I173" i="19"/>
  <c r="I172" i="19" s="1"/>
  <c r="K173" i="19"/>
  <c r="K172" i="19" s="1"/>
  <c r="M173" i="19"/>
  <c r="O173" i="19"/>
  <c r="Q173" i="19"/>
  <c r="Q172" i="19" s="1"/>
  <c r="V173" i="19"/>
  <c r="V172" i="19" s="1"/>
  <c r="G174" i="19"/>
  <c r="M174" i="19" s="1"/>
  <c r="I174" i="19"/>
  <c r="K174" i="19"/>
  <c r="O174" i="19"/>
  <c r="Q174" i="19"/>
  <c r="V174" i="19"/>
  <c r="G175" i="19"/>
  <c r="I175" i="19"/>
  <c r="K175" i="19"/>
  <c r="M175" i="19"/>
  <c r="O175" i="19"/>
  <c r="Q175" i="19"/>
  <c r="V175" i="19"/>
  <c r="G176" i="19"/>
  <c r="M176" i="19" s="1"/>
  <c r="I176" i="19"/>
  <c r="K176" i="19"/>
  <c r="O176" i="19"/>
  <c r="Q176" i="19"/>
  <c r="V176" i="19"/>
  <c r="G177" i="19"/>
  <c r="M177" i="19" s="1"/>
  <c r="I177" i="19"/>
  <c r="K177" i="19"/>
  <c r="O177" i="19"/>
  <c r="Q177" i="19"/>
  <c r="V177" i="19"/>
  <c r="G178" i="19"/>
  <c r="M178" i="19" s="1"/>
  <c r="I178" i="19"/>
  <c r="K178" i="19"/>
  <c r="O178" i="19"/>
  <c r="Q178" i="19"/>
  <c r="V178" i="19"/>
  <c r="G179" i="19"/>
  <c r="I179" i="19"/>
  <c r="K179" i="19"/>
  <c r="M179" i="19"/>
  <c r="O179" i="19"/>
  <c r="Q179" i="19"/>
  <c r="V179" i="19"/>
  <c r="G180" i="19"/>
  <c r="M180" i="19" s="1"/>
  <c r="I180" i="19"/>
  <c r="K180" i="19"/>
  <c r="O180" i="19"/>
  <c r="Q180" i="19"/>
  <c r="V180" i="19"/>
  <c r="G181" i="19"/>
  <c r="M181" i="19" s="1"/>
  <c r="I181" i="19"/>
  <c r="K181" i="19"/>
  <c r="O181" i="19"/>
  <c r="Q181" i="19"/>
  <c r="V181" i="19"/>
  <c r="G182" i="19"/>
  <c r="I182" i="19"/>
  <c r="K182" i="19"/>
  <c r="M182" i="19"/>
  <c r="O182" i="19"/>
  <c r="Q182" i="19"/>
  <c r="V182" i="19"/>
  <c r="G183" i="19"/>
  <c r="I183" i="19"/>
  <c r="K183" i="19"/>
  <c r="M183" i="19"/>
  <c r="O183" i="19"/>
  <c r="Q183" i="19"/>
  <c r="V183" i="19"/>
  <c r="G184" i="19"/>
  <c r="I184" i="19"/>
  <c r="K184" i="19"/>
  <c r="M184" i="19"/>
  <c r="O184" i="19"/>
  <c r="O172" i="19" s="1"/>
  <c r="Q184" i="19"/>
  <c r="V184" i="19"/>
  <c r="Q185" i="19"/>
  <c r="G186" i="19"/>
  <c r="M186" i="19" s="1"/>
  <c r="I186" i="19"/>
  <c r="I185" i="19" s="1"/>
  <c r="K186" i="19"/>
  <c r="K185" i="19" s="1"/>
  <c r="O186" i="19"/>
  <c r="Q186" i="19"/>
  <c r="V186" i="19"/>
  <c r="V185" i="19" s="1"/>
  <c r="G187" i="19"/>
  <c r="G185" i="19" s="1"/>
  <c r="I187" i="19"/>
  <c r="K187" i="19"/>
  <c r="M187" i="19"/>
  <c r="O187" i="19"/>
  <c r="O185" i="19" s="1"/>
  <c r="Q187" i="19"/>
  <c r="V187" i="19"/>
  <c r="G188" i="19"/>
  <c r="M188" i="19" s="1"/>
  <c r="I188" i="19"/>
  <c r="K188" i="19"/>
  <c r="O188" i="19"/>
  <c r="Q188" i="19"/>
  <c r="V188" i="19"/>
  <c r="AE190" i="19"/>
  <c r="G18" i="18"/>
  <c r="G9" i="18"/>
  <c r="I9" i="18"/>
  <c r="I8" i="18" s="1"/>
  <c r="K9" i="18"/>
  <c r="K8" i="18" s="1"/>
  <c r="M9" i="18"/>
  <c r="O9" i="18"/>
  <c r="O8" i="18" s="1"/>
  <c r="Q9" i="18"/>
  <c r="Q8" i="18" s="1"/>
  <c r="V9" i="18"/>
  <c r="G10" i="18"/>
  <c r="M10" i="18" s="1"/>
  <c r="I10" i="18"/>
  <c r="K10" i="18"/>
  <c r="O10" i="18"/>
  <c r="Q10" i="18"/>
  <c r="V10" i="18"/>
  <c r="V8" i="18" s="1"/>
  <c r="G11" i="18"/>
  <c r="G8" i="18" s="1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G15" i="18"/>
  <c r="G16" i="18"/>
  <c r="M16" i="18" s="1"/>
  <c r="M15" i="18" s="1"/>
  <c r="I16" i="18"/>
  <c r="I15" i="18" s="1"/>
  <c r="K16" i="18"/>
  <c r="K15" i="18" s="1"/>
  <c r="O16" i="18"/>
  <c r="O15" i="18" s="1"/>
  <c r="Q16" i="18"/>
  <c r="Q15" i="18" s="1"/>
  <c r="V16" i="18"/>
  <c r="V15" i="18" s="1"/>
  <c r="AE18" i="18"/>
  <c r="G753" i="17"/>
  <c r="BA722" i="17"/>
  <c r="BA242" i="17"/>
  <c r="BA218" i="17"/>
  <c r="BA164" i="17"/>
  <c r="BA79" i="17"/>
  <c r="G9" i="17"/>
  <c r="I9" i="17"/>
  <c r="I8" i="17" s="1"/>
  <c r="K9" i="17"/>
  <c r="M9" i="17"/>
  <c r="O9" i="17"/>
  <c r="O8" i="17" s="1"/>
  <c r="Q9" i="17"/>
  <c r="Q8" i="17" s="1"/>
  <c r="V9" i="17"/>
  <c r="G10" i="17"/>
  <c r="I10" i="17"/>
  <c r="K10" i="17"/>
  <c r="K8" i="17" s="1"/>
  <c r="M10" i="17"/>
  <c r="O10" i="17"/>
  <c r="Q10" i="17"/>
  <c r="V10" i="17"/>
  <c r="G12" i="17"/>
  <c r="I12" i="17"/>
  <c r="K12" i="17"/>
  <c r="M12" i="17"/>
  <c r="O12" i="17"/>
  <c r="Q12" i="17"/>
  <c r="V12" i="17"/>
  <c r="G14" i="17"/>
  <c r="M14" i="17" s="1"/>
  <c r="I14" i="17"/>
  <c r="K14" i="17"/>
  <c r="O14" i="17"/>
  <c r="Q14" i="17"/>
  <c r="V14" i="17"/>
  <c r="V8" i="17" s="1"/>
  <c r="G16" i="17"/>
  <c r="G8" i="17" s="1"/>
  <c r="I16" i="17"/>
  <c r="K16" i="17"/>
  <c r="O16" i="17"/>
  <c r="Q16" i="17"/>
  <c r="V16" i="17"/>
  <c r="G18" i="17"/>
  <c r="M18" i="17" s="1"/>
  <c r="I18" i="17"/>
  <c r="K18" i="17"/>
  <c r="O18" i="17"/>
  <c r="Q18" i="17"/>
  <c r="V18" i="17"/>
  <c r="G21" i="17"/>
  <c r="I21" i="17"/>
  <c r="K21" i="17"/>
  <c r="M21" i="17"/>
  <c r="O21" i="17"/>
  <c r="Q21" i="17"/>
  <c r="V21" i="17"/>
  <c r="G24" i="17"/>
  <c r="I24" i="17"/>
  <c r="K24" i="17"/>
  <c r="M24" i="17"/>
  <c r="O24" i="17"/>
  <c r="Q24" i="17"/>
  <c r="V24" i="17"/>
  <c r="G29" i="17"/>
  <c r="I29" i="17"/>
  <c r="K29" i="17"/>
  <c r="M29" i="17"/>
  <c r="O29" i="17"/>
  <c r="Q29" i="17"/>
  <c r="V29" i="17"/>
  <c r="G33" i="17"/>
  <c r="M33" i="17" s="1"/>
  <c r="I33" i="17"/>
  <c r="K33" i="17"/>
  <c r="O33" i="17"/>
  <c r="Q33" i="17"/>
  <c r="V33" i="17"/>
  <c r="G37" i="17"/>
  <c r="M37" i="17" s="1"/>
  <c r="I37" i="17"/>
  <c r="K37" i="17"/>
  <c r="O37" i="17"/>
  <c r="Q37" i="17"/>
  <c r="V37" i="17"/>
  <c r="G41" i="17"/>
  <c r="V41" i="17"/>
  <c r="G42" i="17"/>
  <c r="I42" i="17"/>
  <c r="I41" i="17" s="1"/>
  <c r="K42" i="17"/>
  <c r="M42" i="17"/>
  <c r="M41" i="17" s="1"/>
  <c r="O42" i="17"/>
  <c r="O41" i="17" s="1"/>
  <c r="Q42" i="17"/>
  <c r="Q41" i="17" s="1"/>
  <c r="V42" i="17"/>
  <c r="G51" i="17"/>
  <c r="I51" i="17"/>
  <c r="K51" i="17"/>
  <c r="K41" i="17" s="1"/>
  <c r="M51" i="17"/>
  <c r="O51" i="17"/>
  <c r="Q51" i="17"/>
  <c r="V51" i="17"/>
  <c r="K53" i="17"/>
  <c r="G54" i="17"/>
  <c r="M54" i="17" s="1"/>
  <c r="I54" i="17"/>
  <c r="I53" i="17" s="1"/>
  <c r="K54" i="17"/>
  <c r="O54" i="17"/>
  <c r="O53" i="17" s="1"/>
  <c r="Q54" i="17"/>
  <c r="Q53" i="17" s="1"/>
  <c r="V54" i="17"/>
  <c r="V53" i="17" s="1"/>
  <c r="G59" i="17"/>
  <c r="G53" i="17" s="1"/>
  <c r="I59" i="17"/>
  <c r="K59" i="17"/>
  <c r="O59" i="17"/>
  <c r="Q59" i="17"/>
  <c r="V59" i="17"/>
  <c r="G61" i="17"/>
  <c r="I61" i="17"/>
  <c r="K61" i="17"/>
  <c r="M61" i="17"/>
  <c r="O61" i="17"/>
  <c r="Q61" i="17"/>
  <c r="V61" i="17"/>
  <c r="G64" i="17"/>
  <c r="I64" i="17"/>
  <c r="I63" i="17" s="1"/>
  <c r="K64" i="17"/>
  <c r="K63" i="17" s="1"/>
  <c r="M64" i="17"/>
  <c r="O64" i="17"/>
  <c r="O63" i="17" s="1"/>
  <c r="Q64" i="17"/>
  <c r="Q63" i="17" s="1"/>
  <c r="V64" i="17"/>
  <c r="V63" i="17" s="1"/>
  <c r="G69" i="17"/>
  <c r="I69" i="17"/>
  <c r="K69" i="17"/>
  <c r="M69" i="17"/>
  <c r="O69" i="17"/>
  <c r="Q69" i="17"/>
  <c r="V69" i="17"/>
  <c r="G72" i="17"/>
  <c r="G63" i="17" s="1"/>
  <c r="I72" i="17"/>
  <c r="K72" i="17"/>
  <c r="O72" i="17"/>
  <c r="Q72" i="17"/>
  <c r="V72" i="17"/>
  <c r="G77" i="17"/>
  <c r="G78" i="17"/>
  <c r="M78" i="17" s="1"/>
  <c r="I78" i="17"/>
  <c r="I77" i="17" s="1"/>
  <c r="K78" i="17"/>
  <c r="K77" i="17" s="1"/>
  <c r="O78" i="17"/>
  <c r="Q78" i="17"/>
  <c r="Q77" i="17" s="1"/>
  <c r="V78" i="17"/>
  <c r="G112" i="17"/>
  <c r="I112" i="17"/>
  <c r="K112" i="17"/>
  <c r="M112" i="17"/>
  <c r="O112" i="17"/>
  <c r="O77" i="17" s="1"/>
  <c r="Q112" i="17"/>
  <c r="V112" i="17"/>
  <c r="G116" i="17"/>
  <c r="I116" i="17"/>
  <c r="K116" i="17"/>
  <c r="M116" i="17"/>
  <c r="O116" i="17"/>
  <c r="Q116" i="17"/>
  <c r="V116" i="17"/>
  <c r="G119" i="17"/>
  <c r="I119" i="17"/>
  <c r="K119" i="17"/>
  <c r="M119" i="17"/>
  <c r="O119" i="17"/>
  <c r="Q119" i="17"/>
  <c r="V119" i="17"/>
  <c r="G153" i="17"/>
  <c r="M153" i="17" s="1"/>
  <c r="I153" i="17"/>
  <c r="K153" i="17"/>
  <c r="O153" i="17"/>
  <c r="Q153" i="17"/>
  <c r="V153" i="17"/>
  <c r="G160" i="17"/>
  <c r="M160" i="17" s="1"/>
  <c r="I160" i="17"/>
  <c r="K160" i="17"/>
  <c r="O160" i="17"/>
  <c r="Q160" i="17"/>
  <c r="V160" i="17"/>
  <c r="V77" i="17" s="1"/>
  <c r="G162" i="17"/>
  <c r="V162" i="17"/>
  <c r="G163" i="17"/>
  <c r="M163" i="17" s="1"/>
  <c r="M162" i="17" s="1"/>
  <c r="I163" i="17"/>
  <c r="I162" i="17" s="1"/>
  <c r="K163" i="17"/>
  <c r="K162" i="17" s="1"/>
  <c r="O163" i="17"/>
  <c r="O162" i="17" s="1"/>
  <c r="Q163" i="17"/>
  <c r="Q162" i="17" s="1"/>
  <c r="V163" i="17"/>
  <c r="G170" i="17"/>
  <c r="I170" i="17"/>
  <c r="K170" i="17"/>
  <c r="K169" i="17" s="1"/>
  <c r="M170" i="17"/>
  <c r="M169" i="17" s="1"/>
  <c r="O170" i="17"/>
  <c r="Q170" i="17"/>
  <c r="V170" i="17"/>
  <c r="V169" i="17" s="1"/>
  <c r="G175" i="17"/>
  <c r="G169" i="17" s="1"/>
  <c r="I175" i="17"/>
  <c r="I169" i="17" s="1"/>
  <c r="K175" i="17"/>
  <c r="M175" i="17"/>
  <c r="O175" i="17"/>
  <c r="Q175" i="17"/>
  <c r="V175" i="17"/>
  <c r="G178" i="17"/>
  <c r="M178" i="17" s="1"/>
  <c r="I178" i="17"/>
  <c r="K178" i="17"/>
  <c r="O178" i="17"/>
  <c r="Q178" i="17"/>
  <c r="Q169" i="17" s="1"/>
  <c r="V178" i="17"/>
  <c r="G181" i="17"/>
  <c r="M181" i="17" s="1"/>
  <c r="I181" i="17"/>
  <c r="K181" i="17"/>
  <c r="O181" i="17"/>
  <c r="Q181" i="17"/>
  <c r="V181" i="17"/>
  <c r="G184" i="17"/>
  <c r="I184" i="17"/>
  <c r="K184" i="17"/>
  <c r="M184" i="17"/>
  <c r="O184" i="17"/>
  <c r="Q184" i="17"/>
  <c r="V184" i="17"/>
  <c r="G186" i="17"/>
  <c r="I186" i="17"/>
  <c r="K186" i="17"/>
  <c r="M186" i="17"/>
  <c r="O186" i="17"/>
  <c r="O169" i="17" s="1"/>
  <c r="Q186" i="17"/>
  <c r="V186" i="17"/>
  <c r="G189" i="17"/>
  <c r="M189" i="17" s="1"/>
  <c r="I189" i="17"/>
  <c r="I188" i="17" s="1"/>
  <c r="K189" i="17"/>
  <c r="K188" i="17" s="1"/>
  <c r="O189" i="17"/>
  <c r="Q189" i="17"/>
  <c r="Q188" i="17" s="1"/>
  <c r="V189" i="17"/>
  <c r="V188" i="17" s="1"/>
  <c r="G190" i="17"/>
  <c r="M190" i="17" s="1"/>
  <c r="I190" i="17"/>
  <c r="K190" i="17"/>
  <c r="O190" i="17"/>
  <c r="Q190" i="17"/>
  <c r="V190" i="17"/>
  <c r="G191" i="17"/>
  <c r="G188" i="17" s="1"/>
  <c r="I191" i="17"/>
  <c r="K191" i="17"/>
  <c r="O191" i="17"/>
  <c r="O188" i="17" s="1"/>
  <c r="Q191" i="17"/>
  <c r="V191" i="17"/>
  <c r="G192" i="17"/>
  <c r="M192" i="17" s="1"/>
  <c r="I192" i="17"/>
  <c r="K192" i="17"/>
  <c r="O192" i="17"/>
  <c r="Q192" i="17"/>
  <c r="V192" i="17"/>
  <c r="G193" i="17"/>
  <c r="I193" i="17"/>
  <c r="K193" i="17"/>
  <c r="M193" i="17"/>
  <c r="O193" i="17"/>
  <c r="Q193" i="17"/>
  <c r="V193" i="17"/>
  <c r="G194" i="17"/>
  <c r="I194" i="17"/>
  <c r="K194" i="17"/>
  <c r="M194" i="17"/>
  <c r="O194" i="17"/>
  <c r="Q194" i="17"/>
  <c r="V194" i="17"/>
  <c r="G195" i="17"/>
  <c r="I195" i="17"/>
  <c r="K195" i="17"/>
  <c r="M195" i="17"/>
  <c r="O195" i="17"/>
  <c r="Q195" i="17"/>
  <c r="V195" i="17"/>
  <c r="G196" i="17"/>
  <c r="M196" i="17" s="1"/>
  <c r="I196" i="17"/>
  <c r="K196" i="17"/>
  <c r="O196" i="17"/>
  <c r="Q196" i="17"/>
  <c r="V196" i="17"/>
  <c r="G197" i="17"/>
  <c r="M197" i="17" s="1"/>
  <c r="I197" i="17"/>
  <c r="K197" i="17"/>
  <c r="O197" i="17"/>
  <c r="Q197" i="17"/>
  <c r="V197" i="17"/>
  <c r="G198" i="17"/>
  <c r="I198" i="17"/>
  <c r="K198" i="17"/>
  <c r="M198" i="17"/>
  <c r="O198" i="17"/>
  <c r="Q198" i="17"/>
  <c r="V198" i="17"/>
  <c r="G199" i="17"/>
  <c r="I199" i="17"/>
  <c r="K199" i="17"/>
  <c r="M199" i="17"/>
  <c r="O199" i="17"/>
  <c r="Q199" i="17"/>
  <c r="V199" i="17"/>
  <c r="G200" i="17"/>
  <c r="I200" i="17"/>
  <c r="K200" i="17"/>
  <c r="M200" i="17"/>
  <c r="O200" i="17"/>
  <c r="Q200" i="17"/>
  <c r="V200" i="17"/>
  <c r="G201" i="17"/>
  <c r="M201" i="17" s="1"/>
  <c r="I201" i="17"/>
  <c r="K201" i="17"/>
  <c r="O201" i="17"/>
  <c r="Q201" i="17"/>
  <c r="V201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M204" i="17" s="1"/>
  <c r="I204" i="17"/>
  <c r="K204" i="17"/>
  <c r="O204" i="17"/>
  <c r="Q204" i="17"/>
  <c r="V204" i="17"/>
  <c r="G205" i="17"/>
  <c r="I205" i="17"/>
  <c r="K205" i="17"/>
  <c r="M205" i="17"/>
  <c r="O205" i="17"/>
  <c r="Q205" i="17"/>
  <c r="V205" i="17"/>
  <c r="K206" i="17"/>
  <c r="M206" i="17"/>
  <c r="Q206" i="17"/>
  <c r="V206" i="17"/>
  <c r="G207" i="17"/>
  <c r="G206" i="17" s="1"/>
  <c r="I207" i="17"/>
  <c r="I206" i="17" s="1"/>
  <c r="K207" i="17"/>
  <c r="M207" i="17"/>
  <c r="O207" i="17"/>
  <c r="O206" i="17" s="1"/>
  <c r="Q207" i="17"/>
  <c r="V207" i="17"/>
  <c r="G209" i="17"/>
  <c r="I209" i="17"/>
  <c r="O209" i="17"/>
  <c r="G210" i="17"/>
  <c r="M210" i="17" s="1"/>
  <c r="M209" i="17" s="1"/>
  <c r="I210" i="17"/>
  <c r="K210" i="17"/>
  <c r="K209" i="17" s="1"/>
  <c r="O210" i="17"/>
  <c r="Q210" i="17"/>
  <c r="Q209" i="17" s="1"/>
  <c r="V210" i="17"/>
  <c r="V209" i="17" s="1"/>
  <c r="I213" i="17"/>
  <c r="K213" i="17"/>
  <c r="Q213" i="17"/>
  <c r="V213" i="17"/>
  <c r="G214" i="17"/>
  <c r="G213" i="17" s="1"/>
  <c r="I214" i="17"/>
  <c r="K214" i="17"/>
  <c r="M214" i="17"/>
  <c r="M213" i="17" s="1"/>
  <c r="O214" i="17"/>
  <c r="O213" i="17" s="1"/>
  <c r="Q214" i="17"/>
  <c r="V214" i="17"/>
  <c r="G217" i="17"/>
  <c r="M217" i="17" s="1"/>
  <c r="I217" i="17"/>
  <c r="I216" i="17" s="1"/>
  <c r="K217" i="17"/>
  <c r="K216" i="17" s="1"/>
  <c r="O217" i="17"/>
  <c r="Q217" i="17"/>
  <c r="Q216" i="17" s="1"/>
  <c r="V217" i="17"/>
  <c r="V216" i="17" s="1"/>
  <c r="G237" i="17"/>
  <c r="M237" i="17" s="1"/>
  <c r="I237" i="17"/>
  <c r="K237" i="17"/>
  <c r="O237" i="17"/>
  <c r="Q237" i="17"/>
  <c r="V237" i="17"/>
  <c r="G239" i="17"/>
  <c r="I239" i="17"/>
  <c r="K239" i="17"/>
  <c r="M239" i="17"/>
  <c r="O239" i="17"/>
  <c r="Q239" i="17"/>
  <c r="V239" i="17"/>
  <c r="G241" i="17"/>
  <c r="M241" i="17" s="1"/>
  <c r="I241" i="17"/>
  <c r="K241" i="17"/>
  <c r="O241" i="17"/>
  <c r="O216" i="17" s="1"/>
  <c r="Q241" i="17"/>
  <c r="V241" i="17"/>
  <c r="G247" i="17"/>
  <c r="I247" i="17"/>
  <c r="K247" i="17"/>
  <c r="M247" i="17"/>
  <c r="O247" i="17"/>
  <c r="Q247" i="17"/>
  <c r="V247" i="17"/>
  <c r="G250" i="17"/>
  <c r="I250" i="17"/>
  <c r="K250" i="17"/>
  <c r="M250" i="17"/>
  <c r="O250" i="17"/>
  <c r="Q250" i="17"/>
  <c r="V250" i="17"/>
  <c r="G266" i="17"/>
  <c r="I266" i="17"/>
  <c r="K266" i="17"/>
  <c r="M266" i="17"/>
  <c r="O266" i="17"/>
  <c r="Q266" i="17"/>
  <c r="V266" i="17"/>
  <c r="G272" i="17"/>
  <c r="M272" i="17" s="1"/>
  <c r="I272" i="17"/>
  <c r="K272" i="17"/>
  <c r="O272" i="17"/>
  <c r="Q272" i="17"/>
  <c r="V272" i="17"/>
  <c r="G292" i="17"/>
  <c r="M292" i="17" s="1"/>
  <c r="I292" i="17"/>
  <c r="K292" i="17"/>
  <c r="O292" i="17"/>
  <c r="Q292" i="17"/>
  <c r="V292" i="17"/>
  <c r="G307" i="17"/>
  <c r="I307" i="17"/>
  <c r="K307" i="17"/>
  <c r="M307" i="17"/>
  <c r="O307" i="17"/>
  <c r="Q307" i="17"/>
  <c r="V307" i="17"/>
  <c r="G312" i="17"/>
  <c r="I312" i="17"/>
  <c r="K312" i="17"/>
  <c r="M312" i="17"/>
  <c r="O312" i="17"/>
  <c r="Q312" i="17"/>
  <c r="V312" i="17"/>
  <c r="G314" i="17"/>
  <c r="M314" i="17" s="1"/>
  <c r="I314" i="17"/>
  <c r="K314" i="17"/>
  <c r="O314" i="17"/>
  <c r="Q314" i="17"/>
  <c r="V314" i="17"/>
  <c r="G386" i="17"/>
  <c r="M386" i="17" s="1"/>
  <c r="I386" i="17"/>
  <c r="K386" i="17"/>
  <c r="O386" i="17"/>
  <c r="Q386" i="17"/>
  <c r="V386" i="17"/>
  <c r="G430" i="17"/>
  <c r="M430" i="17" s="1"/>
  <c r="I430" i="17"/>
  <c r="K430" i="17"/>
  <c r="O430" i="17"/>
  <c r="Q430" i="17"/>
  <c r="V430" i="17"/>
  <c r="G435" i="17"/>
  <c r="I435" i="17"/>
  <c r="K435" i="17"/>
  <c r="M435" i="17"/>
  <c r="O435" i="17"/>
  <c r="Q435" i="17"/>
  <c r="V435" i="17"/>
  <c r="G436" i="17"/>
  <c r="M436" i="17" s="1"/>
  <c r="I436" i="17"/>
  <c r="K436" i="17"/>
  <c r="O436" i="17"/>
  <c r="Q436" i="17"/>
  <c r="V436" i="17"/>
  <c r="G437" i="17"/>
  <c r="I437" i="17"/>
  <c r="K437" i="17"/>
  <c r="M437" i="17"/>
  <c r="O437" i="17"/>
  <c r="Q437" i="17"/>
  <c r="V437" i="17"/>
  <c r="G440" i="17"/>
  <c r="I440" i="17"/>
  <c r="K440" i="17"/>
  <c r="M440" i="17"/>
  <c r="O440" i="17"/>
  <c r="Q440" i="17"/>
  <c r="V440" i="17"/>
  <c r="G441" i="17"/>
  <c r="I441" i="17"/>
  <c r="K441" i="17"/>
  <c r="M441" i="17"/>
  <c r="O441" i="17"/>
  <c r="Q441" i="17"/>
  <c r="V441" i="17"/>
  <c r="G442" i="17"/>
  <c r="M442" i="17" s="1"/>
  <c r="I442" i="17"/>
  <c r="K442" i="17"/>
  <c r="O442" i="17"/>
  <c r="Q442" i="17"/>
  <c r="V442" i="17"/>
  <c r="G444" i="17"/>
  <c r="M444" i="17" s="1"/>
  <c r="I444" i="17"/>
  <c r="K444" i="17"/>
  <c r="O444" i="17"/>
  <c r="Q444" i="17"/>
  <c r="V444" i="17"/>
  <c r="G445" i="17"/>
  <c r="I445" i="17"/>
  <c r="K445" i="17"/>
  <c r="M445" i="17"/>
  <c r="O445" i="17"/>
  <c r="Q445" i="17"/>
  <c r="V445" i="17"/>
  <c r="G446" i="17"/>
  <c r="I446" i="17"/>
  <c r="K446" i="17"/>
  <c r="M446" i="17"/>
  <c r="O446" i="17"/>
  <c r="Q446" i="17"/>
  <c r="V446" i="17"/>
  <c r="G447" i="17"/>
  <c r="M447" i="17" s="1"/>
  <c r="I447" i="17"/>
  <c r="K447" i="17"/>
  <c r="O447" i="17"/>
  <c r="Q447" i="17"/>
  <c r="V447" i="17"/>
  <c r="G448" i="17"/>
  <c r="M448" i="17" s="1"/>
  <c r="I448" i="17"/>
  <c r="K448" i="17"/>
  <c r="O448" i="17"/>
  <c r="Q448" i="17"/>
  <c r="V448" i="17"/>
  <c r="G449" i="17"/>
  <c r="M449" i="17" s="1"/>
  <c r="I449" i="17"/>
  <c r="K449" i="17"/>
  <c r="O449" i="17"/>
  <c r="Q449" i="17"/>
  <c r="V449" i="17"/>
  <c r="G453" i="17"/>
  <c r="M453" i="17" s="1"/>
  <c r="I453" i="17"/>
  <c r="I452" i="17" s="1"/>
  <c r="K453" i="17"/>
  <c r="O453" i="17"/>
  <c r="O452" i="17" s="1"/>
  <c r="Q453" i="17"/>
  <c r="Q452" i="17" s="1"/>
  <c r="V453" i="17"/>
  <c r="G455" i="17"/>
  <c r="I455" i="17"/>
  <c r="K455" i="17"/>
  <c r="K452" i="17" s="1"/>
  <c r="M455" i="17"/>
  <c r="O455" i="17"/>
  <c r="Q455" i="17"/>
  <c r="V455" i="17"/>
  <c r="G456" i="17"/>
  <c r="I456" i="17"/>
  <c r="K456" i="17"/>
  <c r="M456" i="17"/>
  <c r="O456" i="17"/>
  <c r="Q456" i="17"/>
  <c r="V456" i="17"/>
  <c r="V452" i="17" s="1"/>
  <c r="G457" i="17"/>
  <c r="I457" i="17"/>
  <c r="K457" i="17"/>
  <c r="M457" i="17"/>
  <c r="O457" i="17"/>
  <c r="Q457" i="17"/>
  <c r="V457" i="17"/>
  <c r="G458" i="17"/>
  <c r="M458" i="17" s="1"/>
  <c r="I458" i="17"/>
  <c r="K458" i="17"/>
  <c r="O458" i="17"/>
  <c r="Q458" i="17"/>
  <c r="V458" i="17"/>
  <c r="G459" i="17"/>
  <c r="M459" i="17" s="1"/>
  <c r="I459" i="17"/>
  <c r="K459" i="17"/>
  <c r="O459" i="17"/>
  <c r="Q459" i="17"/>
  <c r="V459" i="17"/>
  <c r="G460" i="17"/>
  <c r="I460" i="17"/>
  <c r="K460" i="17"/>
  <c r="Q460" i="17"/>
  <c r="V460" i="17"/>
  <c r="G461" i="17"/>
  <c r="I461" i="17"/>
  <c r="K461" i="17"/>
  <c r="M461" i="17"/>
  <c r="M460" i="17" s="1"/>
  <c r="O461" i="17"/>
  <c r="O460" i="17" s="1"/>
  <c r="Q461" i="17"/>
  <c r="V461" i="17"/>
  <c r="G463" i="17"/>
  <c r="G464" i="17"/>
  <c r="I464" i="17"/>
  <c r="I463" i="17" s="1"/>
  <c r="K464" i="17"/>
  <c r="K463" i="17" s="1"/>
  <c r="M464" i="17"/>
  <c r="O464" i="17"/>
  <c r="Q464" i="17"/>
  <c r="Q463" i="17" s="1"/>
  <c r="V464" i="17"/>
  <c r="V463" i="17" s="1"/>
  <c r="G466" i="17"/>
  <c r="M466" i="17" s="1"/>
  <c r="I466" i="17"/>
  <c r="K466" i="17"/>
  <c r="O466" i="17"/>
  <c r="Q466" i="17"/>
  <c r="V466" i="17"/>
  <c r="G468" i="17"/>
  <c r="I468" i="17"/>
  <c r="K468" i="17"/>
  <c r="M468" i="17"/>
  <c r="O468" i="17"/>
  <c r="O463" i="17" s="1"/>
  <c r="Q468" i="17"/>
  <c r="V468" i="17"/>
  <c r="G471" i="17"/>
  <c r="M471" i="17" s="1"/>
  <c r="I471" i="17"/>
  <c r="K471" i="17"/>
  <c r="O471" i="17"/>
  <c r="Q471" i="17"/>
  <c r="V471" i="17"/>
  <c r="G473" i="17"/>
  <c r="I473" i="17"/>
  <c r="K473" i="17"/>
  <c r="M473" i="17"/>
  <c r="O473" i="17"/>
  <c r="Q473" i="17"/>
  <c r="V473" i="17"/>
  <c r="G475" i="17"/>
  <c r="I475" i="17"/>
  <c r="K475" i="17"/>
  <c r="M475" i="17"/>
  <c r="O475" i="17"/>
  <c r="Q475" i="17"/>
  <c r="V475" i="17"/>
  <c r="G478" i="17"/>
  <c r="M478" i="17" s="1"/>
  <c r="I478" i="17"/>
  <c r="I477" i="17" s="1"/>
  <c r="K478" i="17"/>
  <c r="O478" i="17"/>
  <c r="O477" i="17" s="1"/>
  <c r="Q478" i="17"/>
  <c r="Q477" i="17" s="1"/>
  <c r="V478" i="17"/>
  <c r="V477" i="17" s="1"/>
  <c r="G480" i="17"/>
  <c r="M480" i="17" s="1"/>
  <c r="I480" i="17"/>
  <c r="K480" i="17"/>
  <c r="O480" i="17"/>
  <c r="Q480" i="17"/>
  <c r="V480" i="17"/>
  <c r="G483" i="17"/>
  <c r="I483" i="17"/>
  <c r="K483" i="17"/>
  <c r="K477" i="17" s="1"/>
  <c r="M483" i="17"/>
  <c r="O483" i="17"/>
  <c r="Q483" i="17"/>
  <c r="V483" i="17"/>
  <c r="G486" i="17"/>
  <c r="I486" i="17"/>
  <c r="K486" i="17"/>
  <c r="M486" i="17"/>
  <c r="O486" i="17"/>
  <c r="Q486" i="17"/>
  <c r="V486" i="17"/>
  <c r="G488" i="17"/>
  <c r="M488" i="17" s="1"/>
  <c r="I488" i="17"/>
  <c r="K488" i="17"/>
  <c r="O488" i="17"/>
  <c r="Q488" i="17"/>
  <c r="V488" i="17"/>
  <c r="G490" i="17"/>
  <c r="I490" i="17"/>
  <c r="K490" i="17"/>
  <c r="M490" i="17"/>
  <c r="O490" i="17"/>
  <c r="Q490" i="17"/>
  <c r="V490" i="17"/>
  <c r="G492" i="17"/>
  <c r="M492" i="17" s="1"/>
  <c r="I492" i="17"/>
  <c r="K492" i="17"/>
  <c r="O492" i="17"/>
  <c r="Q492" i="17"/>
  <c r="V492" i="17"/>
  <c r="G494" i="17"/>
  <c r="I494" i="17"/>
  <c r="K494" i="17"/>
  <c r="M494" i="17"/>
  <c r="O494" i="17"/>
  <c r="Q494" i="17"/>
  <c r="V494" i="17"/>
  <c r="G496" i="17"/>
  <c r="O496" i="17"/>
  <c r="Q496" i="17"/>
  <c r="G497" i="17"/>
  <c r="I497" i="17"/>
  <c r="I496" i="17" s="1"/>
  <c r="K497" i="17"/>
  <c r="K496" i="17" s="1"/>
  <c r="M497" i="17"/>
  <c r="M496" i="17" s="1"/>
  <c r="O497" i="17"/>
  <c r="Q497" i="17"/>
  <c r="V497" i="17"/>
  <c r="G498" i="17"/>
  <c r="I498" i="17"/>
  <c r="K498" i="17"/>
  <c r="M498" i="17"/>
  <c r="O498" i="17"/>
  <c r="Q498" i="17"/>
  <c r="V498" i="17"/>
  <c r="V496" i="17" s="1"/>
  <c r="K499" i="17"/>
  <c r="G500" i="17"/>
  <c r="M500" i="17" s="1"/>
  <c r="M499" i="17" s="1"/>
  <c r="I500" i="17"/>
  <c r="I499" i="17" s="1"/>
  <c r="K500" i="17"/>
  <c r="O500" i="17"/>
  <c r="O499" i="17" s="1"/>
  <c r="Q500" i="17"/>
  <c r="Q499" i="17" s="1"/>
  <c r="V500" i="17"/>
  <c r="V499" i="17" s="1"/>
  <c r="Q501" i="17"/>
  <c r="G502" i="17"/>
  <c r="I502" i="17"/>
  <c r="K502" i="17"/>
  <c r="K501" i="17" s="1"/>
  <c r="M502" i="17"/>
  <c r="O502" i="17"/>
  <c r="O501" i="17" s="1"/>
  <c r="Q502" i="17"/>
  <c r="V502" i="17"/>
  <c r="G503" i="17"/>
  <c r="I503" i="17"/>
  <c r="K503" i="17"/>
  <c r="M503" i="17"/>
  <c r="O503" i="17"/>
  <c r="Q503" i="17"/>
  <c r="V503" i="17"/>
  <c r="G504" i="17"/>
  <c r="G501" i="17" s="1"/>
  <c r="I504" i="17"/>
  <c r="I501" i="17" s="1"/>
  <c r="K504" i="17"/>
  <c r="O504" i="17"/>
  <c r="Q504" i="17"/>
  <c r="V504" i="17"/>
  <c r="G505" i="17"/>
  <c r="I505" i="17"/>
  <c r="K505" i="17"/>
  <c r="M505" i="17"/>
  <c r="O505" i="17"/>
  <c r="Q505" i="17"/>
  <c r="V505" i="17"/>
  <c r="G506" i="17"/>
  <c r="M506" i="17" s="1"/>
  <c r="I506" i="17"/>
  <c r="K506" i="17"/>
  <c r="O506" i="17"/>
  <c r="Q506" i="17"/>
  <c r="V506" i="17"/>
  <c r="V501" i="17" s="1"/>
  <c r="G507" i="17"/>
  <c r="I507" i="17"/>
  <c r="K507" i="17"/>
  <c r="M507" i="17"/>
  <c r="O507" i="17"/>
  <c r="Q507" i="17"/>
  <c r="V507" i="17"/>
  <c r="G509" i="17"/>
  <c r="M509" i="17" s="1"/>
  <c r="I509" i="17"/>
  <c r="K509" i="17"/>
  <c r="O509" i="17"/>
  <c r="Q509" i="17"/>
  <c r="V509" i="17"/>
  <c r="G511" i="17"/>
  <c r="I511" i="17"/>
  <c r="K511" i="17"/>
  <c r="M511" i="17"/>
  <c r="O511" i="17"/>
  <c r="Q511" i="17"/>
  <c r="V511" i="17"/>
  <c r="K513" i="17"/>
  <c r="V513" i="17"/>
  <c r="G514" i="17"/>
  <c r="M514" i="17" s="1"/>
  <c r="M513" i="17" s="1"/>
  <c r="I514" i="17"/>
  <c r="I513" i="17" s="1"/>
  <c r="K514" i="17"/>
  <c r="O514" i="17"/>
  <c r="Q514" i="17"/>
  <c r="Q513" i="17" s="1"/>
  <c r="V514" i="17"/>
  <c r="G515" i="17"/>
  <c r="M515" i="17" s="1"/>
  <c r="I515" i="17"/>
  <c r="K515" i="17"/>
  <c r="O515" i="17"/>
  <c r="O513" i="17" s="1"/>
  <c r="Q515" i="17"/>
  <c r="V515" i="17"/>
  <c r="G518" i="17"/>
  <c r="I518" i="17"/>
  <c r="K518" i="17"/>
  <c r="K517" i="17" s="1"/>
  <c r="M518" i="17"/>
  <c r="O518" i="17"/>
  <c r="O517" i="17" s="1"/>
  <c r="Q518" i="17"/>
  <c r="V518" i="17"/>
  <c r="G521" i="17"/>
  <c r="I521" i="17"/>
  <c r="K521" i="17"/>
  <c r="M521" i="17"/>
  <c r="O521" i="17"/>
  <c r="Q521" i="17"/>
  <c r="V521" i="17"/>
  <c r="G524" i="17"/>
  <c r="G517" i="17" s="1"/>
  <c r="I524" i="17"/>
  <c r="I517" i="17" s="1"/>
  <c r="K524" i="17"/>
  <c r="O524" i="17"/>
  <c r="Q524" i="17"/>
  <c r="V524" i="17"/>
  <c r="G536" i="17"/>
  <c r="I536" i="17"/>
  <c r="K536" i="17"/>
  <c r="M536" i="17"/>
  <c r="O536" i="17"/>
  <c r="Q536" i="17"/>
  <c r="V536" i="17"/>
  <c r="G546" i="17"/>
  <c r="M546" i="17" s="1"/>
  <c r="I546" i="17"/>
  <c r="K546" i="17"/>
  <c r="O546" i="17"/>
  <c r="Q546" i="17"/>
  <c r="V546" i="17"/>
  <c r="V517" i="17" s="1"/>
  <c r="G549" i="17"/>
  <c r="I549" i="17"/>
  <c r="K549" i="17"/>
  <c r="M549" i="17"/>
  <c r="O549" i="17"/>
  <c r="Q549" i="17"/>
  <c r="V549" i="17"/>
  <c r="G551" i="17"/>
  <c r="M551" i="17" s="1"/>
  <c r="I551" i="17"/>
  <c r="K551" i="17"/>
  <c r="O551" i="17"/>
  <c r="Q551" i="17"/>
  <c r="V551" i="17"/>
  <c r="G552" i="17"/>
  <c r="I552" i="17"/>
  <c r="K552" i="17"/>
  <c r="M552" i="17"/>
  <c r="O552" i="17"/>
  <c r="Q552" i="17"/>
  <c r="V552" i="17"/>
  <c r="G553" i="17"/>
  <c r="I553" i="17"/>
  <c r="K553" i="17"/>
  <c r="M553" i="17"/>
  <c r="O553" i="17"/>
  <c r="Q553" i="17"/>
  <c r="V553" i="17"/>
  <c r="G554" i="17"/>
  <c r="M554" i="17" s="1"/>
  <c r="I554" i="17"/>
  <c r="K554" i="17"/>
  <c r="O554" i="17"/>
  <c r="Q554" i="17"/>
  <c r="V554" i="17"/>
  <c r="G555" i="17"/>
  <c r="M555" i="17" s="1"/>
  <c r="I555" i="17"/>
  <c r="K555" i="17"/>
  <c r="O555" i="17"/>
  <c r="Q555" i="17"/>
  <c r="V555" i="17"/>
  <c r="G556" i="17"/>
  <c r="M556" i="17" s="1"/>
  <c r="I556" i="17"/>
  <c r="K556" i="17"/>
  <c r="O556" i="17"/>
  <c r="Q556" i="17"/>
  <c r="Q517" i="17" s="1"/>
  <c r="V556" i="17"/>
  <c r="G557" i="17"/>
  <c r="I557" i="17"/>
  <c r="K557" i="17"/>
  <c r="M557" i="17"/>
  <c r="O557" i="17"/>
  <c r="Q557" i="17"/>
  <c r="V557" i="17"/>
  <c r="G558" i="17"/>
  <c r="I558" i="17"/>
  <c r="K558" i="17"/>
  <c r="M558" i="17"/>
  <c r="O558" i="17"/>
  <c r="Q558" i="17"/>
  <c r="V558" i="17"/>
  <c r="G559" i="17"/>
  <c r="M559" i="17" s="1"/>
  <c r="I559" i="17"/>
  <c r="K559" i="17"/>
  <c r="O559" i="17"/>
  <c r="Q559" i="17"/>
  <c r="V559" i="17"/>
  <c r="G560" i="17"/>
  <c r="I560" i="17"/>
  <c r="K560" i="17"/>
  <c r="M560" i="17"/>
  <c r="O560" i="17"/>
  <c r="Q560" i="17"/>
  <c r="V560" i="17"/>
  <c r="G561" i="17"/>
  <c r="M561" i="17" s="1"/>
  <c r="I561" i="17"/>
  <c r="K561" i="17"/>
  <c r="O561" i="17"/>
  <c r="Q561" i="17"/>
  <c r="V561" i="17"/>
  <c r="G562" i="17"/>
  <c r="I562" i="17"/>
  <c r="K562" i="17"/>
  <c r="M562" i="17"/>
  <c r="O562" i="17"/>
  <c r="Q562" i="17"/>
  <c r="V562" i="17"/>
  <c r="G563" i="17"/>
  <c r="M563" i="17" s="1"/>
  <c r="I563" i="17"/>
  <c r="K563" i="17"/>
  <c r="O563" i="17"/>
  <c r="Q563" i="17"/>
  <c r="V563" i="17"/>
  <c r="G564" i="17"/>
  <c r="I564" i="17"/>
  <c r="K564" i="17"/>
  <c r="M564" i="17"/>
  <c r="O564" i="17"/>
  <c r="Q564" i="17"/>
  <c r="V564" i="17"/>
  <c r="G565" i="17"/>
  <c r="I565" i="17"/>
  <c r="K565" i="17"/>
  <c r="M565" i="17"/>
  <c r="O565" i="17"/>
  <c r="Q565" i="17"/>
  <c r="V565" i="17"/>
  <c r="G566" i="17"/>
  <c r="M566" i="17" s="1"/>
  <c r="I566" i="17"/>
  <c r="K566" i="17"/>
  <c r="O566" i="17"/>
  <c r="Q566" i="17"/>
  <c r="V566" i="17"/>
  <c r="G567" i="17"/>
  <c r="M567" i="17" s="1"/>
  <c r="I567" i="17"/>
  <c r="K567" i="17"/>
  <c r="O567" i="17"/>
  <c r="Q567" i="17"/>
  <c r="V567" i="17"/>
  <c r="G568" i="17"/>
  <c r="M568" i="17" s="1"/>
  <c r="I568" i="17"/>
  <c r="K568" i="17"/>
  <c r="O568" i="17"/>
  <c r="Q568" i="17"/>
  <c r="V568" i="17"/>
  <c r="G569" i="17"/>
  <c r="I569" i="17"/>
  <c r="K569" i="17"/>
  <c r="M569" i="17"/>
  <c r="O569" i="17"/>
  <c r="Q569" i="17"/>
  <c r="V569" i="17"/>
  <c r="G570" i="17"/>
  <c r="I570" i="17"/>
  <c r="K570" i="17"/>
  <c r="M570" i="17"/>
  <c r="O570" i="17"/>
  <c r="Q570" i="17"/>
  <c r="V570" i="17"/>
  <c r="G571" i="17"/>
  <c r="M571" i="17" s="1"/>
  <c r="I571" i="17"/>
  <c r="K571" i="17"/>
  <c r="O571" i="17"/>
  <c r="Q571" i="17"/>
  <c r="V571" i="17"/>
  <c r="G572" i="17"/>
  <c r="I572" i="17"/>
  <c r="K572" i="17"/>
  <c r="M572" i="17"/>
  <c r="O572" i="17"/>
  <c r="Q572" i="17"/>
  <c r="V572" i="17"/>
  <c r="G573" i="17"/>
  <c r="M573" i="17" s="1"/>
  <c r="I573" i="17"/>
  <c r="K573" i="17"/>
  <c r="O573" i="17"/>
  <c r="Q573" i="17"/>
  <c r="V573" i="17"/>
  <c r="G574" i="17"/>
  <c r="I574" i="17"/>
  <c r="K574" i="17"/>
  <c r="M574" i="17"/>
  <c r="O574" i="17"/>
  <c r="Q574" i="17"/>
  <c r="V574" i="17"/>
  <c r="G575" i="17"/>
  <c r="M575" i="17" s="1"/>
  <c r="I575" i="17"/>
  <c r="K575" i="17"/>
  <c r="O575" i="17"/>
  <c r="Q575" i="17"/>
  <c r="V575" i="17"/>
  <c r="G576" i="17"/>
  <c r="I576" i="17"/>
  <c r="K576" i="17"/>
  <c r="M576" i="17"/>
  <c r="O576" i="17"/>
  <c r="Q576" i="17"/>
  <c r="V576" i="17"/>
  <c r="G577" i="17"/>
  <c r="I577" i="17"/>
  <c r="K577" i="17"/>
  <c r="M577" i="17"/>
  <c r="O577" i="17"/>
  <c r="Q577" i="17"/>
  <c r="V577" i="17"/>
  <c r="G578" i="17"/>
  <c r="M578" i="17" s="1"/>
  <c r="I578" i="17"/>
  <c r="K578" i="17"/>
  <c r="O578" i="17"/>
  <c r="Q578" i="17"/>
  <c r="V578" i="17"/>
  <c r="G579" i="17"/>
  <c r="M579" i="17" s="1"/>
  <c r="I579" i="17"/>
  <c r="K579" i="17"/>
  <c r="O579" i="17"/>
  <c r="Q579" i="17"/>
  <c r="V579" i="17"/>
  <c r="G580" i="17"/>
  <c r="M580" i="17" s="1"/>
  <c r="I580" i="17"/>
  <c r="K580" i="17"/>
  <c r="O580" i="17"/>
  <c r="Q580" i="17"/>
  <c r="V580" i="17"/>
  <c r="G582" i="17"/>
  <c r="I582" i="17"/>
  <c r="K582" i="17"/>
  <c r="M582" i="17"/>
  <c r="O582" i="17"/>
  <c r="Q582" i="17"/>
  <c r="V582" i="17"/>
  <c r="G584" i="17"/>
  <c r="I584" i="17"/>
  <c r="K584" i="17"/>
  <c r="M584" i="17"/>
  <c r="O584" i="17"/>
  <c r="Q584" i="17"/>
  <c r="V584" i="17"/>
  <c r="G587" i="17"/>
  <c r="I587" i="17"/>
  <c r="I586" i="17" s="1"/>
  <c r="K587" i="17"/>
  <c r="K586" i="17" s="1"/>
  <c r="M587" i="17"/>
  <c r="O587" i="17"/>
  <c r="Q587" i="17"/>
  <c r="Q586" i="17" s="1"/>
  <c r="V587" i="17"/>
  <c r="V586" i="17" s="1"/>
  <c r="G588" i="17"/>
  <c r="M588" i="17" s="1"/>
  <c r="I588" i="17"/>
  <c r="K588" i="17"/>
  <c r="O588" i="17"/>
  <c r="Q588" i="17"/>
  <c r="V588" i="17"/>
  <c r="G589" i="17"/>
  <c r="I589" i="17"/>
  <c r="K589" i="17"/>
  <c r="M589" i="17"/>
  <c r="O589" i="17"/>
  <c r="O586" i="17" s="1"/>
  <c r="Q589" i="17"/>
  <c r="V589" i="17"/>
  <c r="G590" i="17"/>
  <c r="M590" i="17" s="1"/>
  <c r="I590" i="17"/>
  <c r="K590" i="17"/>
  <c r="O590" i="17"/>
  <c r="Q590" i="17"/>
  <c r="V590" i="17"/>
  <c r="G591" i="17"/>
  <c r="I591" i="17"/>
  <c r="K591" i="17"/>
  <c r="M591" i="17"/>
  <c r="O591" i="17"/>
  <c r="Q591" i="17"/>
  <c r="V591" i="17"/>
  <c r="G592" i="17"/>
  <c r="I592" i="17"/>
  <c r="K592" i="17"/>
  <c r="M592" i="17"/>
  <c r="O592" i="17"/>
  <c r="Q592" i="17"/>
  <c r="V592" i="17"/>
  <c r="G593" i="17"/>
  <c r="M593" i="17" s="1"/>
  <c r="I593" i="17"/>
  <c r="K593" i="17"/>
  <c r="O593" i="17"/>
  <c r="Q593" i="17"/>
  <c r="V593" i="17"/>
  <c r="G594" i="17"/>
  <c r="M594" i="17" s="1"/>
  <c r="I594" i="17"/>
  <c r="K594" i="17"/>
  <c r="O594" i="17"/>
  <c r="Q594" i="17"/>
  <c r="V594" i="17"/>
  <c r="G595" i="17"/>
  <c r="M595" i="17" s="1"/>
  <c r="I595" i="17"/>
  <c r="K595" i="17"/>
  <c r="O595" i="17"/>
  <c r="Q595" i="17"/>
  <c r="V595" i="17"/>
  <c r="G601" i="17"/>
  <c r="I601" i="17"/>
  <c r="K601" i="17"/>
  <c r="M601" i="17"/>
  <c r="O601" i="17"/>
  <c r="Q601" i="17"/>
  <c r="V601" i="17"/>
  <c r="G602" i="17"/>
  <c r="I602" i="17"/>
  <c r="K602" i="17"/>
  <c r="M602" i="17"/>
  <c r="O602" i="17"/>
  <c r="Q602" i="17"/>
  <c r="V602" i="17"/>
  <c r="G603" i="17"/>
  <c r="M603" i="17" s="1"/>
  <c r="I603" i="17"/>
  <c r="K603" i="17"/>
  <c r="O603" i="17"/>
  <c r="Q603" i="17"/>
  <c r="V603" i="17"/>
  <c r="G604" i="17"/>
  <c r="I604" i="17"/>
  <c r="K604" i="17"/>
  <c r="M604" i="17"/>
  <c r="O604" i="17"/>
  <c r="Q604" i="17"/>
  <c r="V604" i="17"/>
  <c r="G606" i="17"/>
  <c r="M606" i="17" s="1"/>
  <c r="I606" i="17"/>
  <c r="K606" i="17"/>
  <c r="O606" i="17"/>
  <c r="Q606" i="17"/>
  <c r="V606" i="17"/>
  <c r="G608" i="17"/>
  <c r="I608" i="17"/>
  <c r="K608" i="17"/>
  <c r="M608" i="17"/>
  <c r="O608" i="17"/>
  <c r="Q608" i="17"/>
  <c r="V608" i="17"/>
  <c r="G610" i="17"/>
  <c r="M610" i="17" s="1"/>
  <c r="I610" i="17"/>
  <c r="K610" i="17"/>
  <c r="O610" i="17"/>
  <c r="Q610" i="17"/>
  <c r="V610" i="17"/>
  <c r="G613" i="17"/>
  <c r="I613" i="17"/>
  <c r="K613" i="17"/>
  <c r="K612" i="17" s="1"/>
  <c r="M613" i="17"/>
  <c r="O613" i="17"/>
  <c r="Q613" i="17"/>
  <c r="Q612" i="17" s="1"/>
  <c r="V613" i="17"/>
  <c r="V612" i="17" s="1"/>
  <c r="G617" i="17"/>
  <c r="G612" i="17" s="1"/>
  <c r="I617" i="17"/>
  <c r="K617" i="17"/>
  <c r="O617" i="17"/>
  <c r="Q617" i="17"/>
  <c r="V617" i="17"/>
  <c r="G638" i="17"/>
  <c r="M638" i="17" s="1"/>
  <c r="I638" i="17"/>
  <c r="K638" i="17"/>
  <c r="O638" i="17"/>
  <c r="O612" i="17" s="1"/>
  <c r="Q638" i="17"/>
  <c r="V638" i="17"/>
  <c r="G640" i="17"/>
  <c r="M640" i="17" s="1"/>
  <c r="I640" i="17"/>
  <c r="K640" i="17"/>
  <c r="O640" i="17"/>
  <c r="Q640" i="17"/>
  <c r="V640" i="17"/>
  <c r="G642" i="17"/>
  <c r="I642" i="17"/>
  <c r="K642" i="17"/>
  <c r="M642" i="17"/>
  <c r="O642" i="17"/>
  <c r="Q642" i="17"/>
  <c r="V642" i="17"/>
  <c r="G661" i="17"/>
  <c r="I661" i="17"/>
  <c r="K661" i="17"/>
  <c r="M661" i="17"/>
  <c r="O661" i="17"/>
  <c r="Q661" i="17"/>
  <c r="V661" i="17"/>
  <c r="G663" i="17"/>
  <c r="M663" i="17" s="1"/>
  <c r="I663" i="17"/>
  <c r="K663" i="17"/>
  <c r="O663" i="17"/>
  <c r="Q663" i="17"/>
  <c r="V663" i="17"/>
  <c r="G667" i="17"/>
  <c r="M667" i="17" s="1"/>
  <c r="I667" i="17"/>
  <c r="I612" i="17" s="1"/>
  <c r="K667" i="17"/>
  <c r="O667" i="17"/>
  <c r="Q667" i="17"/>
  <c r="V667" i="17"/>
  <c r="G669" i="17"/>
  <c r="M669" i="17" s="1"/>
  <c r="I669" i="17"/>
  <c r="K669" i="17"/>
  <c r="O669" i="17"/>
  <c r="Q669" i="17"/>
  <c r="V669" i="17"/>
  <c r="G671" i="17"/>
  <c r="I671" i="17"/>
  <c r="K671" i="17"/>
  <c r="M671" i="17"/>
  <c r="O671" i="17"/>
  <c r="Q671" i="17"/>
  <c r="V671" i="17"/>
  <c r="O673" i="17"/>
  <c r="Q673" i="17"/>
  <c r="G674" i="17"/>
  <c r="G673" i="17" s="1"/>
  <c r="I674" i="17"/>
  <c r="I673" i="17" s="1"/>
  <c r="K674" i="17"/>
  <c r="K673" i="17" s="1"/>
  <c r="M674" i="17"/>
  <c r="M673" i="17" s="1"/>
  <c r="O674" i="17"/>
  <c r="Q674" i="17"/>
  <c r="V674" i="17"/>
  <c r="V673" i="17" s="1"/>
  <c r="G711" i="17"/>
  <c r="I711" i="17"/>
  <c r="K711" i="17"/>
  <c r="M711" i="17"/>
  <c r="O711" i="17"/>
  <c r="Q711" i="17"/>
  <c r="V711" i="17"/>
  <c r="G715" i="17"/>
  <c r="M715" i="17" s="1"/>
  <c r="I715" i="17"/>
  <c r="K715" i="17"/>
  <c r="O715" i="17"/>
  <c r="Q715" i="17"/>
  <c r="V715" i="17"/>
  <c r="G720" i="17"/>
  <c r="I720" i="17"/>
  <c r="O720" i="17"/>
  <c r="G721" i="17"/>
  <c r="M721" i="17" s="1"/>
  <c r="M720" i="17" s="1"/>
  <c r="I721" i="17"/>
  <c r="K721" i="17"/>
  <c r="K720" i="17" s="1"/>
  <c r="O721" i="17"/>
  <c r="Q721" i="17"/>
  <c r="Q720" i="17" s="1"/>
  <c r="V721" i="17"/>
  <c r="V720" i="17" s="1"/>
  <c r="K743" i="17"/>
  <c r="Q743" i="17"/>
  <c r="G744" i="17"/>
  <c r="I744" i="17"/>
  <c r="K744" i="17"/>
  <c r="M744" i="17"/>
  <c r="O744" i="17"/>
  <c r="O743" i="17" s="1"/>
  <c r="Q744" i="17"/>
  <c r="V744" i="17"/>
  <c r="V743" i="17" s="1"/>
  <c r="G747" i="17"/>
  <c r="G743" i="17" s="1"/>
  <c r="I747" i="17"/>
  <c r="I743" i="17" s="1"/>
  <c r="K747" i="17"/>
  <c r="O747" i="17"/>
  <c r="Q747" i="17"/>
  <c r="V747" i="17"/>
  <c r="I749" i="17"/>
  <c r="K749" i="17"/>
  <c r="Q749" i="17"/>
  <c r="G750" i="17"/>
  <c r="M750" i="17" s="1"/>
  <c r="M749" i="17" s="1"/>
  <c r="I750" i="17"/>
  <c r="K750" i="17"/>
  <c r="O750" i="17"/>
  <c r="Q750" i="17"/>
  <c r="V750" i="17"/>
  <c r="V749" i="17" s="1"/>
  <c r="G751" i="17"/>
  <c r="G749" i="17" s="1"/>
  <c r="I751" i="17"/>
  <c r="K751" i="17"/>
  <c r="M751" i="17"/>
  <c r="O751" i="17"/>
  <c r="O749" i="17" s="1"/>
  <c r="Q751" i="17"/>
  <c r="V751" i="17"/>
  <c r="AE753" i="17"/>
  <c r="AF753" i="17"/>
  <c r="G192" i="16"/>
  <c r="BA83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K11" i="16"/>
  <c r="V11" i="16"/>
  <c r="G12" i="16"/>
  <c r="M12" i="16" s="1"/>
  <c r="M11" i="16" s="1"/>
  <c r="I12" i="16"/>
  <c r="I11" i="16" s="1"/>
  <c r="K12" i="16"/>
  <c r="O12" i="16"/>
  <c r="O11" i="16" s="1"/>
  <c r="Q12" i="16"/>
  <c r="Q11" i="16" s="1"/>
  <c r="V12" i="16"/>
  <c r="G14" i="16"/>
  <c r="O14" i="16"/>
  <c r="Q14" i="16"/>
  <c r="V14" i="16"/>
  <c r="G15" i="16"/>
  <c r="I15" i="16"/>
  <c r="I14" i="16" s="1"/>
  <c r="K15" i="16"/>
  <c r="K14" i="16" s="1"/>
  <c r="M15" i="16"/>
  <c r="M14" i="16" s="1"/>
  <c r="O15" i="16"/>
  <c r="Q15" i="16"/>
  <c r="V15" i="16"/>
  <c r="K17" i="16"/>
  <c r="G18" i="16"/>
  <c r="I18" i="16"/>
  <c r="I17" i="16" s="1"/>
  <c r="K18" i="16"/>
  <c r="M18" i="16"/>
  <c r="O18" i="16"/>
  <c r="Q18" i="16"/>
  <c r="Q17" i="16" s="1"/>
  <c r="V18" i="16"/>
  <c r="G21" i="16"/>
  <c r="M21" i="16" s="1"/>
  <c r="M17" i="16" s="1"/>
  <c r="I21" i="16"/>
  <c r="K21" i="16"/>
  <c r="O21" i="16"/>
  <c r="O17" i="16" s="1"/>
  <c r="Q21" i="16"/>
  <c r="V21" i="16"/>
  <c r="V17" i="16" s="1"/>
  <c r="G22" i="16"/>
  <c r="I22" i="16"/>
  <c r="M22" i="16"/>
  <c r="Q22" i="16"/>
  <c r="V22" i="16"/>
  <c r="G23" i="16"/>
  <c r="I23" i="16"/>
  <c r="K23" i="16"/>
  <c r="K22" i="16" s="1"/>
  <c r="M23" i="16"/>
  <c r="O23" i="16"/>
  <c r="O22" i="16" s="1"/>
  <c r="Q23" i="16"/>
  <c r="V23" i="16"/>
  <c r="O25" i="16"/>
  <c r="G26" i="16"/>
  <c r="M26" i="16" s="1"/>
  <c r="M25" i="16" s="1"/>
  <c r="I26" i="16"/>
  <c r="K26" i="16"/>
  <c r="K25" i="16" s="1"/>
  <c r="O26" i="16"/>
  <c r="Q26" i="16"/>
  <c r="Q25" i="16" s="1"/>
  <c r="V26" i="16"/>
  <c r="V25" i="16" s="1"/>
  <c r="G28" i="16"/>
  <c r="M28" i="16" s="1"/>
  <c r="I28" i="16"/>
  <c r="I25" i="16" s="1"/>
  <c r="K28" i="16"/>
  <c r="O28" i="16"/>
  <c r="Q28" i="16"/>
  <c r="V28" i="16"/>
  <c r="I29" i="16"/>
  <c r="K29" i="16"/>
  <c r="V29" i="16"/>
  <c r="G30" i="16"/>
  <c r="M30" i="16" s="1"/>
  <c r="M29" i="16" s="1"/>
  <c r="I30" i="16"/>
  <c r="K30" i="16"/>
  <c r="O30" i="16"/>
  <c r="Q30" i="16"/>
  <c r="Q29" i="16" s="1"/>
  <c r="V30" i="16"/>
  <c r="G32" i="16"/>
  <c r="M32" i="16" s="1"/>
  <c r="I32" i="16"/>
  <c r="K32" i="16"/>
  <c r="O32" i="16"/>
  <c r="O29" i="16" s="1"/>
  <c r="Q32" i="16"/>
  <c r="V32" i="16"/>
  <c r="I34" i="16"/>
  <c r="O34" i="16"/>
  <c r="Q34" i="16"/>
  <c r="G35" i="16"/>
  <c r="G34" i="16" s="1"/>
  <c r="I35" i="16"/>
  <c r="K35" i="16"/>
  <c r="K34" i="16" s="1"/>
  <c r="M35" i="16"/>
  <c r="M34" i="16" s="1"/>
  <c r="O35" i="16"/>
  <c r="Q35" i="16"/>
  <c r="V35" i="16"/>
  <c r="V34" i="16" s="1"/>
  <c r="K37" i="16"/>
  <c r="G38" i="16"/>
  <c r="M38" i="16" s="1"/>
  <c r="M37" i="16" s="1"/>
  <c r="I38" i="16"/>
  <c r="I37" i="16" s="1"/>
  <c r="K38" i="16"/>
  <c r="O38" i="16"/>
  <c r="O37" i="16" s="1"/>
  <c r="Q38" i="16"/>
  <c r="Q37" i="16" s="1"/>
  <c r="V38" i="16"/>
  <c r="V37" i="16" s="1"/>
  <c r="G40" i="16"/>
  <c r="I40" i="16"/>
  <c r="Q40" i="16"/>
  <c r="V40" i="16"/>
  <c r="G41" i="16"/>
  <c r="I41" i="16"/>
  <c r="K41" i="16"/>
  <c r="K40" i="16" s="1"/>
  <c r="M41" i="16"/>
  <c r="M40" i="16" s="1"/>
  <c r="O41" i="16"/>
  <c r="O40" i="16" s="1"/>
  <c r="Q41" i="16"/>
  <c r="V41" i="16"/>
  <c r="G43" i="16"/>
  <c r="I43" i="16"/>
  <c r="K43" i="16"/>
  <c r="M43" i="16"/>
  <c r="O43" i="16"/>
  <c r="Q43" i="16"/>
  <c r="V43" i="16"/>
  <c r="G46" i="16"/>
  <c r="M46" i="16" s="1"/>
  <c r="I46" i="16"/>
  <c r="I45" i="16" s="1"/>
  <c r="K46" i="16"/>
  <c r="K45" i="16" s="1"/>
  <c r="O46" i="16"/>
  <c r="Q46" i="16"/>
  <c r="Q45" i="16" s="1"/>
  <c r="V46" i="16"/>
  <c r="V45" i="16" s="1"/>
  <c r="G48" i="16"/>
  <c r="M48" i="16" s="1"/>
  <c r="I48" i="16"/>
  <c r="K48" i="16"/>
  <c r="O48" i="16"/>
  <c r="Q48" i="16"/>
  <c r="V48" i="16"/>
  <c r="G49" i="16"/>
  <c r="G45" i="16" s="1"/>
  <c r="I49" i="16"/>
  <c r="K49" i="16"/>
  <c r="O49" i="16"/>
  <c r="Q49" i="16"/>
  <c r="V49" i="16"/>
  <c r="G50" i="16"/>
  <c r="M50" i="16" s="1"/>
  <c r="I50" i="16"/>
  <c r="K50" i="16"/>
  <c r="O50" i="16"/>
  <c r="O45" i="16" s="1"/>
  <c r="Q50" i="16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K53" i="16"/>
  <c r="G54" i="16"/>
  <c r="M54" i="16" s="1"/>
  <c r="M53" i="16" s="1"/>
  <c r="I54" i="16"/>
  <c r="I53" i="16" s="1"/>
  <c r="K54" i="16"/>
  <c r="O54" i="16"/>
  <c r="O53" i="16" s="1"/>
  <c r="Q54" i="16"/>
  <c r="Q53" i="16" s="1"/>
  <c r="V54" i="16"/>
  <c r="V53" i="16" s="1"/>
  <c r="Q56" i="16"/>
  <c r="V56" i="16"/>
  <c r="G57" i="16"/>
  <c r="I57" i="16"/>
  <c r="K57" i="16"/>
  <c r="K56" i="16" s="1"/>
  <c r="M57" i="16"/>
  <c r="O57" i="16"/>
  <c r="O56" i="16" s="1"/>
  <c r="Q57" i="16"/>
  <c r="V57" i="16"/>
  <c r="G59" i="16"/>
  <c r="I59" i="16"/>
  <c r="K59" i="16"/>
  <c r="M59" i="16"/>
  <c r="O59" i="16"/>
  <c r="Q59" i="16"/>
  <c r="V59" i="16"/>
  <c r="G60" i="16"/>
  <c r="G56" i="16" s="1"/>
  <c r="I60" i="16"/>
  <c r="K60" i="16"/>
  <c r="M60" i="16"/>
  <c r="O60" i="16"/>
  <c r="Q60" i="16"/>
  <c r="V60" i="16"/>
  <c r="G62" i="16"/>
  <c r="M62" i="16" s="1"/>
  <c r="I62" i="16"/>
  <c r="I56" i="16" s="1"/>
  <c r="K62" i="16"/>
  <c r="O62" i="16"/>
  <c r="Q62" i="16"/>
  <c r="V62" i="16"/>
  <c r="G64" i="16"/>
  <c r="M64" i="16" s="1"/>
  <c r="I64" i="16"/>
  <c r="K64" i="16"/>
  <c r="O64" i="16"/>
  <c r="Q64" i="16"/>
  <c r="V64" i="16"/>
  <c r="G66" i="16"/>
  <c r="G67" i="16"/>
  <c r="M67" i="16" s="1"/>
  <c r="I67" i="16"/>
  <c r="I66" i="16" s="1"/>
  <c r="K67" i="16"/>
  <c r="K66" i="16" s="1"/>
  <c r="O67" i="16"/>
  <c r="O66" i="16" s="1"/>
  <c r="Q67" i="16"/>
  <c r="Q66" i="16" s="1"/>
  <c r="V67" i="16"/>
  <c r="G70" i="16"/>
  <c r="I70" i="16"/>
  <c r="K70" i="16"/>
  <c r="M70" i="16"/>
  <c r="O70" i="16"/>
  <c r="Q70" i="16"/>
  <c r="V70" i="16"/>
  <c r="G72" i="16"/>
  <c r="I72" i="16"/>
  <c r="K72" i="16"/>
  <c r="M72" i="16"/>
  <c r="O72" i="16"/>
  <c r="Q72" i="16"/>
  <c r="V72" i="16"/>
  <c r="V66" i="16" s="1"/>
  <c r="G74" i="16"/>
  <c r="I74" i="16"/>
  <c r="K74" i="16"/>
  <c r="M74" i="16"/>
  <c r="O74" i="16"/>
  <c r="Q74" i="16"/>
  <c r="V74" i="16"/>
  <c r="G78" i="16"/>
  <c r="M78" i="16" s="1"/>
  <c r="I78" i="16"/>
  <c r="K78" i="16"/>
  <c r="O78" i="16"/>
  <c r="Q78" i="16"/>
  <c r="V78" i="16"/>
  <c r="G80" i="16"/>
  <c r="M80" i="16" s="1"/>
  <c r="I80" i="16"/>
  <c r="K80" i="16"/>
  <c r="O80" i="16"/>
  <c r="Q80" i="16"/>
  <c r="V80" i="16"/>
  <c r="G82" i="16"/>
  <c r="I82" i="16"/>
  <c r="K82" i="16"/>
  <c r="M82" i="16"/>
  <c r="O82" i="16"/>
  <c r="Q82" i="16"/>
  <c r="V82" i="16"/>
  <c r="G86" i="16"/>
  <c r="I86" i="16"/>
  <c r="K86" i="16"/>
  <c r="M86" i="16"/>
  <c r="O86" i="16"/>
  <c r="Q86" i="16"/>
  <c r="V86" i="16"/>
  <c r="G88" i="16"/>
  <c r="I88" i="16"/>
  <c r="K88" i="16"/>
  <c r="M88" i="16"/>
  <c r="O88" i="16"/>
  <c r="Q88" i="16"/>
  <c r="V88" i="16"/>
  <c r="G90" i="16"/>
  <c r="M90" i="16" s="1"/>
  <c r="I90" i="16"/>
  <c r="K90" i="16"/>
  <c r="O90" i="16"/>
  <c r="Q90" i="16"/>
  <c r="V90" i="16"/>
  <c r="G93" i="16"/>
  <c r="M93" i="16" s="1"/>
  <c r="I93" i="16"/>
  <c r="K93" i="16"/>
  <c r="O93" i="16"/>
  <c r="O92" i="16" s="1"/>
  <c r="Q93" i="16"/>
  <c r="Q92" i="16" s="1"/>
  <c r="V93" i="16"/>
  <c r="G95" i="16"/>
  <c r="M95" i="16" s="1"/>
  <c r="I95" i="16"/>
  <c r="K95" i="16"/>
  <c r="O95" i="16"/>
  <c r="Q95" i="16"/>
  <c r="V95" i="16"/>
  <c r="G97" i="16"/>
  <c r="I97" i="16"/>
  <c r="K97" i="16"/>
  <c r="M97" i="16"/>
  <c r="O97" i="16"/>
  <c r="Q97" i="16"/>
  <c r="V97" i="16"/>
  <c r="G101" i="16"/>
  <c r="I101" i="16"/>
  <c r="K101" i="16"/>
  <c r="K92" i="16" s="1"/>
  <c r="M101" i="16"/>
  <c r="O101" i="16"/>
  <c r="Q101" i="16"/>
  <c r="V101" i="16"/>
  <c r="G103" i="16"/>
  <c r="I103" i="16"/>
  <c r="I92" i="16" s="1"/>
  <c r="K103" i="16"/>
  <c r="M103" i="16"/>
  <c r="O103" i="16"/>
  <c r="Q103" i="16"/>
  <c r="V103" i="16"/>
  <c r="G106" i="16"/>
  <c r="M106" i="16" s="1"/>
  <c r="I106" i="16"/>
  <c r="K106" i="16"/>
  <c r="O106" i="16"/>
  <c r="Q106" i="16"/>
  <c r="V106" i="16"/>
  <c r="G109" i="16"/>
  <c r="M109" i="16" s="1"/>
  <c r="I109" i="16"/>
  <c r="K109" i="16"/>
  <c r="O109" i="16"/>
  <c r="Q109" i="16"/>
  <c r="V109" i="16"/>
  <c r="V92" i="16" s="1"/>
  <c r="G111" i="16"/>
  <c r="I111" i="16"/>
  <c r="K111" i="16"/>
  <c r="M111" i="16"/>
  <c r="O111" i="16"/>
  <c r="Q111" i="16"/>
  <c r="V111" i="16"/>
  <c r="G113" i="16"/>
  <c r="I113" i="16"/>
  <c r="K113" i="16"/>
  <c r="M113" i="16"/>
  <c r="O113" i="16"/>
  <c r="Q113" i="16"/>
  <c r="V113" i="16"/>
  <c r="G116" i="16"/>
  <c r="M116" i="16" s="1"/>
  <c r="I116" i="16"/>
  <c r="I115" i="16" s="1"/>
  <c r="K116" i="16"/>
  <c r="K115" i="16" s="1"/>
  <c r="O116" i="16"/>
  <c r="Q116" i="16"/>
  <c r="Q115" i="16" s="1"/>
  <c r="V116" i="16"/>
  <c r="V115" i="16" s="1"/>
  <c r="G120" i="16"/>
  <c r="M120" i="16" s="1"/>
  <c r="I120" i="16"/>
  <c r="K120" i="16"/>
  <c r="O120" i="16"/>
  <c r="Q120" i="16"/>
  <c r="V120" i="16"/>
  <c r="G122" i="16"/>
  <c r="G115" i="16" s="1"/>
  <c r="I122" i="16"/>
  <c r="K122" i="16"/>
  <c r="O122" i="16"/>
  <c r="Q122" i="16"/>
  <c r="V122" i="16"/>
  <c r="G125" i="16"/>
  <c r="M125" i="16" s="1"/>
  <c r="I125" i="16"/>
  <c r="K125" i="16"/>
  <c r="O125" i="16"/>
  <c r="O115" i="16" s="1"/>
  <c r="Q125" i="16"/>
  <c r="V125" i="16"/>
  <c r="G130" i="16"/>
  <c r="I130" i="16"/>
  <c r="K130" i="16"/>
  <c r="M130" i="16"/>
  <c r="O130" i="16"/>
  <c r="Q130" i="16"/>
  <c r="V130" i="16"/>
  <c r="G131" i="16"/>
  <c r="I131" i="16"/>
  <c r="K131" i="16"/>
  <c r="M131" i="16"/>
  <c r="O131" i="16"/>
  <c r="Q131" i="16"/>
  <c r="V131" i="16"/>
  <c r="G133" i="16"/>
  <c r="I133" i="16"/>
  <c r="K133" i="16"/>
  <c r="M133" i="16"/>
  <c r="O133" i="16"/>
  <c r="Q133" i="16"/>
  <c r="V133" i="16"/>
  <c r="G135" i="16"/>
  <c r="M135" i="16" s="1"/>
  <c r="I135" i="16"/>
  <c r="K135" i="16"/>
  <c r="O135" i="16"/>
  <c r="Q135" i="16"/>
  <c r="V135" i="16"/>
  <c r="G138" i="16"/>
  <c r="M138" i="16" s="1"/>
  <c r="I138" i="16"/>
  <c r="K138" i="16"/>
  <c r="O138" i="16"/>
  <c r="Q138" i="16"/>
  <c r="V138" i="16"/>
  <c r="G140" i="16"/>
  <c r="I140" i="16"/>
  <c r="K140" i="16"/>
  <c r="M140" i="16"/>
  <c r="O140" i="16"/>
  <c r="Q140" i="16"/>
  <c r="V140" i="16"/>
  <c r="G142" i="16"/>
  <c r="I142" i="16"/>
  <c r="K142" i="16"/>
  <c r="M142" i="16"/>
  <c r="O142" i="16"/>
  <c r="Q142" i="16"/>
  <c r="V142" i="16"/>
  <c r="G144" i="16"/>
  <c r="M144" i="16" s="1"/>
  <c r="I144" i="16"/>
  <c r="K144" i="16"/>
  <c r="O144" i="16"/>
  <c r="Q144" i="16"/>
  <c r="V144" i="16"/>
  <c r="I146" i="16"/>
  <c r="K146" i="16"/>
  <c r="G147" i="16"/>
  <c r="M147" i="16" s="1"/>
  <c r="I147" i="16"/>
  <c r="K147" i="16"/>
  <c r="O147" i="16"/>
  <c r="O146" i="16" s="1"/>
  <c r="Q147" i="16"/>
  <c r="V147" i="16"/>
  <c r="V146" i="16" s="1"/>
  <c r="G151" i="16"/>
  <c r="M151" i="16" s="1"/>
  <c r="I151" i="16"/>
  <c r="K151" i="16"/>
  <c r="O151" i="16"/>
  <c r="Q151" i="16"/>
  <c r="V151" i="16"/>
  <c r="G155" i="16"/>
  <c r="M155" i="16" s="1"/>
  <c r="I155" i="16"/>
  <c r="K155" i="16"/>
  <c r="O155" i="16"/>
  <c r="Q155" i="16"/>
  <c r="Q146" i="16" s="1"/>
  <c r="V155" i="16"/>
  <c r="G157" i="16"/>
  <c r="I157" i="16"/>
  <c r="K157" i="16"/>
  <c r="M157" i="16"/>
  <c r="O157" i="16"/>
  <c r="Q157" i="16"/>
  <c r="V157" i="16"/>
  <c r="G159" i="16"/>
  <c r="I159" i="16"/>
  <c r="K159" i="16"/>
  <c r="M159" i="16"/>
  <c r="O159" i="16"/>
  <c r="Q159" i="16"/>
  <c r="V159" i="16"/>
  <c r="G162" i="16"/>
  <c r="M162" i="16" s="1"/>
  <c r="I162" i="16"/>
  <c r="I161" i="16" s="1"/>
  <c r="K162" i="16"/>
  <c r="O162" i="16"/>
  <c r="O161" i="16" s="1"/>
  <c r="Q162" i="16"/>
  <c r="Q161" i="16" s="1"/>
  <c r="V162" i="16"/>
  <c r="V161" i="16" s="1"/>
  <c r="G163" i="16"/>
  <c r="M163" i="16" s="1"/>
  <c r="I163" i="16"/>
  <c r="K163" i="16"/>
  <c r="O163" i="16"/>
  <c r="Q163" i="16"/>
  <c r="V163" i="16"/>
  <c r="G165" i="16"/>
  <c r="I165" i="16"/>
  <c r="K165" i="16"/>
  <c r="K161" i="16" s="1"/>
  <c r="M165" i="16"/>
  <c r="O165" i="16"/>
  <c r="Q165" i="16"/>
  <c r="V165" i="16"/>
  <c r="G167" i="16"/>
  <c r="I167" i="16"/>
  <c r="K167" i="16"/>
  <c r="M167" i="16"/>
  <c r="O167" i="16"/>
  <c r="Q167" i="16"/>
  <c r="V167" i="16"/>
  <c r="G170" i="16"/>
  <c r="M170" i="16" s="1"/>
  <c r="I170" i="16"/>
  <c r="I169" i="16" s="1"/>
  <c r="K170" i="16"/>
  <c r="K169" i="16" s="1"/>
  <c r="O170" i="16"/>
  <c r="Q170" i="16"/>
  <c r="Q169" i="16" s="1"/>
  <c r="V170" i="16"/>
  <c r="V169" i="16" s="1"/>
  <c r="G172" i="16"/>
  <c r="M172" i="16" s="1"/>
  <c r="I172" i="16"/>
  <c r="K172" i="16"/>
  <c r="O172" i="16"/>
  <c r="Q172" i="16"/>
  <c r="V172" i="16"/>
  <c r="G174" i="16"/>
  <c r="M174" i="16" s="1"/>
  <c r="I174" i="16"/>
  <c r="K174" i="16"/>
  <c r="O174" i="16"/>
  <c r="Q174" i="16"/>
  <c r="V174" i="16"/>
  <c r="G176" i="16"/>
  <c r="M176" i="16" s="1"/>
  <c r="I176" i="16"/>
  <c r="K176" i="16"/>
  <c r="O176" i="16"/>
  <c r="O169" i="16" s="1"/>
  <c r="Q176" i="16"/>
  <c r="V176" i="16"/>
  <c r="G179" i="16"/>
  <c r="G178" i="16" s="1"/>
  <c r="I179" i="16"/>
  <c r="K179" i="16"/>
  <c r="K178" i="16" s="1"/>
  <c r="M179" i="16"/>
  <c r="M178" i="16" s="1"/>
  <c r="O179" i="16"/>
  <c r="Q179" i="16"/>
  <c r="V179" i="16"/>
  <c r="V178" i="16" s="1"/>
  <c r="G180" i="16"/>
  <c r="I180" i="16"/>
  <c r="K180" i="16"/>
  <c r="M180" i="16"/>
  <c r="O180" i="16"/>
  <c r="Q180" i="16"/>
  <c r="V180" i="16"/>
  <c r="G182" i="16"/>
  <c r="M182" i="16" s="1"/>
  <c r="I182" i="16"/>
  <c r="I178" i="16" s="1"/>
  <c r="K182" i="16"/>
  <c r="O182" i="16"/>
  <c r="O178" i="16" s="1"/>
  <c r="Q182" i="16"/>
  <c r="V182" i="16"/>
  <c r="G184" i="16"/>
  <c r="M184" i="16" s="1"/>
  <c r="I184" i="16"/>
  <c r="K184" i="16"/>
  <c r="O184" i="16"/>
  <c r="Q184" i="16"/>
  <c r="Q178" i="16" s="1"/>
  <c r="V184" i="16"/>
  <c r="K186" i="16"/>
  <c r="Q186" i="16"/>
  <c r="V186" i="16"/>
  <c r="G187" i="16"/>
  <c r="I187" i="16"/>
  <c r="I186" i="16" s="1"/>
  <c r="K187" i="16"/>
  <c r="M187" i="16"/>
  <c r="O187" i="16"/>
  <c r="O186" i="16" s="1"/>
  <c r="Q187" i="16"/>
  <c r="V187" i="16"/>
  <c r="G189" i="16"/>
  <c r="M189" i="16" s="1"/>
  <c r="I189" i="16"/>
  <c r="K189" i="16"/>
  <c r="O189" i="16"/>
  <c r="Q189" i="16"/>
  <c r="V189" i="16"/>
  <c r="AE192" i="16"/>
  <c r="G30" i="15"/>
  <c r="BA11" i="15"/>
  <c r="G9" i="15"/>
  <c r="I9" i="15"/>
  <c r="I8" i="15" s="1"/>
  <c r="K9" i="15"/>
  <c r="K8" i="15" s="1"/>
  <c r="M9" i="15"/>
  <c r="O9" i="15"/>
  <c r="O8" i="15" s="1"/>
  <c r="Q9" i="15"/>
  <c r="Q8" i="15" s="1"/>
  <c r="V9" i="15"/>
  <c r="V8" i="15" s="1"/>
  <c r="G10" i="15"/>
  <c r="G8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5" i="15"/>
  <c r="K15" i="15"/>
  <c r="O15" i="15"/>
  <c r="Q15" i="15"/>
  <c r="V15" i="15"/>
  <c r="G16" i="15"/>
  <c r="I16" i="15"/>
  <c r="I15" i="15" s="1"/>
  <c r="K16" i="15"/>
  <c r="M16" i="15"/>
  <c r="M15" i="15" s="1"/>
  <c r="O16" i="15"/>
  <c r="Q16" i="15"/>
  <c r="V16" i="15"/>
  <c r="G21" i="15"/>
  <c r="I21" i="15"/>
  <c r="I20" i="15" s="1"/>
  <c r="K21" i="15"/>
  <c r="M21" i="15"/>
  <c r="O21" i="15"/>
  <c r="Q21" i="15"/>
  <c r="Q20" i="15" s="1"/>
  <c r="V21" i="15"/>
  <c r="G23" i="15"/>
  <c r="M23" i="15" s="1"/>
  <c r="I23" i="15"/>
  <c r="K23" i="15"/>
  <c r="O23" i="15"/>
  <c r="O20" i="15" s="1"/>
  <c r="Q23" i="15"/>
  <c r="V23" i="15"/>
  <c r="V20" i="15" s="1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K20" i="15" s="1"/>
  <c r="M28" i="15"/>
  <c r="O28" i="15"/>
  <c r="Q28" i="15"/>
  <c r="V28" i="15"/>
  <c r="AE30" i="15"/>
  <c r="AF30" i="15"/>
  <c r="G52" i="14"/>
  <c r="BA31" i="14"/>
  <c r="BA13" i="14"/>
  <c r="BA10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3" i="14"/>
  <c r="M23" i="14" s="1"/>
  <c r="I23" i="14"/>
  <c r="K23" i="14"/>
  <c r="O23" i="14"/>
  <c r="Q23" i="14"/>
  <c r="V23" i="14"/>
  <c r="V8" i="14" s="1"/>
  <c r="G25" i="14"/>
  <c r="I25" i="14"/>
  <c r="K25" i="14"/>
  <c r="M25" i="14"/>
  <c r="O25" i="14"/>
  <c r="Q25" i="14"/>
  <c r="V25" i="14"/>
  <c r="G28" i="14"/>
  <c r="I28" i="14"/>
  <c r="I27" i="14" s="1"/>
  <c r="K28" i="14"/>
  <c r="K27" i="14" s="1"/>
  <c r="M28" i="14"/>
  <c r="O28" i="14"/>
  <c r="O27" i="14" s="1"/>
  <c r="Q28" i="14"/>
  <c r="Q27" i="14" s="1"/>
  <c r="V28" i="14"/>
  <c r="G30" i="14"/>
  <c r="I30" i="14"/>
  <c r="K30" i="14"/>
  <c r="M30" i="14"/>
  <c r="O30" i="14"/>
  <c r="Q30" i="14"/>
  <c r="V30" i="14"/>
  <c r="V27" i="14" s="1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Q35" i="14"/>
  <c r="G36" i="14"/>
  <c r="I36" i="14"/>
  <c r="K36" i="14"/>
  <c r="K35" i="14" s="1"/>
  <c r="M36" i="14"/>
  <c r="O36" i="14"/>
  <c r="Q36" i="14"/>
  <c r="V36" i="14"/>
  <c r="G37" i="14"/>
  <c r="I37" i="14"/>
  <c r="I35" i="14" s="1"/>
  <c r="K37" i="14"/>
  <c r="M37" i="14"/>
  <c r="O37" i="14"/>
  <c r="O35" i="14" s="1"/>
  <c r="Q37" i="14"/>
  <c r="V37" i="14"/>
  <c r="G38" i="14"/>
  <c r="I38" i="14"/>
  <c r="K38" i="14"/>
  <c r="M38" i="14"/>
  <c r="O38" i="14"/>
  <c r="Q38" i="14"/>
  <c r="V38" i="14"/>
  <c r="G40" i="14"/>
  <c r="M40" i="14" s="1"/>
  <c r="I40" i="14"/>
  <c r="K40" i="14"/>
  <c r="O40" i="14"/>
  <c r="Q40" i="14"/>
  <c r="V40" i="14"/>
  <c r="V35" i="14" s="1"/>
  <c r="G41" i="14"/>
  <c r="I41" i="14"/>
  <c r="K41" i="14"/>
  <c r="M41" i="14"/>
  <c r="O41" i="14"/>
  <c r="Q41" i="14"/>
  <c r="V41" i="14"/>
  <c r="G45" i="14"/>
  <c r="V45" i="14"/>
  <c r="G46" i="14"/>
  <c r="I46" i="14"/>
  <c r="I45" i="14" s="1"/>
  <c r="K46" i="14"/>
  <c r="K45" i="14" s="1"/>
  <c r="M46" i="14"/>
  <c r="M45" i="14" s="1"/>
  <c r="O46" i="14"/>
  <c r="O45" i="14" s="1"/>
  <c r="Q46" i="14"/>
  <c r="Q45" i="14" s="1"/>
  <c r="V46" i="14"/>
  <c r="G48" i="14"/>
  <c r="O48" i="14"/>
  <c r="G49" i="14"/>
  <c r="I49" i="14"/>
  <c r="I48" i="14" s="1"/>
  <c r="K49" i="14"/>
  <c r="K48" i="14" s="1"/>
  <c r="M49" i="14"/>
  <c r="M48" i="14" s="1"/>
  <c r="O49" i="14"/>
  <c r="Q49" i="14"/>
  <c r="Q48" i="14" s="1"/>
  <c r="V49" i="14"/>
  <c r="V48" i="14" s="1"/>
  <c r="AE52" i="14"/>
  <c r="G163" i="13"/>
  <c r="G8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3" i="13"/>
  <c r="M13" i="13" s="1"/>
  <c r="I13" i="13"/>
  <c r="K13" i="13"/>
  <c r="O13" i="13"/>
  <c r="Q13" i="13"/>
  <c r="V13" i="13"/>
  <c r="G16" i="13"/>
  <c r="I16" i="13"/>
  <c r="K16" i="13"/>
  <c r="G17" i="13"/>
  <c r="I17" i="13"/>
  <c r="K17" i="13"/>
  <c r="M17" i="13"/>
  <c r="O17" i="13"/>
  <c r="O16" i="13" s="1"/>
  <c r="Q17" i="13"/>
  <c r="Q16" i="13" s="1"/>
  <c r="V17" i="13"/>
  <c r="V16" i="13" s="1"/>
  <c r="G19" i="13"/>
  <c r="M19" i="13" s="1"/>
  <c r="M16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3" i="13"/>
  <c r="I23" i="13"/>
  <c r="I22" i="13" s="1"/>
  <c r="K23" i="13"/>
  <c r="K22" i="13" s="1"/>
  <c r="M23" i="13"/>
  <c r="O23" i="13"/>
  <c r="O22" i="13" s="1"/>
  <c r="Q23" i="13"/>
  <c r="Q22" i="13" s="1"/>
  <c r="V23" i="13"/>
  <c r="G25" i="13"/>
  <c r="I25" i="13"/>
  <c r="K25" i="13"/>
  <c r="M25" i="13"/>
  <c r="O25" i="13"/>
  <c r="Q25" i="13"/>
  <c r="V25" i="13"/>
  <c r="V22" i="13" s="1"/>
  <c r="G26" i="13"/>
  <c r="AF163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V30" i="13"/>
  <c r="G31" i="13"/>
  <c r="M31" i="13" s="1"/>
  <c r="M30" i="13" s="1"/>
  <c r="I31" i="13"/>
  <c r="I30" i="13" s="1"/>
  <c r="K31" i="13"/>
  <c r="K30" i="13" s="1"/>
  <c r="O31" i="13"/>
  <c r="O30" i="13" s="1"/>
  <c r="Q31" i="13"/>
  <c r="Q30" i="13" s="1"/>
  <c r="V31" i="13"/>
  <c r="G34" i="13"/>
  <c r="I34" i="13"/>
  <c r="I33" i="13" s="1"/>
  <c r="K34" i="13"/>
  <c r="K33" i="13" s="1"/>
  <c r="M34" i="13"/>
  <c r="O34" i="13"/>
  <c r="O33" i="13" s="1"/>
  <c r="Q34" i="13"/>
  <c r="V34" i="13"/>
  <c r="G36" i="13"/>
  <c r="I36" i="13"/>
  <c r="K36" i="13"/>
  <c r="M36" i="13"/>
  <c r="O36" i="13"/>
  <c r="Q36" i="13"/>
  <c r="V36" i="13"/>
  <c r="G38" i="13"/>
  <c r="G33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2" i="13"/>
  <c r="I42" i="13"/>
  <c r="K42" i="13"/>
  <c r="M42" i="13"/>
  <c r="O42" i="13"/>
  <c r="Q42" i="13"/>
  <c r="V42" i="13"/>
  <c r="G46" i="13"/>
  <c r="M46" i="13" s="1"/>
  <c r="I46" i="13"/>
  <c r="K46" i="13"/>
  <c r="O46" i="13"/>
  <c r="Q46" i="13"/>
  <c r="V46" i="13"/>
  <c r="G49" i="13"/>
  <c r="I49" i="13"/>
  <c r="K49" i="13"/>
  <c r="M49" i="13"/>
  <c r="O49" i="13"/>
  <c r="Q49" i="13"/>
  <c r="Q33" i="13" s="1"/>
  <c r="V49" i="13"/>
  <c r="G52" i="13"/>
  <c r="M52" i="13" s="1"/>
  <c r="I52" i="13"/>
  <c r="K52" i="13"/>
  <c r="O52" i="13"/>
  <c r="Q52" i="13"/>
  <c r="V52" i="13"/>
  <c r="G55" i="13"/>
  <c r="I55" i="13"/>
  <c r="K55" i="13"/>
  <c r="M55" i="13"/>
  <c r="O55" i="13"/>
  <c r="Q55" i="13"/>
  <c r="V55" i="13"/>
  <c r="G58" i="13"/>
  <c r="M58" i="13" s="1"/>
  <c r="I58" i="13"/>
  <c r="K58" i="13"/>
  <c r="O58" i="13"/>
  <c r="Q58" i="13"/>
  <c r="V58" i="13"/>
  <c r="G63" i="13"/>
  <c r="M63" i="13" s="1"/>
  <c r="I63" i="13"/>
  <c r="K63" i="13"/>
  <c r="O63" i="13"/>
  <c r="Q63" i="13"/>
  <c r="V63" i="13"/>
  <c r="G67" i="13"/>
  <c r="M67" i="13" s="1"/>
  <c r="I67" i="13"/>
  <c r="K67" i="13"/>
  <c r="O67" i="13"/>
  <c r="Q67" i="13"/>
  <c r="V67" i="13"/>
  <c r="V33" i="13" s="1"/>
  <c r="G69" i="13"/>
  <c r="I69" i="13"/>
  <c r="K69" i="13"/>
  <c r="M69" i="13"/>
  <c r="O69" i="13"/>
  <c r="Q69" i="13"/>
  <c r="V69" i="13"/>
  <c r="G71" i="13"/>
  <c r="I71" i="13"/>
  <c r="K71" i="13"/>
  <c r="M71" i="13"/>
  <c r="O71" i="13"/>
  <c r="Q71" i="13"/>
  <c r="V71" i="13"/>
  <c r="G74" i="13"/>
  <c r="I74" i="13"/>
  <c r="I73" i="13" s="1"/>
  <c r="K74" i="13"/>
  <c r="K73" i="13" s="1"/>
  <c r="M74" i="13"/>
  <c r="O74" i="13"/>
  <c r="O73" i="13" s="1"/>
  <c r="Q74" i="13"/>
  <c r="Q73" i="13" s="1"/>
  <c r="V74" i="13"/>
  <c r="V73" i="13" s="1"/>
  <c r="G79" i="13"/>
  <c r="I79" i="13"/>
  <c r="K79" i="13"/>
  <c r="M79" i="13"/>
  <c r="O79" i="13"/>
  <c r="Q79" i="13"/>
  <c r="V79" i="13"/>
  <c r="G84" i="13"/>
  <c r="G73" i="13" s="1"/>
  <c r="I84" i="13"/>
  <c r="K84" i="13"/>
  <c r="O84" i="13"/>
  <c r="Q84" i="13"/>
  <c r="V84" i="13"/>
  <c r="G86" i="13"/>
  <c r="I86" i="13"/>
  <c r="K86" i="13"/>
  <c r="M86" i="13"/>
  <c r="O86" i="13"/>
  <c r="Q86" i="13"/>
  <c r="V86" i="13"/>
  <c r="G88" i="13"/>
  <c r="M88" i="13" s="1"/>
  <c r="I88" i="13"/>
  <c r="K88" i="13"/>
  <c r="O88" i="13"/>
  <c r="Q88" i="13"/>
  <c r="V88" i="13"/>
  <c r="K90" i="13"/>
  <c r="G91" i="13"/>
  <c r="M91" i="13" s="1"/>
  <c r="I91" i="13"/>
  <c r="K91" i="13"/>
  <c r="O91" i="13"/>
  <c r="Q91" i="13"/>
  <c r="V91" i="13"/>
  <c r="G92" i="13"/>
  <c r="M92" i="13" s="1"/>
  <c r="I92" i="13"/>
  <c r="I90" i="13" s="1"/>
  <c r="K92" i="13"/>
  <c r="O92" i="13"/>
  <c r="O90" i="13" s="1"/>
  <c r="Q92" i="13"/>
  <c r="V92" i="13"/>
  <c r="G94" i="13"/>
  <c r="M94" i="13" s="1"/>
  <c r="I94" i="13"/>
  <c r="K94" i="13"/>
  <c r="O94" i="13"/>
  <c r="Q94" i="13"/>
  <c r="Q90" i="13" s="1"/>
  <c r="V94" i="13"/>
  <c r="V90" i="13" s="1"/>
  <c r="G96" i="13"/>
  <c r="I96" i="13"/>
  <c r="K96" i="13"/>
  <c r="M96" i="13"/>
  <c r="O96" i="13"/>
  <c r="Q96" i="13"/>
  <c r="V96" i="13"/>
  <c r="O98" i="13"/>
  <c r="G99" i="13"/>
  <c r="M99" i="13" s="1"/>
  <c r="M98" i="13" s="1"/>
  <c r="I99" i="13"/>
  <c r="I98" i="13" s="1"/>
  <c r="K99" i="13"/>
  <c r="O99" i="13"/>
  <c r="Q99" i="13"/>
  <c r="Q98" i="13" s="1"/>
  <c r="V99" i="13"/>
  <c r="G101" i="13"/>
  <c r="I101" i="13"/>
  <c r="K101" i="13"/>
  <c r="K98" i="13" s="1"/>
  <c r="M101" i="13"/>
  <c r="O101" i="13"/>
  <c r="Q101" i="13"/>
  <c r="V101" i="13"/>
  <c r="G103" i="13"/>
  <c r="I103" i="13"/>
  <c r="K103" i="13"/>
  <c r="M103" i="13"/>
  <c r="O103" i="13"/>
  <c r="Q103" i="13"/>
  <c r="V103" i="13"/>
  <c r="V98" i="13" s="1"/>
  <c r="G105" i="13"/>
  <c r="M105" i="13" s="1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4" i="13"/>
  <c r="M114" i="13" s="1"/>
  <c r="I114" i="13"/>
  <c r="I113" i="13" s="1"/>
  <c r="K114" i="13"/>
  <c r="O114" i="13"/>
  <c r="O113" i="13" s="1"/>
  <c r="Q114" i="13"/>
  <c r="Q113" i="13" s="1"/>
  <c r="V114" i="13"/>
  <c r="G116" i="13"/>
  <c r="M116" i="13" s="1"/>
  <c r="I116" i="13"/>
  <c r="K116" i="13"/>
  <c r="O116" i="13"/>
  <c r="Q116" i="13"/>
  <c r="V116" i="13"/>
  <c r="V113" i="13" s="1"/>
  <c r="G118" i="13"/>
  <c r="I118" i="13"/>
  <c r="K118" i="13"/>
  <c r="K113" i="13" s="1"/>
  <c r="M118" i="13"/>
  <c r="O118" i="13"/>
  <c r="Q118" i="13"/>
  <c r="V118" i="13"/>
  <c r="G120" i="13"/>
  <c r="I120" i="13"/>
  <c r="K120" i="13"/>
  <c r="M120" i="13"/>
  <c r="O120" i="13"/>
  <c r="Q120" i="13"/>
  <c r="V120" i="13"/>
  <c r="G122" i="13"/>
  <c r="M122" i="13" s="1"/>
  <c r="I122" i="13"/>
  <c r="K122" i="13"/>
  <c r="O122" i="13"/>
  <c r="Q122" i="13"/>
  <c r="V122" i="13"/>
  <c r="G123" i="13"/>
  <c r="I123" i="13"/>
  <c r="K123" i="13"/>
  <c r="M123" i="13"/>
  <c r="O123" i="13"/>
  <c r="Q123" i="13"/>
  <c r="V123" i="13"/>
  <c r="G124" i="13"/>
  <c r="I124" i="13"/>
  <c r="K124" i="13"/>
  <c r="M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M127" i="13" s="1"/>
  <c r="I127" i="13"/>
  <c r="K127" i="13"/>
  <c r="O127" i="13"/>
  <c r="Q127" i="13"/>
  <c r="V127" i="13"/>
  <c r="G128" i="13"/>
  <c r="I128" i="13"/>
  <c r="K128" i="13"/>
  <c r="M128" i="13"/>
  <c r="O128" i="13"/>
  <c r="Q128" i="13"/>
  <c r="V128" i="13"/>
  <c r="G129" i="13"/>
  <c r="M129" i="13" s="1"/>
  <c r="I129" i="13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I132" i="13"/>
  <c r="K132" i="13"/>
  <c r="M132" i="13"/>
  <c r="O132" i="13"/>
  <c r="Q132" i="13"/>
  <c r="V132" i="13"/>
  <c r="G134" i="13"/>
  <c r="I134" i="13"/>
  <c r="K134" i="13"/>
  <c r="M134" i="13"/>
  <c r="O134" i="13"/>
  <c r="Q134" i="13"/>
  <c r="V134" i="13"/>
  <c r="G136" i="13"/>
  <c r="M136" i="13" s="1"/>
  <c r="I136" i="13"/>
  <c r="K136" i="13"/>
  <c r="O136" i="13"/>
  <c r="Q136" i="13"/>
  <c r="V136" i="13"/>
  <c r="I138" i="13"/>
  <c r="K138" i="13"/>
  <c r="G139" i="13"/>
  <c r="I139" i="13"/>
  <c r="K139" i="13"/>
  <c r="M139" i="13"/>
  <c r="O139" i="13"/>
  <c r="Q139" i="13"/>
  <c r="V139" i="13"/>
  <c r="V138" i="13" s="1"/>
  <c r="G142" i="13"/>
  <c r="M142" i="13" s="1"/>
  <c r="I142" i="13"/>
  <c r="K142" i="13"/>
  <c r="O142" i="13"/>
  <c r="Q142" i="13"/>
  <c r="V142" i="13"/>
  <c r="G143" i="13"/>
  <c r="I143" i="13"/>
  <c r="K143" i="13"/>
  <c r="M143" i="13"/>
  <c r="O143" i="13"/>
  <c r="O138" i="13" s="1"/>
  <c r="Q143" i="13"/>
  <c r="Q138" i="13" s="1"/>
  <c r="V143" i="13"/>
  <c r="G153" i="13"/>
  <c r="M153" i="13" s="1"/>
  <c r="I153" i="13"/>
  <c r="K153" i="13"/>
  <c r="O153" i="13"/>
  <c r="Q153" i="13"/>
  <c r="V153" i="13"/>
  <c r="G155" i="13"/>
  <c r="I155" i="13"/>
  <c r="K155" i="13"/>
  <c r="M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I159" i="13"/>
  <c r="M159" i="13"/>
  <c r="O159" i="13"/>
  <c r="G160" i="13"/>
  <c r="I160" i="13"/>
  <c r="K160" i="13"/>
  <c r="K159" i="13" s="1"/>
  <c r="M160" i="13"/>
  <c r="O160" i="13"/>
  <c r="Q160" i="13"/>
  <c r="Q159" i="13" s="1"/>
  <c r="V160" i="13"/>
  <c r="V159" i="13" s="1"/>
  <c r="AE163" i="13"/>
  <c r="G201" i="12"/>
  <c r="BA86" i="12"/>
  <c r="BA65" i="12"/>
  <c r="BA61" i="12"/>
  <c r="BA39" i="12"/>
  <c r="BA35" i="12"/>
  <c r="BA28" i="12"/>
  <c r="BA20" i="12"/>
  <c r="K8" i="12"/>
  <c r="G9" i="12"/>
  <c r="M9" i="12" s="1"/>
  <c r="M8" i="12" s="1"/>
  <c r="I9" i="12"/>
  <c r="I8" i="12" s="1"/>
  <c r="K9" i="12"/>
  <c r="O9" i="12"/>
  <c r="O8" i="12" s="1"/>
  <c r="Q9" i="12"/>
  <c r="Q8" i="12" s="1"/>
  <c r="V9" i="12"/>
  <c r="V8" i="12" s="1"/>
  <c r="G19" i="12"/>
  <c r="M19" i="12" s="1"/>
  <c r="I19" i="12"/>
  <c r="K19" i="12"/>
  <c r="O19" i="12"/>
  <c r="Q19" i="12"/>
  <c r="V19" i="12"/>
  <c r="G22" i="12"/>
  <c r="I22" i="12"/>
  <c r="K22" i="12"/>
  <c r="M22" i="12"/>
  <c r="O22" i="12"/>
  <c r="Q22" i="12"/>
  <c r="V22" i="12"/>
  <c r="G27" i="12"/>
  <c r="I27" i="12"/>
  <c r="I26" i="12" s="1"/>
  <c r="K27" i="12"/>
  <c r="K26" i="12" s="1"/>
  <c r="M27" i="12"/>
  <c r="O27" i="12"/>
  <c r="O26" i="12" s="1"/>
  <c r="Q27" i="12"/>
  <c r="Q26" i="12" s="1"/>
  <c r="V27" i="12"/>
  <c r="V26" i="12" s="1"/>
  <c r="G30" i="12"/>
  <c r="I30" i="12"/>
  <c r="K30" i="12"/>
  <c r="M30" i="12"/>
  <c r="O30" i="12"/>
  <c r="Q30" i="12"/>
  <c r="V30" i="12"/>
  <c r="G34" i="12"/>
  <c r="I34" i="12"/>
  <c r="K34" i="12"/>
  <c r="M34" i="12"/>
  <c r="O34" i="12"/>
  <c r="Q34" i="12"/>
  <c r="V34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5" i="12"/>
  <c r="I45" i="12"/>
  <c r="K45" i="12"/>
  <c r="M45" i="12"/>
  <c r="O45" i="12"/>
  <c r="Q45" i="12"/>
  <c r="V45" i="12"/>
  <c r="G50" i="12"/>
  <c r="I50" i="12"/>
  <c r="K50" i="12"/>
  <c r="M50" i="12"/>
  <c r="O50" i="12"/>
  <c r="Q50" i="12"/>
  <c r="V50" i="12"/>
  <c r="G53" i="12"/>
  <c r="I53" i="12"/>
  <c r="K53" i="12"/>
  <c r="M53" i="12"/>
  <c r="O53" i="12"/>
  <c r="Q53" i="12"/>
  <c r="V53" i="12"/>
  <c r="G56" i="12"/>
  <c r="G57" i="12"/>
  <c r="M57" i="12" s="1"/>
  <c r="M56" i="12" s="1"/>
  <c r="I57" i="12"/>
  <c r="I56" i="12" s="1"/>
  <c r="K57" i="12"/>
  <c r="K56" i="12" s="1"/>
  <c r="O57" i="12"/>
  <c r="Q57" i="12"/>
  <c r="Q56" i="12" s="1"/>
  <c r="V57" i="12"/>
  <c r="V56" i="12" s="1"/>
  <c r="G60" i="12"/>
  <c r="I60" i="12"/>
  <c r="K60" i="12"/>
  <c r="M60" i="12"/>
  <c r="O60" i="12"/>
  <c r="O56" i="12" s="1"/>
  <c r="Q60" i="12"/>
  <c r="V60" i="12"/>
  <c r="G64" i="12"/>
  <c r="I64" i="12"/>
  <c r="I63" i="12" s="1"/>
  <c r="K64" i="12"/>
  <c r="K63" i="12" s="1"/>
  <c r="M64" i="12"/>
  <c r="O64" i="12"/>
  <c r="O63" i="12" s="1"/>
  <c r="Q64" i="12"/>
  <c r="Q63" i="12" s="1"/>
  <c r="V64" i="12"/>
  <c r="V63" i="12" s="1"/>
  <c r="G85" i="12"/>
  <c r="I85" i="12"/>
  <c r="K85" i="12"/>
  <c r="M85" i="12"/>
  <c r="O85" i="12"/>
  <c r="Q85" i="12"/>
  <c r="V85" i="12"/>
  <c r="G89" i="12"/>
  <c r="I89" i="12"/>
  <c r="K89" i="12"/>
  <c r="M89" i="12"/>
  <c r="M63" i="12" s="1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107" i="12"/>
  <c r="I107" i="12"/>
  <c r="K107" i="12"/>
  <c r="M107" i="12"/>
  <c r="O107" i="12"/>
  <c r="Q107" i="12"/>
  <c r="V107" i="12"/>
  <c r="G110" i="12"/>
  <c r="G109" i="12" s="1"/>
  <c r="I110" i="12"/>
  <c r="I109" i="12" s="1"/>
  <c r="K110" i="12"/>
  <c r="M110" i="12"/>
  <c r="O110" i="12"/>
  <c r="O109" i="12" s="1"/>
  <c r="Q110" i="12"/>
  <c r="Q109" i="12" s="1"/>
  <c r="V110" i="12"/>
  <c r="G114" i="12"/>
  <c r="M114" i="12" s="1"/>
  <c r="I114" i="12"/>
  <c r="K114" i="12"/>
  <c r="O114" i="12"/>
  <c r="Q114" i="12"/>
  <c r="V114" i="12"/>
  <c r="V109" i="12" s="1"/>
  <c r="G117" i="12"/>
  <c r="M117" i="12" s="1"/>
  <c r="I117" i="12"/>
  <c r="K117" i="12"/>
  <c r="K109" i="12" s="1"/>
  <c r="O117" i="12"/>
  <c r="Q117" i="12"/>
  <c r="V117" i="12"/>
  <c r="G119" i="12"/>
  <c r="I119" i="12"/>
  <c r="K119" i="12"/>
  <c r="M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I123" i="12"/>
  <c r="K123" i="12"/>
  <c r="M123" i="12"/>
  <c r="O123" i="12"/>
  <c r="Q123" i="12"/>
  <c r="V123" i="12"/>
  <c r="I125" i="12"/>
  <c r="G126" i="12"/>
  <c r="G125" i="12" s="1"/>
  <c r="I126" i="12"/>
  <c r="K126" i="12"/>
  <c r="K125" i="12" s="1"/>
  <c r="M126" i="12"/>
  <c r="M125" i="12" s="1"/>
  <c r="O126" i="12"/>
  <c r="O125" i="12" s="1"/>
  <c r="Q126" i="12"/>
  <c r="Q125" i="12" s="1"/>
  <c r="V126" i="12"/>
  <c r="V125" i="12" s="1"/>
  <c r="G143" i="12"/>
  <c r="M143" i="12" s="1"/>
  <c r="I143" i="12"/>
  <c r="I142" i="12" s="1"/>
  <c r="K143" i="12"/>
  <c r="K142" i="12" s="1"/>
  <c r="O143" i="12"/>
  <c r="O142" i="12" s="1"/>
  <c r="Q143" i="12"/>
  <c r="Q142" i="12" s="1"/>
  <c r="V143" i="12"/>
  <c r="G145" i="12"/>
  <c r="I145" i="12"/>
  <c r="K145" i="12"/>
  <c r="M145" i="12"/>
  <c r="O145" i="12"/>
  <c r="Q145" i="12"/>
  <c r="V145" i="12"/>
  <c r="V142" i="12" s="1"/>
  <c r="G147" i="12"/>
  <c r="I147" i="12"/>
  <c r="K147" i="12"/>
  <c r="M147" i="12"/>
  <c r="O147" i="12"/>
  <c r="Q147" i="12"/>
  <c r="V147" i="12"/>
  <c r="G148" i="12"/>
  <c r="I148" i="12"/>
  <c r="K148" i="12"/>
  <c r="M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V151" i="12"/>
  <c r="G152" i="12"/>
  <c r="M152" i="12" s="1"/>
  <c r="M151" i="12" s="1"/>
  <c r="I152" i="12"/>
  <c r="I151" i="12" s="1"/>
  <c r="K152" i="12"/>
  <c r="K151" i="12" s="1"/>
  <c r="O152" i="12"/>
  <c r="O151" i="12" s="1"/>
  <c r="Q152" i="12"/>
  <c r="Q151" i="12" s="1"/>
  <c r="V152" i="12"/>
  <c r="O154" i="12"/>
  <c r="Q154" i="12"/>
  <c r="G155" i="12"/>
  <c r="I155" i="12"/>
  <c r="I154" i="12" s="1"/>
  <c r="K155" i="12"/>
  <c r="K154" i="12" s="1"/>
  <c r="M155" i="12"/>
  <c r="M154" i="12" s="1"/>
  <c r="O155" i="12"/>
  <c r="Q155" i="12"/>
  <c r="V155" i="12"/>
  <c r="V154" i="12" s="1"/>
  <c r="G156" i="12"/>
  <c r="G154" i="12" s="1"/>
  <c r="I156" i="12"/>
  <c r="K156" i="12"/>
  <c r="M156" i="12"/>
  <c r="O156" i="12"/>
  <c r="Q156" i="12"/>
  <c r="V156" i="12"/>
  <c r="G159" i="12"/>
  <c r="M159" i="12" s="1"/>
  <c r="M158" i="12" s="1"/>
  <c r="I159" i="12"/>
  <c r="I158" i="12" s="1"/>
  <c r="K159" i="12"/>
  <c r="K158" i="12" s="1"/>
  <c r="O159" i="12"/>
  <c r="O158" i="12" s="1"/>
  <c r="Q159" i="12"/>
  <c r="Q158" i="12" s="1"/>
  <c r="V159" i="12"/>
  <c r="V158" i="12" s="1"/>
  <c r="G161" i="12"/>
  <c r="I161" i="12"/>
  <c r="K161" i="12"/>
  <c r="M161" i="12"/>
  <c r="O161" i="12"/>
  <c r="Q161" i="12"/>
  <c r="V161" i="12"/>
  <c r="G162" i="12"/>
  <c r="I162" i="12"/>
  <c r="K162" i="12"/>
  <c r="M162" i="12"/>
  <c r="O162" i="12"/>
  <c r="Q162" i="12"/>
  <c r="V162" i="12"/>
  <c r="O164" i="12"/>
  <c r="G165" i="12"/>
  <c r="M165" i="12" s="1"/>
  <c r="I165" i="12"/>
  <c r="I164" i="12" s="1"/>
  <c r="K165" i="12"/>
  <c r="K164" i="12" s="1"/>
  <c r="O165" i="12"/>
  <c r="Q165" i="12"/>
  <c r="Q164" i="12" s="1"/>
  <c r="V165" i="12"/>
  <c r="V164" i="12" s="1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9" i="12"/>
  <c r="G180" i="12"/>
  <c r="I180" i="12"/>
  <c r="I179" i="12" s="1"/>
  <c r="K180" i="12"/>
  <c r="K179" i="12" s="1"/>
  <c r="M180" i="12"/>
  <c r="O180" i="12"/>
  <c r="O179" i="12" s="1"/>
  <c r="Q180" i="12"/>
  <c r="Q179" i="12" s="1"/>
  <c r="V180" i="12"/>
  <c r="V179" i="12" s="1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86" i="12"/>
  <c r="I186" i="12"/>
  <c r="K186" i="12"/>
  <c r="M186" i="12"/>
  <c r="O186" i="12"/>
  <c r="Q186" i="12"/>
  <c r="V186" i="12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I190" i="12"/>
  <c r="K190" i="12"/>
  <c r="G191" i="12"/>
  <c r="M191" i="12" s="1"/>
  <c r="M190" i="12" s="1"/>
  <c r="I191" i="12"/>
  <c r="K191" i="12"/>
  <c r="O191" i="12"/>
  <c r="O190" i="12" s="1"/>
  <c r="Q191" i="12"/>
  <c r="V191" i="12"/>
  <c r="V190" i="12" s="1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Q190" i="12" s="1"/>
  <c r="V194" i="12"/>
  <c r="G195" i="12"/>
  <c r="I195" i="12"/>
  <c r="K195" i="12"/>
  <c r="M195" i="12"/>
  <c r="O195" i="12"/>
  <c r="Q195" i="12"/>
  <c r="V195" i="12"/>
  <c r="I196" i="12"/>
  <c r="K196" i="12"/>
  <c r="V196" i="12"/>
  <c r="G197" i="12"/>
  <c r="G196" i="12" s="1"/>
  <c r="I197" i="12"/>
  <c r="K197" i="12"/>
  <c r="O197" i="12"/>
  <c r="O196" i="12" s="1"/>
  <c r="Q197" i="12"/>
  <c r="Q196" i="12" s="1"/>
  <c r="V197" i="12"/>
  <c r="AE201" i="12"/>
  <c r="AF201" i="12"/>
  <c r="I20" i="1"/>
  <c r="I19" i="1"/>
  <c r="I18" i="1"/>
  <c r="I16" i="1"/>
  <c r="H52" i="1"/>
  <c r="I51" i="1"/>
  <c r="I49" i="1"/>
  <c r="I48" i="1"/>
  <c r="I47" i="1"/>
  <c r="I46" i="1"/>
  <c r="I45" i="1"/>
  <c r="I44" i="1"/>
  <c r="I43" i="1"/>
  <c r="I42" i="1"/>
  <c r="J28" i="1"/>
  <c r="J26" i="1"/>
  <c r="G38" i="1"/>
  <c r="F38" i="1"/>
  <c r="J23" i="1"/>
  <c r="J24" i="1"/>
  <c r="J25" i="1"/>
  <c r="J27" i="1"/>
  <c r="E24" i="1"/>
  <c r="G24" i="1"/>
  <c r="E26" i="1"/>
  <c r="G26" i="1"/>
  <c r="M339" i="20" l="1"/>
  <c r="F41" i="1"/>
  <c r="F39" i="1"/>
  <c r="M62" i="21"/>
  <c r="M33" i="21"/>
  <c r="AF90" i="21"/>
  <c r="M83" i="21"/>
  <c r="M79" i="21" s="1"/>
  <c r="M76" i="21"/>
  <c r="M74" i="21" s="1"/>
  <c r="G50" i="21"/>
  <c r="G62" i="21"/>
  <c r="M134" i="20"/>
  <c r="M99" i="20"/>
  <c r="M468" i="20"/>
  <c r="M251" i="20"/>
  <c r="M8" i="20"/>
  <c r="M217" i="20"/>
  <c r="M596" i="20"/>
  <c r="AF623" i="20"/>
  <c r="M244" i="20"/>
  <c r="M243" i="20" s="1"/>
  <c r="G99" i="20"/>
  <c r="G8" i="20"/>
  <c r="G339" i="20"/>
  <c r="G134" i="20"/>
  <c r="M51" i="19"/>
  <c r="M77" i="19"/>
  <c r="M132" i="19"/>
  <c r="M185" i="19"/>
  <c r="M172" i="19"/>
  <c r="M21" i="19"/>
  <c r="M150" i="19"/>
  <c r="M149" i="19" s="1"/>
  <c r="G77" i="19"/>
  <c r="G51" i="19"/>
  <c r="G155" i="19"/>
  <c r="G73" i="19"/>
  <c r="G32" i="19"/>
  <c r="AF190" i="19"/>
  <c r="G172" i="19"/>
  <c r="G165" i="19"/>
  <c r="G168" i="19"/>
  <c r="G132" i="19"/>
  <c r="G21" i="19"/>
  <c r="M8" i="18"/>
  <c r="AF18" i="18"/>
  <c r="M477" i="17"/>
  <c r="M8" i="17"/>
  <c r="M743" i="17"/>
  <c r="M77" i="17"/>
  <c r="M452" i="17"/>
  <c r="M216" i="17"/>
  <c r="M612" i="17"/>
  <c r="M586" i="17"/>
  <c r="M463" i="17"/>
  <c r="G452" i="17"/>
  <c r="G513" i="17"/>
  <c r="M59" i="17"/>
  <c r="M53" i="17" s="1"/>
  <c r="M16" i="17"/>
  <c r="M617" i="17"/>
  <c r="M72" i="17"/>
  <c r="M63" i="17" s="1"/>
  <c r="M747" i="17"/>
  <c r="M524" i="17"/>
  <c r="M517" i="17" s="1"/>
  <c r="M504" i="17"/>
  <c r="M501" i="17" s="1"/>
  <c r="G499" i="17"/>
  <c r="G477" i="17"/>
  <c r="G586" i="17"/>
  <c r="G216" i="17"/>
  <c r="M191" i="17"/>
  <c r="M188" i="17" s="1"/>
  <c r="M146" i="16"/>
  <c r="M66" i="16"/>
  <c r="M56" i="16"/>
  <c r="M169" i="16"/>
  <c r="M161" i="16"/>
  <c r="M186" i="16"/>
  <c r="M92" i="16"/>
  <c r="G186" i="16"/>
  <c r="G146" i="16"/>
  <c r="AF192" i="16"/>
  <c r="G17" i="16"/>
  <c r="G25" i="16"/>
  <c r="G92" i="16"/>
  <c r="G29" i="16"/>
  <c r="G11" i="16"/>
  <c r="G161" i="16"/>
  <c r="G53" i="16"/>
  <c r="G37" i="16"/>
  <c r="G169" i="16"/>
  <c r="M122" i="16"/>
  <c r="M115" i="16" s="1"/>
  <c r="M49" i="16"/>
  <c r="M45" i="16" s="1"/>
  <c r="M20" i="15"/>
  <c r="G20" i="15"/>
  <c r="M10" i="15"/>
  <c r="M8" i="15" s="1"/>
  <c r="M27" i="14"/>
  <c r="M35" i="14"/>
  <c r="G27" i="14"/>
  <c r="AF52" i="14"/>
  <c r="G8" i="14"/>
  <c r="M113" i="13"/>
  <c r="M90" i="13"/>
  <c r="M22" i="13"/>
  <c r="M8" i="13"/>
  <c r="M138" i="13"/>
  <c r="G138" i="13"/>
  <c r="G90" i="13"/>
  <c r="G98" i="13"/>
  <c r="M38" i="13"/>
  <c r="M33" i="13" s="1"/>
  <c r="G113" i="13"/>
  <c r="G30" i="13"/>
  <c r="M84" i="13"/>
  <c r="M73" i="13" s="1"/>
  <c r="M26" i="13"/>
  <c r="G22" i="13"/>
  <c r="M109" i="12"/>
  <c r="M26" i="12"/>
  <c r="M142" i="12"/>
  <c r="M164" i="12"/>
  <c r="M179" i="12"/>
  <c r="G63" i="12"/>
  <c r="G26" i="12"/>
  <c r="G190" i="12"/>
  <c r="G164" i="12"/>
  <c r="G8" i="12"/>
  <c r="M197" i="12"/>
  <c r="M196" i="12" s="1"/>
  <c r="G151" i="12"/>
  <c r="G158" i="12"/>
  <c r="G142" i="12"/>
  <c r="J39" i="1"/>
  <c r="J44" i="1"/>
  <c r="J42" i="1"/>
  <c r="J41" i="1"/>
  <c r="J51" i="1"/>
  <c r="J49" i="1"/>
  <c r="J47" i="1"/>
  <c r="J45" i="1"/>
  <c r="J43" i="1"/>
  <c r="J46" i="1"/>
  <c r="J50" i="1"/>
  <c r="J48" i="1"/>
  <c r="J52" i="1" l="1"/>
  <c r="G623" i="20"/>
  <c r="I121" i="1"/>
  <c r="F52" i="1"/>
  <c r="G23" i="1" s="1"/>
  <c r="G41" i="1"/>
  <c r="I41" i="1" s="1"/>
  <c r="G50" i="1"/>
  <c r="I50" i="1" s="1"/>
  <c r="G39" i="1"/>
  <c r="G52" i="1" s="1"/>
  <c r="G25" i="1" s="1"/>
  <c r="A27" i="1" l="1"/>
  <c r="G28" i="1" s="1"/>
  <c r="G27" i="1" s="1"/>
  <c r="G29" i="1" s="1"/>
  <c r="A28" i="1"/>
  <c r="I17" i="1"/>
  <c r="I21" i="1" s="1"/>
  <c r="I140" i="1"/>
  <c r="I39" i="1"/>
  <c r="I52" i="1" s="1"/>
  <c r="J133" i="1" l="1"/>
  <c r="J120" i="1"/>
  <c r="J86" i="1"/>
  <c r="J108" i="1"/>
  <c r="J73" i="1"/>
  <c r="J114" i="1"/>
  <c r="J92" i="1"/>
  <c r="J111" i="1"/>
  <c r="J126" i="1"/>
  <c r="J98" i="1"/>
  <c r="J123" i="1"/>
  <c r="J124" i="1"/>
  <c r="J97" i="1"/>
  <c r="J135" i="1"/>
  <c r="J88" i="1"/>
  <c r="J83" i="1"/>
  <c r="J107" i="1"/>
  <c r="J131" i="1"/>
  <c r="J139" i="1"/>
  <c r="J91" i="1"/>
  <c r="J116" i="1"/>
  <c r="J129" i="1"/>
  <c r="J109" i="1"/>
  <c r="J79" i="1"/>
  <c r="J122" i="1"/>
  <c r="J94" i="1"/>
  <c r="J85" i="1"/>
  <c r="J110" i="1"/>
  <c r="J82" i="1"/>
  <c r="J137" i="1"/>
  <c r="J115" i="1"/>
  <c r="J93" i="1"/>
  <c r="J106" i="1"/>
  <c r="J89" i="1"/>
  <c r="J113" i="1"/>
  <c r="J127" i="1"/>
  <c r="J99" i="1"/>
  <c r="J84" i="1"/>
  <c r="J136" i="1"/>
  <c r="J103" i="1"/>
  <c r="J75" i="1"/>
  <c r="J130" i="1"/>
  <c r="J121" i="1"/>
  <c r="J81" i="1"/>
  <c r="J100" i="1"/>
  <c r="J78" i="1"/>
  <c r="J104" i="1"/>
  <c r="J117" i="1"/>
  <c r="J71" i="1"/>
  <c r="J95" i="1"/>
  <c r="J119" i="1"/>
  <c r="J90" i="1"/>
  <c r="J134" i="1"/>
  <c r="J118" i="1"/>
  <c r="J132" i="1"/>
  <c r="J72" i="1"/>
  <c r="J74" i="1"/>
  <c r="J87" i="1"/>
  <c r="J96" i="1"/>
  <c r="J80" i="1"/>
  <c r="J105" i="1"/>
  <c r="J112" i="1"/>
  <c r="J102" i="1"/>
  <c r="J128" i="1"/>
  <c r="J76" i="1"/>
  <c r="J77" i="1"/>
  <c r="J101" i="1"/>
  <c r="J125" i="1"/>
  <c r="J138" i="1"/>
  <c r="J14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<sst xmlns="http://schemas.openxmlformats.org/spreadsheetml/2006/main" count="10009" uniqueCount="2484">
  <si>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</si>
  <si>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</si>
  <si>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</si>
  <si>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</si>
  <si>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</si>
  <si>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</si>
  <si>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</si>
  <si>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</si>
  <si>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</si>
  <si>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</si>
  <si>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</si>
  <si>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</si>
  <si>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</si>
  <si>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</si>
  <si>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</si>
  <si>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</si>
  <si>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</si>
  <si>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</si>
  <si>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</si>
  <si>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</si>
  <si>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</si>
  <si>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</si>
  <si>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</si>
  <si>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</si>
  <si>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</si>
  <si>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</si>
  <si>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</si>
  <si>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</si>
  <si>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</si>
  <si>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</si>
  <si>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</si>
  <si>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</si>
  <si>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</si>
  <si>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</si>
  <si>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</si>
  <si>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</si>
  <si>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</si>
  <si>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</si>
  <si>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</si>
  <si>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</si>
  <si>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</si>
  <si>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</si>
  <si>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</si>
  <si>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2023020</t>
  </si>
  <si>
    <t>Rozšíření služeb denního stacionáře v Karviné</t>
  </si>
  <si>
    <t>Stavba</t>
  </si>
  <si>
    <t>Stavební objekt</t>
  </si>
  <si>
    <t>001</t>
  </si>
  <si>
    <t>Zateplení stěn včetně výměny oken</t>
  </si>
  <si>
    <t>002</t>
  </si>
  <si>
    <t>Ploché střechy</t>
  </si>
  <si>
    <t>003</t>
  </si>
  <si>
    <t>Výtah</t>
  </si>
  <si>
    <t>004</t>
  </si>
  <si>
    <t>Demontáž betonové rampy</t>
  </si>
  <si>
    <t>005</t>
  </si>
  <si>
    <t>Terasa</t>
  </si>
  <si>
    <t>006</t>
  </si>
  <si>
    <t>Interiéry</t>
  </si>
  <si>
    <t>007</t>
  </si>
  <si>
    <t>Vedlejší rozpočtové náklady</t>
  </si>
  <si>
    <t>008</t>
  </si>
  <si>
    <t>Elektroinstalace</t>
  </si>
  <si>
    <t>009</t>
  </si>
  <si>
    <t>Zdravotechnika</t>
  </si>
  <si>
    <t>010</t>
  </si>
  <si>
    <t>Vzduchotechnika</t>
  </si>
  <si>
    <t>Celkem za stavbu</t>
  </si>
  <si>
    <t>CZK</t>
  </si>
  <si>
    <t>#POPS</t>
  </si>
  <si>
    <t>Popis stavby: 2023020 - Rozšíření služeb denního stacionáře v Karviné</t>
  </si>
  <si>
    <t>#POPO</t>
  </si>
  <si>
    <t>Popis objektu: 001 - Rozšíření služeb denního stacionáře v Karviné</t>
  </si>
  <si>
    <t>#POPR</t>
  </si>
  <si>
    <t>Popis rozpočtu: 001 - Zateplení stěn včetně výměny oken</t>
  </si>
  <si>
    <t>Popis rozpočtu: 002 - Ploché střechy</t>
  </si>
  <si>
    <t>Popis rozpočtu: 003 - Výtah</t>
  </si>
  <si>
    <t>Popis rozpočtu: 004 - Demontáž betonové rampy</t>
  </si>
  <si>
    <t>Popis rozpočtu: 005 - Terasa</t>
  </si>
  <si>
    <t>Popis rozpočtu: 006 - Interiéry</t>
  </si>
  <si>
    <t>Popis rozpočtu: 007 - Vedlejší rozpočtové náklady</t>
  </si>
  <si>
    <t>Popis rozpočtu: 008 - Elektroinstalace</t>
  </si>
  <si>
    <t>Popis rozpočtu: 009 - Zdravotechnika</t>
  </si>
  <si>
    <t>Popis rozpočtu: 010 - Vzduchotechnika</t>
  </si>
  <si>
    <t>Rekapitulace dílů</t>
  </si>
  <si>
    <t>Typ dílu</t>
  </si>
  <si>
    <t>_12</t>
  </si>
  <si>
    <t>VC 7/155-M M21 Elektromontaze</t>
  </si>
  <si>
    <t>_17</t>
  </si>
  <si>
    <t>Cenik materialu</t>
  </si>
  <si>
    <t>_20</t>
  </si>
  <si>
    <t>_25</t>
  </si>
  <si>
    <t>_28</t>
  </si>
  <si>
    <t>_33</t>
  </si>
  <si>
    <t>_36</t>
  </si>
  <si>
    <t>_4</t>
  </si>
  <si>
    <t>_41</t>
  </si>
  <si>
    <t>_44</t>
  </si>
  <si>
    <t>VC 7/202-M M46 Zemni prace</t>
  </si>
  <si>
    <t>_47</t>
  </si>
  <si>
    <t>Pravidla M FCU c. 5043\5.1\90</t>
  </si>
  <si>
    <t>_50</t>
  </si>
  <si>
    <t>_53</t>
  </si>
  <si>
    <t>_9</t>
  </si>
  <si>
    <t>0</t>
  </si>
  <si>
    <t>Nepřiřazený díl</t>
  </si>
  <si>
    <t>1</t>
  </si>
  <si>
    <t>Zemní práce</t>
  </si>
  <si>
    <t>1A</t>
  </si>
  <si>
    <t xml:space="preserve">ZAŘÍZENÍ Č.1 - VĚTRÁNÍ MÍSTNOSTI č. 0.13, 0.14 a 0.15				</t>
  </si>
  <si>
    <t>1B</t>
  </si>
  <si>
    <t xml:space="preserve">ZAŘÍZENÍ Č.2 - VĚTRÁNÍ ŠATNY č.m. 0.19							</t>
  </si>
  <si>
    <t>1C</t>
  </si>
  <si>
    <t xml:space="preserve">ZAŘÍZENÍ Č.3 - ODVĚTRÁNÍ PRÁDELNY č.m. 0.21										</t>
  </si>
  <si>
    <t>1D</t>
  </si>
  <si>
    <t xml:space="preserve">ZAŘÍZENÍ Č.4 - ODVĚTRÁNÍ KOUPELY č.m. 0.22													</t>
  </si>
  <si>
    <t>1E</t>
  </si>
  <si>
    <t xml:space="preserve">ZAŘÍZENÍ Č.5 - ODVĚTRÁNÍ WC č.m. 0.23															</t>
  </si>
  <si>
    <t>1F</t>
  </si>
  <si>
    <t xml:space="preserve">ZAŘÍZENÍ Č.6 - ODVĚTRÁNÍ KERAMICKÉ DÍLNY č.m. 0.12				</t>
  </si>
  <si>
    <t>1G</t>
  </si>
  <si>
    <t xml:space="preserve">ZAŘÍZENÍ Č.7 - ODVĚTRÁNÍ WC č.m. 1.18							</t>
  </si>
  <si>
    <t>2</t>
  </si>
  <si>
    <t>Zakládání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</si>
  <si>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</si>
  <si>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</si>
  <si>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</si>
  <si>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</si>
  <si>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</si>
  <si>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</si>
  <si>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</si>
  <si>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</si>
  <si>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</si>
  <si>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</si>
  <si>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</si>
  <si>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</si>
  <si>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</si>
  <si>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</si>
  <si>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</si>
  <si>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</si>
  <si>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</si>
  <si>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</si>
  <si>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</si>
  <si>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</si>
  <si>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 a práce-bourání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</si>
  <si>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</si>
  <si>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</si>
  <si>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</si>
  <si>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</si>
  <si>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</si>
  <si>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</si>
  <si>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</si>
  <si>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</si>
  <si>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</si>
  <si>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</si>
  <si>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</si>
  <si>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97</t>
  </si>
  <si>
    <t>Přesuny suti a vybouraných hmot</t>
  </si>
  <si>
    <t>99</t>
  </si>
  <si>
    <t>Staveništní přesun hmot</t>
  </si>
  <si>
    <t>997</t>
  </si>
  <si>
    <t>Přesun sutě</t>
  </si>
  <si>
    <t>711</t>
  </si>
  <si>
    <t>Izolace proti vodě</t>
  </si>
  <si>
    <t>Izolace proti vodě, vlhkosti a plynům</t>
  </si>
  <si>
    <t>712</t>
  </si>
  <si>
    <t>Povlakové krytiny</t>
  </si>
  <si>
    <t>713</t>
  </si>
  <si>
    <t>Izolace tepelné</t>
  </si>
  <si>
    <t>720</t>
  </si>
  <si>
    <t>Zdravotechnická instalace</t>
  </si>
  <si>
    <t>721</t>
  </si>
  <si>
    <t>Zdravotechnika - vnitřní kanalizace</t>
  </si>
  <si>
    <t>722</t>
  </si>
  <si>
    <t>Zdravotechnika - vnitřní vodovod</t>
  </si>
  <si>
    <t>723</t>
  </si>
  <si>
    <t>Vnitřní plynovod</t>
  </si>
  <si>
    <t>725</t>
  </si>
  <si>
    <t>Zařizovací předměty</t>
  </si>
  <si>
    <t>Zdravotechnika - zařizovací předměty</t>
  </si>
  <si>
    <t>726</t>
  </si>
  <si>
    <t>Zdravotechnika - předstěnové instalace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</si>
  <si>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</si>
  <si>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</si>
  <si>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</si>
  <si>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</si>
  <si>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</si>
  <si>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</si>
  <si>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</si>
  <si>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</si>
  <si>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</si>
  <si>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</si>
  <si>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</si>
  <si>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</si>
  <si>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</si>
  <si>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</si>
  <si>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</si>
  <si>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</si>
  <si>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</si>
  <si>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</si>
  <si>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</si>
  <si>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</si>
  <si>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M22</t>
  </si>
  <si>
    <t>Montáž sdělovací a zabezp. techniky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</si>
  <si>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</si>
  <si>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</si>
  <si>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</si>
  <si>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</si>
  <si>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</si>
  <si>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</si>
  <si>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</si>
  <si>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</si>
  <si>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</si>
  <si>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</si>
  <si>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</si>
  <si>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</si>
  <si>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</si>
  <si>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</si>
  <si>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</si>
  <si>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</si>
  <si>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</si>
  <si>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</si>
  <si>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</si>
  <si>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</si>
  <si>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</si>
  <si>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</si>
  <si>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</si>
  <si>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</si>
  <si>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</si>
  <si>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</si>
  <si>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</si>
  <si>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</si>
  <si>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</si>
  <si>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</si>
  <si>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</si>
  <si>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</si>
  <si>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</si>
  <si>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</si>
  <si>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</si>
  <si>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</si>
  <si>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</si>
  <si>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24/ II</t>
  </si>
  <si>
    <t>RTS 24/ I</t>
  </si>
  <si>
    <t>Práce</t>
  </si>
  <si>
    <t>Běžná</t>
  </si>
  <si>
    <t>POL1_</t>
  </si>
  <si>
    <t>s přehozením na vzdálenost do 5 m nebo s naložením na ruční dopravní prostředek</t>
  </si>
  <si>
    <t>SPI</t>
  </si>
  <si>
    <t xml:space="preserve">základy pro ocelové schodiště : </t>
  </si>
  <si>
    <t>VV</t>
  </si>
  <si>
    <t>2,7*0,6*1,2</t>
  </si>
  <si>
    <t>2,7*0,5*(2-0,18)</t>
  </si>
  <si>
    <t>patky : 0,7*0,7*1,1*6</t>
  </si>
  <si>
    <t>pas : 1,5*0,7*1,1</t>
  </si>
  <si>
    <t>základ pro plošinu : 1,4*0,5*0,8</t>
  </si>
  <si>
    <t>(1,5+1,3+1,5)*0,15*0,9</t>
  </si>
  <si>
    <t>patka sloupek : 0,6*0,6*0,8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</si>
  <si>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</si>
  <si>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</si>
  <si>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</si>
  <si>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 : 10,21850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</si>
  <si>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</si>
  <si>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</si>
  <si>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</si>
  <si>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použito na podsyp skladba P07 : </t>
  </si>
  <si>
    <t>2,625*3,15*0,66</t>
  </si>
  <si>
    <t>215901101RT5</t>
  </si>
  <si>
    <t>Zhutnění podloží z rostlé horniny 1 až 4 pod násypy z hornin soudržných do 92% PS a nesoudržných  sypkých relativní ulehlosti l(d) do 0,8 vibrační deskou</t>
  </si>
  <si>
    <t>m2</t>
  </si>
  <si>
    <t>z rostlé horniny tř.1 - 4 pod násypy z hornin soudržných do 92% PS a hornin nesoudržných sypkých relativní ulehlosti I(d) do 0,8</t>
  </si>
  <si>
    <t>po vrstvách 5x, skladba P07 : 3,15*2,625*5</t>
  </si>
  <si>
    <t>273321321R00</t>
  </si>
  <si>
    <t>Beton základových desek železový třídy C 20/25</t>
  </si>
  <si>
    <t>801-1</t>
  </si>
  <si>
    <t>bez dodávky a uložení výztuže</t>
  </si>
  <si>
    <t>3,675*3,075*0,18</t>
  </si>
  <si>
    <t>1,2*2,7*0,18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</si>
  <si>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</si>
  <si>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</si>
  <si>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</si>
  <si>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(3,675+3,075)*2*0,18</t>
  </si>
  <si>
    <t>(1,2+2,7)*2*0,18</t>
  </si>
  <si>
    <t>273351215RT1</t>
  </si>
  <si>
    <t>Odkaz na mn. položky pořadí 6 : 3,83400</t>
  </si>
  <si>
    <t>274313621R00</t>
  </si>
  <si>
    <t>Beton základových pasů prostý třídy C 20/25</t>
  </si>
  <si>
    <t>pas : 1,5*0,7*1,1*1,03</t>
  </si>
  <si>
    <t>základ pro ok schodiště : 1,4*0,5*0,8*1,03</t>
  </si>
  <si>
    <t>základ pro plošinu : (1,5+1,3+1,5)*0,15*0,9*1,03</t>
  </si>
  <si>
    <t>274321321R00</t>
  </si>
  <si>
    <t>Beton základových pasů železový třídy C 20/25</t>
  </si>
  <si>
    <t>včetně dodávky a uložení betonu, bez výztuže</t>
  </si>
  <si>
    <t xml:space="preserve">základ pro ok schodiště : </t>
  </si>
  <si>
    <t>2,7*0,6*1,2*1,03</t>
  </si>
  <si>
    <t>2,7*0,5*(2-0,18)*1,03</t>
  </si>
  <si>
    <t>274361821R00</t>
  </si>
  <si>
    <t xml:space="preserve">Výztuž a svařované sítě základových pasů výztuž, z oceli 10505,  ,  </t>
  </si>
  <si>
    <t>t</t>
  </si>
  <si>
    <t>821-1</t>
  </si>
  <si>
    <t xml:space="preserve">90kg/m3 : </t>
  </si>
  <si>
    <t>Odkaz na mn. položky pořadí 5 : 2,61733*0,09</t>
  </si>
  <si>
    <t>275313621R00</t>
  </si>
  <si>
    <t>Beton základových patek prostý třídy C 20/25</t>
  </si>
  <si>
    <t>patky : 0,7*0,7*1,1*6*1,03</t>
  </si>
  <si>
    <t>patka sloupek : 0,6*0,6*0,8*1,03</t>
  </si>
  <si>
    <t>310239211RT2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</si>
  <si>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</si>
  <si>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</si>
  <si>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</si>
  <si>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>0.06 : 1,2*2,9*0,375</t>
  </si>
  <si>
    <t>380941113R00</t>
  </si>
  <si>
    <t>Dodatečná helikální výztuž 1 prut, průměr 8 mm, 880 MPa pevnost v tahu, uložení v drážce, v cihelném zdivu</t>
  </si>
  <si>
    <t>m</t>
  </si>
  <si>
    <t>frézování drážek v cihelném zdivu, zbavení drážky hrubších nečistot a prachových částí, vypláchnutí drážky vodou, vlepení výztuže a aplikace malty nebo tmelu,</t>
  </si>
  <si>
    <t>O17 : 157,0</t>
  </si>
  <si>
    <t>620991121R00</t>
  </si>
  <si>
    <t>Zakrývání výplní vnějších otvorů z postaveného lešení, Fólie hladká separační</t>
  </si>
  <si>
    <t>s rámy a zárubněmi, zábradlí, předmětů oplechování apod., které se zřizují ještě před úpravami povrchu, před jejich znečištěním při úpravách povrchu nástřikem plastických (lepivých) maltovin</t>
  </si>
  <si>
    <t>dveře : 1,8*2,03</t>
  </si>
  <si>
    <t>0,8*1,97</t>
  </si>
  <si>
    <t>1,1*1,97</t>
  </si>
  <si>
    <t>0,9*1,97</t>
  </si>
  <si>
    <t>1,0*1,97</t>
  </si>
  <si>
    <t>1,0*2,0</t>
  </si>
  <si>
    <t>1,8*2,05</t>
  </si>
  <si>
    <t>1,2*2,6</t>
  </si>
  <si>
    <t xml:space="preserve">okna : </t>
  </si>
  <si>
    <t>PL1 : 1,2*0,5*14</t>
  </si>
  <si>
    <t>PL2 : 1,2*0,75*10</t>
  </si>
  <si>
    <t>PL3 : 1,2*1,9*28</t>
  </si>
  <si>
    <t>PL4 : 1,2*1,6*21</t>
  </si>
  <si>
    <t>PL5 : 1,2*0,95*2</t>
  </si>
  <si>
    <t>PL6 : 1,8*1,5*1</t>
  </si>
  <si>
    <t>PL7 : 1,05*1,6*13</t>
  </si>
  <si>
    <t>PL8 : 1,8*1,5*2</t>
  </si>
  <si>
    <t>PL9 : 1,05*0,5*1</t>
  </si>
  <si>
    <t>PL10 : 1,05*1,5*1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</si>
  <si>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</si>
  <si>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</si>
  <si>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</si>
  <si>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Odkaz na mn. položky pořadí 16 : 637,31700</t>
  </si>
  <si>
    <t>vnitřní zateplení u schodiště : (3,1+1,3+3,4)*2,6</t>
  </si>
  <si>
    <t>622454311R00</t>
  </si>
  <si>
    <t>Oprava vnějších omítek cementových v množství opravované plochy přes 10  do 30 % , hladkých hlazených dřevěným hladítkem</t>
  </si>
  <si>
    <t>Odkaz na mn. položky pořadí 26 : 637,31700</t>
  </si>
  <si>
    <t>622904115R00</t>
  </si>
  <si>
    <t>Očištění fasád tlakovou vodou, složitost fasády 3 - 5</t>
  </si>
  <si>
    <t>622314_R</t>
  </si>
  <si>
    <t>Příplatek za barevný odstín sytější barvy</t>
  </si>
  <si>
    <t>Vlastní</t>
  </si>
  <si>
    <t>Kalkul</t>
  </si>
  <si>
    <t>sever : 24,0-1,8*1,5-0,8*1,97</t>
  </si>
  <si>
    <t>(9,45-1,2*1,6*2)*2</t>
  </si>
  <si>
    <t>6,38-1,2*0,5-1,2*1,6</t>
  </si>
  <si>
    <t>23,86-1,8*2,03-1,2*1,6*2</t>
  </si>
  <si>
    <t>25,42-2,45</t>
  </si>
  <si>
    <t>jih : (7,6-1,2*1,9-1,2*0,5)*2</t>
  </si>
  <si>
    <t>(9,7-1,2*1,9*2)*4</t>
  </si>
  <si>
    <t>24,48-1,2*1,9-1,2*2,6-0,9*1,97</t>
  </si>
  <si>
    <t>východ : 6,1-1,05*1,6</t>
  </si>
  <si>
    <t>8,4-1,05*1,6*2</t>
  </si>
  <si>
    <t>11,1-1,8*1,5</t>
  </si>
  <si>
    <t>západ : 12,3-1,05*1,5</t>
  </si>
  <si>
    <t>6,6-1,05*1,6</t>
  </si>
  <si>
    <t>622473187R44</t>
  </si>
  <si>
    <t>Příplatek za okenní lištu (APU) - montáž, včetně dodávky lišty</t>
  </si>
  <si>
    <t>Indiv</t>
  </si>
  <si>
    <t>941941041R00</t>
  </si>
  <si>
    <t>Montáž lešení lehkého pracovního řadového s podlahami šířky od 1,00 do 1,20 m, výšky do 10 m</t>
  </si>
  <si>
    <t>800-3</t>
  </si>
  <si>
    <t>včetně kotvení</t>
  </si>
  <si>
    <t>(10,525+38,25)*2*(8,73-1,8+1,2)</t>
  </si>
  <si>
    <t>(1,2+1,2)*2*8*(8,73-1,8+1,2)</t>
  </si>
  <si>
    <t>941941291R00</t>
  </si>
  <si>
    <t>Montáž lešení lehkého pracovního řadového s podlahami příplatek za každý další i započatý měsíc použití lešení  šířky od 1,00 do 1,20 m a výšky do 10 m</t>
  </si>
  <si>
    <t>Odkaz na mn. položky pořadí 20 : 1105,27350*2</t>
  </si>
  <si>
    <t>941941841R00</t>
  </si>
  <si>
    <t>Demontáž lešení lehkého řadového s podlahami šířky přes 1 do 1,2 m, výšky do 10 m</t>
  </si>
  <si>
    <t>Odkaz na mn. položky pořadí 20 : 1105,27350</t>
  </si>
  <si>
    <t>944944013R00</t>
  </si>
  <si>
    <t xml:space="preserve">Montáž ochranné sítě z umělých vláken </t>
  </si>
  <si>
    <t>944944033R00</t>
  </si>
  <si>
    <t>Montáž ochranné sítě příplatek k ceně za každý další i započatý měsíc použití ochranných sítí  z umělých vláken</t>
  </si>
  <si>
    <t>Odkaz na mn. položky pořadí 21 : 2210,54700</t>
  </si>
  <si>
    <t>944944083R00</t>
  </si>
  <si>
    <t xml:space="preserve">Demontáž ochranné sítě z umělých vláken </t>
  </si>
  <si>
    <t>978015241R00</t>
  </si>
  <si>
    <t>Otlučení omítek vápenných nebo vápenocementových vnějších s vyškrabáním spár, s očištěním zdiva  1. až 4. stupni složitosti, v rozsahu do 30 %</t>
  </si>
  <si>
    <t>801-3</t>
  </si>
  <si>
    <t xml:space="preserve">zaměřeno z autocadu : </t>
  </si>
  <si>
    <t>sever : 320,16</t>
  </si>
  <si>
    <t>jih : 316,23</t>
  </si>
  <si>
    <t>západ : 104,7</t>
  </si>
  <si>
    <t>východ : 91,56</t>
  </si>
  <si>
    <t xml:space="preserve">odečet oken : </t>
  </si>
  <si>
    <t>Odkaz na mn. položky pořadí 39 : 155,88000*-1</t>
  </si>
  <si>
    <t>odečet venkovních dveří : -1,8*2,03</t>
  </si>
  <si>
    <t>-0,8*1,97</t>
  </si>
  <si>
    <t>-11*1,97</t>
  </si>
  <si>
    <t>-0,9*1,97</t>
  </si>
  <si>
    <t>-1,0*1,97</t>
  </si>
  <si>
    <t>-1,0*2,0</t>
  </si>
  <si>
    <t>-1,2*2,6</t>
  </si>
  <si>
    <t>-1,8*2,05</t>
  </si>
  <si>
    <t>979990103R0R</t>
  </si>
  <si>
    <t>Poplatek za uložení suti - směsný odpad</t>
  </si>
  <si>
    <t>3,66593-0,63971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</si>
  <si>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</si>
  <si>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</si>
  <si>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</si>
  <si>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</si>
  <si>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</si>
  <si>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</si>
  <si>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</si>
  <si>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</si>
  <si>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</si>
  <si>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</si>
  <si>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</si>
  <si>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</si>
  <si>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</si>
  <si>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</si>
  <si>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</si>
  <si>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</si>
  <si>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</si>
  <si>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</si>
  <si>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</si>
  <si>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711101_R</t>
  </si>
  <si>
    <t>Doplnění hydroizolačního souvrství 2x SBS modifikovaný asfaltový pás - kompletní provedení dle PD a, TZ, v místě nákladnío výtahu, který se ruší</t>
  </si>
  <si>
    <t>soubor</t>
  </si>
  <si>
    <t>998711202R00</t>
  </si>
  <si>
    <t>Přesun hmot pro izolace proti vodě svisle do 12 m</t>
  </si>
  <si>
    <t>800-711</t>
  </si>
  <si>
    <t>50 m vodorovně měřeno od těžiště půdorysné plochy skládky do těžiště půdorysné plochy objektu</t>
  </si>
  <si>
    <t>764101_R</t>
  </si>
  <si>
    <t>K01 - pozinkovaný lakovaný plech min. tl. 0,6 mm, r.š. 300 mm, vč. kotvení a plastových koncovek</t>
  </si>
  <si>
    <t>K01 : 111,15</t>
  </si>
  <si>
    <t>764102_R</t>
  </si>
  <si>
    <t>K06 - venkovní nášlapný parapet - balkónový parapet nášlapný pochozí protiskluzný, AL tažený,, vyložený 200 mm, aku krytky, fixní držáky, RAL 7036</t>
  </si>
  <si>
    <t>998764202R00</t>
  </si>
  <si>
    <t>Přesun hmot pro konstrukce klempířské v objektech výšky do 12 m</t>
  </si>
  <si>
    <t>800-764</t>
  </si>
  <si>
    <t>50 m vodorovně</t>
  </si>
  <si>
    <t>6321000_R</t>
  </si>
  <si>
    <t>D + M Plastové okno, izolační trojsklo, barva dle výběru investora, včetně parapetu a těsnících, pásek dle ČSN</t>
  </si>
  <si>
    <t>766101_R</t>
  </si>
  <si>
    <t>PL11 vnitřní plastové okno 1750x1250 mm dle PD</t>
  </si>
  <si>
    <t>kus</t>
  </si>
  <si>
    <t>998766202R00</t>
  </si>
  <si>
    <t>Přesun hmot pro konstrukce truhlářské v objektech výšky do 12 m</t>
  </si>
  <si>
    <t>800-766</t>
  </si>
  <si>
    <t>767101_R</t>
  </si>
  <si>
    <t>H01 - AL vstupní dveře 1800x2030 mm dle PD</t>
  </si>
  <si>
    <t>767102_R</t>
  </si>
  <si>
    <t>H02 - Al venkovní dveře 800x1970 mm dle PD</t>
  </si>
  <si>
    <t>767103_R</t>
  </si>
  <si>
    <t>H03 - AL venkovní dveře 1100 x 1970 mm dle PD</t>
  </si>
  <si>
    <t>767104_R</t>
  </si>
  <si>
    <t>H04 - AL venkovní dveře 900x1970 mm dle PD</t>
  </si>
  <si>
    <t>767105_R</t>
  </si>
  <si>
    <t>H05 - Al venkovní dveře 1000x1970 mm dle PD</t>
  </si>
  <si>
    <t>767106_R</t>
  </si>
  <si>
    <t>H06 - Al venkovní dveře 1000x2000 mm dle PD</t>
  </si>
  <si>
    <t>767107_R</t>
  </si>
  <si>
    <t>H07 - Al venkovní dvoukřídlé otočné dveře 1800x2050 mm dle PD</t>
  </si>
  <si>
    <t>767108_R</t>
  </si>
  <si>
    <t>H08 - Al venkovní dveře s nadsvětlíkem 1200 x 2600 mm dle PD</t>
  </si>
  <si>
    <t xml:space="preserve">kus </t>
  </si>
  <si>
    <t>998767202R00</t>
  </si>
  <si>
    <t>Přesun hmot pro kovové stavební doplňk. konstrukce v objektech výšky do 12 m</t>
  </si>
  <si>
    <t>800-767</t>
  </si>
  <si>
    <t>783896211R00</t>
  </si>
  <si>
    <t>Nátěry betonových podlah akrylátové 2xemail</t>
  </si>
  <si>
    <t>800-783</t>
  </si>
  <si>
    <t>O16 : 52,0</t>
  </si>
  <si>
    <t>783100_R</t>
  </si>
  <si>
    <t>O15 nátěr stávajícího oplocení</t>
  </si>
  <si>
    <t>783201_R</t>
  </si>
  <si>
    <t>O20 nátěr stávajícího zábradlí venkovního schodiště 2x2,3 m dle PD</t>
  </si>
  <si>
    <t>783301_R</t>
  </si>
  <si>
    <t>O21 nátěr ocelové konstrukce venkovního výtahu včetně očištění RAL 7036 dle PD</t>
  </si>
  <si>
    <t>460600001RT8</t>
  </si>
  <si>
    <t>Naložení a odvoz zeminy, odvoz na vzdálenost 10000 m</t>
  </si>
  <si>
    <t>Odkaz na mn. položky pořadí 3 : 5,45738*-1</t>
  </si>
  <si>
    <t>SUM</t>
  </si>
  <si>
    <t>END</t>
  </si>
  <si>
    <t>6214812_RZ</t>
  </si>
  <si>
    <t xml:space="preserve">Zateplení podhledu,minerálními deskami s podélným vláknem, tloušťky 100 mm, kontaktní nátěr </t>
  </si>
  <si>
    <t xml:space="preserve">minerálními deskami s podélným vláknem, tloušťky 100 mm, kontaktní nátěr a silikonová omítka, škrábaná, zrnitost 2 mm, Hmota nátěrová silikonová; typ: fasádní, penetrace; funkce: úprava savosti, hydrofobizační; barva: bílá; zrnitost do 0,5 mm : </t>
  </si>
  <si>
    <t/>
  </si>
  <si>
    <t>skladba S07 : 5,25</t>
  </si>
  <si>
    <t>62231183_ED</t>
  </si>
  <si>
    <t>Zateplení podhledu ,minerálními deskami s podélným vláknem, tloušťky 50 mm, kontaktní nátěr a, a silikonová omítka, škrábaná, zrnitost 2 mm, Hmota nátěrová silikonová; typ: fasádní, penetrace</t>
  </si>
  <si>
    <t>skladba S04 : 5,94</t>
  </si>
  <si>
    <t>čelo : (0,575+0,925+0,675+2,325)*0,58</t>
  </si>
  <si>
    <t>965042141RT1</t>
  </si>
  <si>
    <t>Bourání podkladů pod dlažby nebo litých celistvých dlažeb a mazanin  betonových nebo z litého asfaltu, tloušťky do 100 mm, plochy přes 4 m2</t>
  </si>
  <si>
    <t>půvpdní skladba S01 : (89,15+176,58)*0,08</t>
  </si>
  <si>
    <t>965042241RT5</t>
  </si>
  <si>
    <t>Bourání podkladů pod dlažby nebo litých celistvých dlažeb a mazanin  betonových nebo z litého asfaltu, tloušťky přes 100 mm, plochy přes 4 m2</t>
  </si>
  <si>
    <t>původní skladba S02 : 93,58</t>
  </si>
  <si>
    <t>960100_R</t>
  </si>
  <si>
    <t>Demontáž větracích komínků na střeše + ustěsnění prostupů</t>
  </si>
  <si>
    <t>712300832RT2</t>
  </si>
  <si>
    <t>Odstranění povlakové krytiny a mechu na střechách plochých do 10° povlakové krytiny  dvouvrstvé, z ploch jednotlivě přes 10 do 20 m</t>
  </si>
  <si>
    <t>původní skladba S07 : 17,08</t>
  </si>
  <si>
    <t>712300833RT3</t>
  </si>
  <si>
    <t>Odstranění povlakové krytiny a mechu na střechách plochých do 10° povlakové krytiny  třívrstvé, z ploch jednotlivě přes 20 m</t>
  </si>
  <si>
    <t>půvpdní skladba S01 : (89,15+176,58)*2</t>
  </si>
  <si>
    <t>712300834RT3</t>
  </si>
  <si>
    <t>Odstranění povlakové krytiny a mechu na střechách plochých do 10° povlakové krytiny  každé další vrstvy, z ploch jednotlivě přes 20 m</t>
  </si>
  <si>
    <t>712311111RZ1</t>
  </si>
  <si>
    <t>Povlakové krytiny střech do 10° za studena nátěrem 1 x, asfaltovou suspenzí, včetně dodávky materiálu</t>
  </si>
  <si>
    <t>Odkaz na mn. položky pořadí 17 : 407,11275</t>
  </si>
  <si>
    <t>712341559RV1</t>
  </si>
  <si>
    <t>Povlakové krytiny střech do 10° pásy přitavením v celé ploše, 1 vrstva, včetně dodávky pásu izolačního z oxidovaného asfaltu natavitelného; nosná vložka skelná tkanina</t>
  </si>
  <si>
    <t>skladba S01 35% atiky : (87,42+171,325)*1,35</t>
  </si>
  <si>
    <t>skaldba S06 : (19,71+17,17)*1,35</t>
  </si>
  <si>
    <t>skladba S04 : 5,94*1,35</t>
  </si>
  <si>
    <t>712371801RZ4</t>
  </si>
  <si>
    <t>Povlakové krytiny střech do 10° z termoplastické fólie volně položené,  ,  , včetně dodávky fólie, tloušťky 1,5 mm</t>
  </si>
  <si>
    <t xml:space="preserve">35% atiky : </t>
  </si>
  <si>
    <t>712372111RS3</t>
  </si>
  <si>
    <t>Povlakové krytiny střech do 10° z termoplastické fólie kotvené do betonu, 4 kotvy/m2, při tl. izolace do 160 mm, včetně dodávky fólie, tloušťky 1,5 mm</t>
  </si>
  <si>
    <t>skladba S07 : 5,25*1,35</t>
  </si>
  <si>
    <t>712372111RU3</t>
  </si>
  <si>
    <t>Povlakové krytiny střech do 10° z termoplastické fólie kotvené do betonu, 4 kotvy/m2, při tl. izolace do 250 mm, včetně dodávky fólie, tloušťky 1,5 mm</t>
  </si>
  <si>
    <t>nová skladba S06 : (19,71+17,17)*1,35</t>
  </si>
  <si>
    <t>712372111RV3</t>
  </si>
  <si>
    <t>Povlakové krytiny střech do 10° z termoplastické fólie kotvené do betonu, 4 kotvy/m2, při tl. izolace do 300 mm, včetně dodávky fólie, tloušťky 1,5 mm</t>
  </si>
  <si>
    <t>skladba S01 : (87,42+171,325)*1,35</t>
  </si>
  <si>
    <t>712391171RZ7</t>
  </si>
  <si>
    <t>Textílie na střechách do 10° podkladní, včetně dodávky netkané sklovláknité textílie plošné hmotnosti 120 g/m2</t>
  </si>
  <si>
    <t>skladba S06 : (19,71+17,17)*1,35</t>
  </si>
  <si>
    <t>712100_R</t>
  </si>
  <si>
    <t>Příplatek za kotvící systém - sys. teleskopické podložky + sys. kotevní šrouby</t>
  </si>
  <si>
    <t>s01 : 87,42+171,325</t>
  </si>
  <si>
    <t>S06 : 19,71+17,17</t>
  </si>
  <si>
    <t>S07 : 5,25</t>
  </si>
  <si>
    <t>998712202R00</t>
  </si>
  <si>
    <t>Přesun hmot pro povlakové krytiny v objektech výšky přes 6 do 12 m</t>
  </si>
  <si>
    <t>998712294R00</t>
  </si>
  <si>
    <t>Přesun hmot pro povlakové krytiny příplatek k ceně za zvětšený přesun přes vymezenou největší dopravní vzdálenost  do 1000 m</t>
  </si>
  <si>
    <t>998712299R00</t>
  </si>
  <si>
    <t>Přesun hmot pro povlakové krytiny příplatek k ceně za zvětšený přesun přes vymezenou největší dopravní vzdálenost  za každých dalších i započatých 1000 m přes 1000 m</t>
  </si>
  <si>
    <t>713141123RT2</t>
  </si>
  <si>
    <t>Montáž tepelné izolace plochých střech lepené bodově na tmel, jednovrstvé</t>
  </si>
  <si>
    <t>800-713</t>
  </si>
  <si>
    <t>skladba S01 : (87,42+171,325)</t>
  </si>
  <si>
    <t>skladba S06 : (19,71+17,17)</t>
  </si>
  <si>
    <t>28375704R</t>
  </si>
  <si>
    <t>Výrobek izolační pro budovy z pěnového polystyrenu (EPS) tvar: deska; OH = 20 kg/m3; lambda = 0,037 W/(m.K); pevnost v tlaku = 100 kPa</t>
  </si>
  <si>
    <t>SPCM</t>
  </si>
  <si>
    <t>Specifikace</t>
  </si>
  <si>
    <t>POL3_</t>
  </si>
  <si>
    <t>skladba S04 : 5,94*0,22*1,03</t>
  </si>
  <si>
    <t>skladba S01 : (87,42+171,325)*0,26*1,03</t>
  </si>
  <si>
    <t>skladba S06 : (19,71+17,17)*0,22*1,03</t>
  </si>
  <si>
    <t>skladba S07 : 5,25*0,1*1,03</t>
  </si>
  <si>
    <t>998713202R00</t>
  </si>
  <si>
    <t>Přesun hmot pro izolace tepelné v objektech výšky do 12 m</t>
  </si>
  <si>
    <t>998713294R00</t>
  </si>
  <si>
    <t>Přesun hmot pro izolace tepelné příplatek k ceně za zvětšený přesun přes vymezenou největší dopravní vzdálenost za vzdálenost do 1 km</t>
  </si>
  <si>
    <t>998713299R00</t>
  </si>
  <si>
    <t>Přesun hmot pro izolace tepelné příplatek k ceně za zvětšený přesun přes vymezenou největší dopravní vzdálenost za každých dalších i započatých 1000 m přes 1000 m</t>
  </si>
  <si>
    <t>762100_R</t>
  </si>
  <si>
    <t>O11 opracování atik voděodolnou překlížkou, XPS - kompletní provedení dle PD</t>
  </si>
  <si>
    <t>998762202R00</t>
  </si>
  <si>
    <t>Přesun hmot pro konstrukce tesařské v objektech výšky do 12 m</t>
  </si>
  <si>
    <t>800-762</t>
  </si>
  <si>
    <t>998762294R00</t>
  </si>
  <si>
    <t>Přesun hmot pro konstrukce tesařské příplatek k ceně za zvětšený přesun přes vymezenou největší dopravní vzdálenost  do 1000 m</t>
  </si>
  <si>
    <t>998762299R00</t>
  </si>
  <si>
    <t>Přesun hmot pro konstrukce tesařské příplatek k ceně za zvětšený přesun přes vymezenou největší dopravní vzdálenost  za každých dalších i započatých 1000 m přes 1000 m</t>
  </si>
  <si>
    <t>763613111RUK</t>
  </si>
  <si>
    <t>Montáž záklopu stropů z desek do tl.18mm,na sraz,přibíj, vč. dodávky desky dřevotřískové tl. 10 mm</t>
  </si>
  <si>
    <t>Odkaz na mn. položky pořadí 2 : 8,55000</t>
  </si>
  <si>
    <t>763613222RWA</t>
  </si>
  <si>
    <t>Montáž záklopu stropů z desek nad tl.18 mm,P+D, sponky, vč. dodávky desky OSB 3 4PD tl. 25 mm</t>
  </si>
  <si>
    <t>998763201R00</t>
  </si>
  <si>
    <t>Přesun hmot dřevostaveb v objektech výšky do 6 m</t>
  </si>
  <si>
    <t>800-763</t>
  </si>
  <si>
    <t>998763294R00</t>
  </si>
  <si>
    <t>Přesun hmot dřevostaveb příplatek k ceně za zvětšený přesun přes vymezenou největší dopravní vzdálenost  do 1000 m</t>
  </si>
  <si>
    <t>998763299R00</t>
  </si>
  <si>
    <t>Přesun hmot dřevostaveb příplatek k ceně za zvětšený přesun přes vymezenou největší dopravní vzdálenost  za každých dalších i započatých 1000 m přes 1000 m</t>
  </si>
  <si>
    <t>764817160RT2</t>
  </si>
  <si>
    <t>Oplechování  zdí (atik), z lakovaného pozinkovaného plechu, rš 600 mm, dodávka + montáž lepením</t>
  </si>
  <si>
    <t>včetně zhotovení rohů, spojů a dilatací</t>
  </si>
  <si>
    <t>764311831RT1</t>
  </si>
  <si>
    <t>Demontáž krytiny hladké střešní z tabulí 2 x 1 m, plochy do 25 m, sklonu přes 30 do 45°</t>
  </si>
  <si>
    <t>původní S06 : 17,33</t>
  </si>
  <si>
    <t>K02 - oplechování atiky - fóliový plech, r.š. 260 mm, včetně kotvení, barva platinová šedá RAL 7036</t>
  </si>
  <si>
    <t>K02 : 78,6</t>
  </si>
  <si>
    <t>K03 - střešní rohové a koutové provily, fóliový plech, r.š. 260 mm, vč. kotvení, barva platinová, šedá RAL 7036</t>
  </si>
  <si>
    <t>K03 : 107,40</t>
  </si>
  <si>
    <t>764103_R</t>
  </si>
  <si>
    <t>K04 - okapové svody pr. 100 mm, včetně kotvení, pozinkovaný a lakovaný plech, barva RAL 7036</t>
  </si>
  <si>
    <t>764104_R</t>
  </si>
  <si>
    <t>D + M kotlíku pro svod pr. 100 mm, RAL 7036</t>
  </si>
  <si>
    <t>764105_R</t>
  </si>
  <si>
    <t>D + M lapač střešních splavenin RAL 7036</t>
  </si>
  <si>
    <t>764106_R</t>
  </si>
  <si>
    <t>K05 - okapový žlab, půlkulatý, r.š. 333 mm, včetně čel, spojek, háků, pozinkovaný a lakovaný,, barva RAL 7036</t>
  </si>
  <si>
    <t>764107_R</t>
  </si>
  <si>
    <t>K07 - dilatační lišta střešní r.š. 200 mm</t>
  </si>
  <si>
    <t>764108_R</t>
  </si>
  <si>
    <t>K08 - závětrná lišta z poplatovaného plechu r.š. 250 mm</t>
  </si>
  <si>
    <t>764109_R</t>
  </si>
  <si>
    <t>K09 - atiková okapnice z poplatovaného plechu r.š. 200 mm</t>
  </si>
  <si>
    <t>764110_R</t>
  </si>
  <si>
    <t>K11 - větrací komínek včetně manžety pro potrubí pr. 110 mm</t>
  </si>
  <si>
    <t>764111_R</t>
  </si>
  <si>
    <t>K12 - opracování stávajících komínků - oplechování z poplastovaného plechu</t>
  </si>
  <si>
    <t>764112_R</t>
  </si>
  <si>
    <t>K13 - demontáž a zpětná montáž antény</t>
  </si>
  <si>
    <t>998764294R00</t>
  </si>
  <si>
    <t>Přesun hmot pro konstrukce klempířské příplatek k ceně za zvětšený přesun přes vymezenou největší dopravní vzdálenost  do 1 000 m</t>
  </si>
  <si>
    <t>998764299R00</t>
  </si>
  <si>
    <t>Přesun hmot pro konstrukce klempířské příplatek k ceně za zvětšený přesun přes vymezenou největší dopravní vzdálenost  za každých dalších i započatých 1 000 m přes 1 000 m</t>
  </si>
  <si>
    <t>767995104R00</t>
  </si>
  <si>
    <t>Výroba a montáž atypických kovovových doplňků staveb hmotnosti přes 20 do 50 kg</t>
  </si>
  <si>
    <t>kg</t>
  </si>
  <si>
    <t xml:space="preserve">přístřešek nad vstupem - skladba S04 : </t>
  </si>
  <si>
    <t>I240 : (0,2+0,675+2,325)*2*36,2</t>
  </si>
  <si>
    <t>767100_R</t>
  </si>
  <si>
    <t>Povrchová úprava atypických kcí dle PD</t>
  </si>
  <si>
    <t>kpl</t>
  </si>
  <si>
    <t>D + M záchytný systém včetně vybavení a přesunu</t>
  </si>
  <si>
    <t xml:space="preserve">kotevní bod - 10 kusů : </t>
  </si>
  <si>
    <t xml:space="preserve">montážní lano : </t>
  </si>
  <si>
    <t xml:space="preserve">zkouška a inspekce : </t>
  </si>
  <si>
    <t xml:space="preserve">záchytný postroj : </t>
  </si>
  <si>
    <t xml:space="preserve">přípravný popruh : </t>
  </si>
  <si>
    <t xml:space="preserve">přilba : </t>
  </si>
  <si>
    <t xml:space="preserve">transportní vak : </t>
  </si>
  <si>
    <t>998767294R00</t>
  </si>
  <si>
    <t>Přesun hmot pro kovové stavební doplňk. konstrukce příplatek k ceně za zvětšený přesun přes vymezenou největší dopravní vzdálenost  do 1000 m</t>
  </si>
  <si>
    <t>998767299R00</t>
  </si>
  <si>
    <t>Přesun hmot pro kovové stavební doplňk. konstrukce příplatek k ceně za zvětšený přesun přes vymezenou největší dopravní vzdálenost  za každých dalších i započatých 1000 m přes 1000 m</t>
  </si>
  <si>
    <t>783225400R00</t>
  </si>
  <si>
    <t>Nátěry kov.stavebních doplňk.konstrukcí syntetické dvojnásobné + 1x email +  tmelení,  , Malta opravná</t>
  </si>
  <si>
    <t>výtahová šachta : 4,59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</si>
  <si>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</si>
  <si>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</si>
  <si>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</si>
  <si>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44,0*0,42</t>
  </si>
  <si>
    <t>122202209R00</t>
  </si>
  <si>
    <t>Odkopávky a prokopávky pro silnice v hornině 3 příplatek za lepivost horniny</t>
  </si>
  <si>
    <t>Odkaz na mn. položky pořadí 1 : 18,48000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</si>
  <si>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</si>
  <si>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</si>
  <si>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</si>
  <si>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</si>
  <si>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</si>
  <si>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Odkaz na mn. položky pořadí 3 : 18,48000*10</t>
  </si>
  <si>
    <t>171201201R00</t>
  </si>
  <si>
    <t>Uložení sypaniny na dočasnou skládku tak, že na 1 m2 plochy připadá přes 2 m3 výkopku nebo ornice</t>
  </si>
  <si>
    <t>Odkaz na mn. položky pořadí 3 : 18,48000</t>
  </si>
  <si>
    <t>181101101R00</t>
  </si>
  <si>
    <t>Úprava pláně v zářezech v hornině 1 až 4, bez zhutnění</t>
  </si>
  <si>
    <t>vyrovnáním výškových rozdílů, ploch vodorovných a ploch do sklonu 1 : 5.</t>
  </si>
  <si>
    <t>199000005R00</t>
  </si>
  <si>
    <t>Poplatky za skládku zeminy 1- 4, skupina 17 05 04 z Katalogu odpadů</t>
  </si>
  <si>
    <t>18,48*1,9</t>
  </si>
  <si>
    <t>564851111R00</t>
  </si>
  <si>
    <t>Podklad ze štěrkodrti s rozprostřením a zhutněním frakce 0-63 mm, tloušťka po zhutnění 150 mm</t>
  </si>
  <si>
    <t>822-1</t>
  </si>
  <si>
    <t>44,0*2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</si>
  <si>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</si>
  <si>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</si>
  <si>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</si>
  <si>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</si>
  <si>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</si>
  <si>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59217335R</t>
  </si>
  <si>
    <t>obrubník zahradní materiál beton; l = 1000,0 mm; š = 50,0 mm; h = 250,0 mm; barva šedá</t>
  </si>
  <si>
    <t>59245020R</t>
  </si>
  <si>
    <t>Dlažba betonová</t>
  </si>
  <si>
    <t>900100_R</t>
  </si>
  <si>
    <t>D + M osobní výtah dle specifikace v PD</t>
  </si>
  <si>
    <t>900200_R</t>
  </si>
  <si>
    <t>D + M plošina dle specifikace v PD</t>
  </si>
  <si>
    <t>900201_R</t>
  </si>
  <si>
    <t>ZP02 doplnění betonové mazaniny tl. 350 mm včetně povrchové úprava a bandáže spojů</t>
  </si>
  <si>
    <t>1,5*(0,675+2,325)-0,575*0,675</t>
  </si>
  <si>
    <t>900300_R</t>
  </si>
  <si>
    <t>D + M Z02 venkovní schodiště kompletní provedení dle PD</t>
  </si>
  <si>
    <t>900400_R</t>
  </si>
  <si>
    <t>Kompletní vybourání přední rampy včetně podkladních vrstev, zídek a likvidace odpadu</t>
  </si>
  <si>
    <t>Agregovaná položka</t>
  </si>
  <si>
    <t>POL2_</t>
  </si>
  <si>
    <t>10,9*1,5</t>
  </si>
  <si>
    <t>2,55*1,675</t>
  </si>
  <si>
    <t>1,2*(1,45+2,0)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</si>
  <si>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</si>
  <si>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</si>
  <si>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</si>
  <si>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998223011R00</t>
  </si>
  <si>
    <t>Přesun hmot pozemních komunikací, kryt dlážděný jakékoliv délky objektu</t>
  </si>
  <si>
    <t>vodorovně do 200 m</t>
  </si>
  <si>
    <t>180400020RA0</t>
  </si>
  <si>
    <t>Založení trávníku s dodáním osiva parkového, v rovině</t>
  </si>
  <si>
    <t>AP-HSV</t>
  </si>
  <si>
    <t>181050010RA0</t>
  </si>
  <si>
    <t>Terénní modelace při sejmutí ornice v  tloušťce 150 mm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</si>
  <si>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</si>
  <si>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180140_R</t>
  </si>
  <si>
    <t>Nákup zeminy, doprava, složení, rozprostření</t>
  </si>
  <si>
    <t>Odkaz na mn. položky pořadí 4 : 28,90000</t>
  </si>
  <si>
    <t>doplnění okolní zeminy : 30,0</t>
  </si>
  <si>
    <t>961055111R00</t>
  </si>
  <si>
    <t>Bourání základů železobetonových</t>
  </si>
  <si>
    <t>nebo vybourání otvorů průřezové plochy přes 4 m2 v základech</t>
  </si>
  <si>
    <t>žb rampa včetně stěn : 59,0*0,2</t>
  </si>
  <si>
    <t>38,0*0,3*1,5</t>
  </si>
  <si>
    <t>289970111R00</t>
  </si>
  <si>
    <t>Geotextílie separační, filtrační, zpevňující polypropylén, 300 g/m2</t>
  </si>
  <si>
    <t>800-2</t>
  </si>
  <si>
    <t>Odkaz na mn. položky pořadí 8 : 51,66000</t>
  </si>
  <si>
    <t>311271176RT1</t>
  </si>
  <si>
    <t>Zdivo nosné z tvárnic porobetonových hladkých tloušťky 250 mm, charakteristická pevnost v tlaku fk = 1,92 MPa, součinitel prostupu tepla U=0,503 W/m2.K</t>
  </si>
  <si>
    <t>nástavba : (9,7*2+4,2)*3,0</t>
  </si>
  <si>
    <t>416021122R00</t>
  </si>
  <si>
    <t>Podhledy na kovové konstrukci opláštěné deskami sádrokartonovými nosná konstrukce z profilů CD s přímým uchycením 1x deska, tloušťky 12,5 mm, protipožární, bez izolace</t>
  </si>
  <si>
    <t>2.21 : 33,9</t>
  </si>
  <si>
    <t>602021142RT2</t>
  </si>
  <si>
    <t xml:space="preserve">Omítka stěn z hotových směsí vrstva štuková, vápenná,  , tloušťka vrstvy 3 mm,  </t>
  </si>
  <si>
    <t>po jednotlivých vrstvách</t>
  </si>
  <si>
    <t>Odkaz na mn. položky pořadí 2 : 70,80000</t>
  </si>
  <si>
    <t>60201619_R</t>
  </si>
  <si>
    <t>Penetrace hloubková stěn a stropů</t>
  </si>
  <si>
    <t>612481211RT2</t>
  </si>
  <si>
    <t>Vyztužení povrchu vnitřních stěn sklotextilní síťovinou s dodávkou síťoviny a stěrkového tmelu</t>
  </si>
  <si>
    <t>622472162R00</t>
  </si>
  <si>
    <t>Omítka vnější stěn z hotových maltových směsí silikonová z pastovité směsi  stupeň složitosti 1÷2, ručně, Penetrace funkce: proti tvorbě skvrn, zpevnění povrchu, úprava savosti; ředidlo: voda (disperzní)</t>
  </si>
  <si>
    <t>kompletní omítkové souvrství</t>
  </si>
  <si>
    <t>622481211RU1</t>
  </si>
  <si>
    <t>Vyztužení povrchových úprav vnějších stěn stěrkou s výztužnou sklotextilní tkaninou, s dodávkou sítě a stěrkového tmelu</t>
  </si>
  <si>
    <t>632922951RT2</t>
  </si>
  <si>
    <t>Kladení dlaždic na terče - podložky podstavce výškově stavitelné dlaždice 300 x 300 mm, výškově stavitelné podstavce 55-70 mm</t>
  </si>
  <si>
    <t>skladba S02 : 51,66</t>
  </si>
  <si>
    <t>5924R</t>
  </si>
  <si>
    <t>Dlaždice betonové tl. 40 mm</t>
  </si>
  <si>
    <t>51,66*1,1</t>
  </si>
  <si>
    <t>941955002R00</t>
  </si>
  <si>
    <t>Lešení lehké pracovní pomocné pomocné, o výšce lešeňové podlahy přes 1,2 do 1,9 m</t>
  </si>
  <si>
    <t>Odkaz na mn. položky pořadí 11 : 51,66000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</si>
  <si>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</si>
  <si>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</si>
  <si>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stávající terasa : 94,0*0,09</t>
  </si>
  <si>
    <t>965082923R00</t>
  </si>
  <si>
    <t>Odstranění násypu pod podlahami a ochranného na střechách tloušťky do 100 mm, plochy přes 2 m2</t>
  </si>
  <si>
    <t>stávající terasa : 94,0</t>
  </si>
  <si>
    <t>711140102R00</t>
  </si>
  <si>
    <t>Odstranění izolace proti vodě - pásy přitavením vodorovné, 2 vrstvy</t>
  </si>
  <si>
    <t>4 pásy : 94*4</t>
  </si>
  <si>
    <t>965081713RR</t>
  </si>
  <si>
    <t>Bourání dlažeb betonových tl.10 mm, nad 1 m2, ručně</t>
  </si>
  <si>
    <t>998711294R00</t>
  </si>
  <si>
    <t>Přesun hmot pro izolace proti vodě příplatek k ceně za zvětšený přesun přes vymezenou největší dopravní vzdálenost  do 1000 m</t>
  </si>
  <si>
    <t>998711299R00</t>
  </si>
  <si>
    <t>Přesun hmot pro izolace proti vodě příplatek k ceně za zvětšený přesun přes vymezenou největší dopravní vzdálenost  za každých dalších i započatých 1000 m přes 1000 m</t>
  </si>
  <si>
    <t>skladba S02 - 35 % atiky : 51,66*1,35</t>
  </si>
  <si>
    <t>skladba S05 - 35% atiky : 43,3*1,35</t>
  </si>
  <si>
    <t>Odkaz na mn. položky pořadí 26 : 128,19600</t>
  </si>
  <si>
    <t>Povlakové krytiny střech do 10° termoplasty volně položené,  ,  , včetně dodávky fólie, tloušťky 1,5 mm</t>
  </si>
  <si>
    <t>skladba S05 : 43,3*1,35</t>
  </si>
  <si>
    <t>skladba S03 : 21,77*1,35</t>
  </si>
  <si>
    <t>712372111RSE</t>
  </si>
  <si>
    <t>Provedení povlakové krytiny střech do 10°, fólií kotvenou do podkladu, 4 kotvy/m2, pro tloušťku tepelné izolace do 160 mm, včetně dodávky fólie tl. 1,5 mm</t>
  </si>
  <si>
    <t>712370010RAB</t>
  </si>
  <si>
    <t>Povlak. krytina střech, sklon do 10°, termoplasty fólie střešní hydroizolační, plošná hmotnost 1 520 g/m2, materiál PVC-P, výztužná mřížka, tl. 1,5 mm, Fólie hladká hydroizolační tl. = 1,50 mm; funkce: proti prorůstání; materiál: PVC-P; nosná vložka: PES tkanina</t>
  </si>
  <si>
    <t>AP-PSV</t>
  </si>
  <si>
    <t>z volně položené fólie, spoje slepeny přitavením a překryty pásem fólie šířky 500 mm. Vytažení izolace na stěny a přikotvení na stěně lištou.</t>
  </si>
  <si>
    <t>terasa - skladba S02 : 51,66*1,35</t>
  </si>
  <si>
    <t>skladba S03 pergola 35% prořezy a atiky : 21,77*1,35</t>
  </si>
  <si>
    <t>713111121RU2</t>
  </si>
  <si>
    <t>Montáž tepelné izolace stropů tepelná izolace stropů rovných, spodem, přichycená drátem, dvouvrstvá, z minerálnách vláken, tloušťky 120 + 60 mm</t>
  </si>
  <si>
    <t>Odkaz na mn. položky pořadí 3 : 33,90000</t>
  </si>
  <si>
    <t>713141123R00</t>
  </si>
  <si>
    <t>skladba S05 : 43,3</t>
  </si>
  <si>
    <t>713141123RTK</t>
  </si>
  <si>
    <t>Montáž tepelné izolace střech, bodově lepená tmelem , 2 vrstva</t>
  </si>
  <si>
    <t xml:space="preserve">skladba S02 : </t>
  </si>
  <si>
    <t>EPS spád 20 mm : 51,66</t>
  </si>
  <si>
    <t>EPS 150 tl. 240 mm : 51,66</t>
  </si>
  <si>
    <t>Výrobek izolační pro budovy z pěnového polystyrenu (EPS) tvar: deska; OH = 20 kg/m3; lambda = 0,037 W/(m.K); pevnost v tlaku CS 100 kPa</t>
  </si>
  <si>
    <t>skladba S05 : 43,3*0,16*1,03</t>
  </si>
  <si>
    <t>28375705R</t>
  </si>
  <si>
    <t>Výrobek izolační pro budovy z pěnového polystyrenu (EPS) tvar: deska; OH = 25 kg/m3; lambda = 0,035 W/(m.K); pevnost v tlaku CS 150 kPa</t>
  </si>
  <si>
    <t>EPS 150 tl. 240 mm : 51,66*0,24*1,03</t>
  </si>
  <si>
    <t>28375972R</t>
  </si>
  <si>
    <t>Výrobek izolační pro budovy z pěnového polystyrenu (EPS) tvar: spádová deska; označení: S; OH = 25 kg/m3; lambda = 0,035 W/(m.K); pevnost v tlaku CS 150 kPa; RtF: E</t>
  </si>
  <si>
    <t>EPS spád 20 mm : 51,66*0,02*1,03</t>
  </si>
  <si>
    <t>762334120R00</t>
  </si>
  <si>
    <t>Vázané konstrukce krovů montáž  střech pultových, sedlových, valbových, stanových čtvercového nebo obdélníkového půdorysu z řeziva spojovaného ocelovými spojkami, průřezové plochy přes 120 do 224 cm2</t>
  </si>
  <si>
    <t>krokve 100/180 : 2,45*8</t>
  </si>
  <si>
    <t>sloupek 140/140 : 2,45*4</t>
  </si>
  <si>
    <t>pozednice 140/140 : 8,75</t>
  </si>
  <si>
    <t>762332110RT5</t>
  </si>
  <si>
    <t>Vázané konstrukce krovů s dodávkou řeziva  střech pultových, sedlových, valbových, stanových čtvercového nebo obdélníkového půdorysu z řeziva, hranoly 10/12 cm</t>
  </si>
  <si>
    <t>nástavba : 5,0*11</t>
  </si>
  <si>
    <t>762395000R00</t>
  </si>
  <si>
    <t>Spojovací a ochranné prostředky svory, prkna, hřebíky, pásová ocel, vruty, impregnace</t>
  </si>
  <si>
    <t>5,0*11*0,1*0,12</t>
  </si>
  <si>
    <t>4,2*9,7*0,022</t>
  </si>
  <si>
    <t>762911111R00</t>
  </si>
  <si>
    <t xml:space="preserve">Impregnace řeziva máčením, ochrana proti dřevokazným houbám, plísním a dřevokaznému hmyzu </t>
  </si>
  <si>
    <t>nástavba : 5,0*11*(0,1+0,12)*2*1,15</t>
  </si>
  <si>
    <t>krokve 100/180 : 2,45*8*(0,1+0,18)*2*1,15</t>
  </si>
  <si>
    <t>sloupek 140/140 : 2,45*4*(0,14+0,14)*2*1,15</t>
  </si>
  <si>
    <t>pozednice 140/140 : 8,75*(0,14+0,14)*2*1,15</t>
  </si>
  <si>
    <t>762101_R</t>
  </si>
  <si>
    <t>D + M úchytů, patek a kotvícího materiálu pro zastřešení terasy</t>
  </si>
  <si>
    <t>762841110R01</t>
  </si>
  <si>
    <t>Montáž podbíjení stropů z desek</t>
  </si>
  <si>
    <t>terasa : 10*2,1</t>
  </si>
  <si>
    <t>59590736R</t>
  </si>
  <si>
    <t>deska cementotřísková l = 3 350 mm; š = 1 250 mm; tl. 10,0 mm; povrch hladký</t>
  </si>
  <si>
    <t>10*2,1*1,05</t>
  </si>
  <si>
    <t>60515229R</t>
  </si>
  <si>
    <t>Hranol dřevina: SM</t>
  </si>
  <si>
    <t>sloupek 140/140 : 2,45*4*0,14*0,14*1,15</t>
  </si>
  <si>
    <t>pozednice 140/140 : 8,75*0,14*0,14*1,15</t>
  </si>
  <si>
    <t>60515278R</t>
  </si>
  <si>
    <t>krokve 100/180 : 2,45*8*0,1*0,18*1,15</t>
  </si>
  <si>
    <t>763611222R00</t>
  </si>
  <si>
    <t>Montáž bednění střech, z desek tl. nad 18 mm, na P+D, sponkováním</t>
  </si>
  <si>
    <t>vč. dodávky a montáže spojovacího materiálu</t>
  </si>
  <si>
    <t>skladba S03 : 21,77</t>
  </si>
  <si>
    <t>60726017.AR</t>
  </si>
  <si>
    <t>Deska z plochých třísek (OSB) typ: 3; tl = 25,0 mm; povrch: nebroušený; hrana: P + D</t>
  </si>
  <si>
    <t>skladba S03 : 21,77*1,25</t>
  </si>
  <si>
    <t>skladba S05 : 43,3*1,25</t>
  </si>
  <si>
    <t xml:space="preserve">25% prořez : </t>
  </si>
  <si>
    <t>764100_R</t>
  </si>
  <si>
    <t>Oplechování terasy</t>
  </si>
  <si>
    <t>766421213RT8</t>
  </si>
  <si>
    <t>Obložení podhledů jednod. palubkami SM š. do 10 cm včetně palebek</t>
  </si>
  <si>
    <t>998766294R00</t>
  </si>
  <si>
    <t>Přesun hmot pro konstrukce truhlářské příplatek k ceně za zvětšený přesun přes vymezenou největší dopravní vzdálenost  do 1000 m</t>
  </si>
  <si>
    <t>998766299R00</t>
  </si>
  <si>
    <t>Přesun hmot pro konstrukce truhlářské příplatek k ceně za zvětšený přesun přes vymezenou největší dopravní vzdálenost  za každých dalších i započatých 1000 m přes 1000 m</t>
  </si>
  <si>
    <t>Z05 venkovní zábradlí na terase kompletní provedení dle PD</t>
  </si>
  <si>
    <t>784161401R00</t>
  </si>
  <si>
    <t>Příprava povrchu Penetrace (napouštění) podkladu disperzní, jednonásobná</t>
  </si>
  <si>
    <t>800-784</t>
  </si>
  <si>
    <t>784165512R00</t>
  </si>
  <si>
    <t>Malby z malířských směsí otěruvzdorných,  , bělost 93 %, dvojnásobné</t>
  </si>
  <si>
    <t>311231127R00</t>
  </si>
  <si>
    <t>Zdivo nosné z cihel a tvarovek pálených pod omítku z cihel plných, 290x140x65 mm, P 25, na maltu MC 10, Prvek zdicí pálený funkce: cihla plná; dl = 290 mm; š = 140 mm; v = 65 mm; fb = 30,0 N/mm2</t>
  </si>
  <si>
    <t>311271176RT6</t>
  </si>
  <si>
    <t>Zdivo nosné z tvárnic porobetonových hladkých tloušťky 250 mm, charakteristická pevnost v tlaku fk = 3,93 MPa, součinitel prostupu tepla U=0,637 W/m2.K</t>
  </si>
  <si>
    <t>1.22 : (0,1+2,525+3,05+0,25+3,0+1,7)*2,9-1,1*1,97-1,05*1,5</t>
  </si>
  <si>
    <t>311271178RT6</t>
  </si>
  <si>
    <t>Zdivo nosné z tvárnic porobetonových hladkých tloušťky 375 mm, charakteristická pevnost v tlaku fk = 3,93 MPa, součinitel prostupu tepla U=0,442 W/m2.K</t>
  </si>
  <si>
    <t>1.15 : 0,375*2,9</t>
  </si>
  <si>
    <t>317121044RT1</t>
  </si>
  <si>
    <t>Překlady pórobetonové nosné délky 1490 mm, výšky 249 mm, šířky 250 mm</t>
  </si>
  <si>
    <t>př06 : 1</t>
  </si>
  <si>
    <t>317121044RT2</t>
  </si>
  <si>
    <t>Překlady pórobetonové nosné délky 1740 mm, výšky 249 mm, šířky 250 mm</t>
  </si>
  <si>
    <t>př04 : 1</t>
  </si>
  <si>
    <t>317941123RT2</t>
  </si>
  <si>
    <t>Osazení ocelových válcovaných nosníků na zdivu včetně dodávky profilu I, výšky 140 mm, Tyč ocelová válcovaná za tepla průřez: I; značka: S235JR (1.0038); h = 140 mm; b = 66 mm; s = 5,7 mm; t = 8,6 mm</t>
  </si>
  <si>
    <t>profilu I, nebo IE, nebo U, nebo UE, nebo L</t>
  </si>
  <si>
    <t>př03 3xI140 l 2,9 m 14,4 kg/m : 14,4*2,9*3*0,001</t>
  </si>
  <si>
    <t>317941123RT4</t>
  </si>
  <si>
    <t>Osazení ocelových válcovaných nosníků na zdivu včetně dodávky profilu I, výšky 180 mm, Tyč ocelová válcovaná za tepla průřez: I; značka: S235JR (1.0038); h = 180 mm; b = 82 mm; s = 6,9 mm; t = 10,4 mm</t>
  </si>
  <si>
    <t>př07 I180 váha 21,9 kg/m : 1,6*2*2*21,9*0,001</t>
  </si>
  <si>
    <t>342255024RT1</t>
  </si>
  <si>
    <t>Příčky z cihel a tvárnic nepálených příčky z příčkovek pórobetonových tloušťky 100 mm</t>
  </si>
  <si>
    <t>včetně pomocného lešení</t>
  </si>
  <si>
    <t>1.17 : 2,35*2,3</t>
  </si>
  <si>
    <t>1.18 : (0,85+1,3)*2,9-0,7*1,97</t>
  </si>
  <si>
    <t>zazdívka niky 2.04 : 0,85*2,9</t>
  </si>
  <si>
    <t>342255026R00</t>
  </si>
  <si>
    <t>Příčky z cihel a tvárnic nepálených příčky z příčkovek pórobetonových tloušťky 125 mm</t>
  </si>
  <si>
    <t>1.22 : 1,55*2,9</t>
  </si>
  <si>
    <t>2.11 a 2.12 : (4,1+1,95+0,125+1,4+2,425)*2,9-1,1*1,97-0,9*1,97-0,8*1,97</t>
  </si>
  <si>
    <t>342255028R00</t>
  </si>
  <si>
    <t>Příčky z cihel a tvárnic nepálených příčky z příčkovek pórobetonových tloušťky 150 mm</t>
  </si>
  <si>
    <t>0.12 : 3,25*2,6</t>
  </si>
  <si>
    <t>2.16 : 0,8*2,9</t>
  </si>
  <si>
    <t>346244381RT2</t>
  </si>
  <si>
    <t>Plentování ocelových nosníků jednostranné výšky do 200 mm, Prvek zdicí pálený funkce: cihla plná; dl = 290 mm; š = 140 mm; v = 65 mm; fb = 20,0 N/mm2</t>
  </si>
  <si>
    <t>jakýmikoliv cihlami,</t>
  </si>
  <si>
    <t>př07 : 1,6*2*0,18*2</t>
  </si>
  <si>
    <t>př03 : 2,9*0,14*2</t>
  </si>
  <si>
    <t>347015226R00</t>
  </si>
  <si>
    <t>Předstěny opláštěné sádrokartonovými deskami předsazené stěny volně stojící s minerální izolací tl. 40 mm 1x ocelová konstrukce CW 50, tloušťka stěny 100 mm , tloušťka desky 12,5, akustická protipožární impregnovaná, tl. izolace 40 mm,  , Deska sádrokartonová akustická, voděodolná, protipožární, samočisticí; H2, F, D; tl = 12,5 mm</t>
  </si>
  <si>
    <t>1.14 : 2,5*2,9</t>
  </si>
  <si>
    <t>1.03 : 1,0*1,5</t>
  </si>
  <si>
    <t>1.12 : 0,9*1,5</t>
  </si>
  <si>
    <t>1.13 : 0,9*1,5</t>
  </si>
  <si>
    <t>1.18 : 0,9*1,5</t>
  </si>
  <si>
    <t>2.11 : 0,9*1,5</t>
  </si>
  <si>
    <t>2.12 : 0,9*1,5</t>
  </si>
  <si>
    <t>0.23 : 0,975*1,5</t>
  </si>
  <si>
    <t>347015236RZJ</t>
  </si>
  <si>
    <t>Předstěna SDK, tl.150 mm, ocel.kce CW, 2x MAI 12,5 mm</t>
  </si>
  <si>
    <t>2.03 : 1,025*2,9</t>
  </si>
  <si>
    <t>430320100RAA</t>
  </si>
  <si>
    <t>Schodiště ze železobetonu přímočaré, z betonu C 16/20, výztuž 150 kg/m3</t>
  </si>
  <si>
    <t>m DVČ</t>
  </si>
  <si>
    <t>Beton, výztuž, bednění schodnic a podest, podepření bednění.</t>
  </si>
  <si>
    <t>0.07 : 2*0,3</t>
  </si>
  <si>
    <t>0.10 : 2*0,3</t>
  </si>
  <si>
    <t>2.21 : 4*0,3</t>
  </si>
  <si>
    <t>417320039RNH</t>
  </si>
  <si>
    <t>Ztužující věnec ŽB beton C 25/30, 25 x 20 cm, bednění, výztuž 90 kg/m3</t>
  </si>
  <si>
    <t>Odkaz na mn. položky pořadí 16 : 1,02400</t>
  </si>
  <si>
    <t>417320040RKN</t>
  </si>
  <si>
    <t>Ztužující věnec ŽB beton C 25/30, 25 x 32 cm,, bednění, výztuž 90 kg/m3</t>
  </si>
  <si>
    <t>2.21 : (9,125+3,675)*0,25*0,32</t>
  </si>
  <si>
    <t>601021142RT2</t>
  </si>
  <si>
    <t xml:space="preserve">Omítka stropů a podhledů z hotových směsí vrstva štuková, vápenná,  , tloušťka vrstvy 3 mm,  </t>
  </si>
  <si>
    <t>1.PP : 280,59</t>
  </si>
  <si>
    <t>1.NP : 344,97</t>
  </si>
  <si>
    <t>2.NP : 327,95-54,1-33,9</t>
  </si>
  <si>
    <t>Odkaz na mn. položky pořadí 24 : 2175,69500</t>
  </si>
  <si>
    <t>2.NP : 327,95-54,10-33,9</t>
  </si>
  <si>
    <t>Odkaz na mn. položky pořadí 18 : 2175,69500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</si>
  <si>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</si>
  <si>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</si>
  <si>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</si>
  <si>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T01 : 3*0,8*1,97*2</t>
  </si>
  <si>
    <t>T02 : 2*0,8*1,97*2</t>
  </si>
  <si>
    <t>T03 : 1*0,6*1,97*2</t>
  </si>
  <si>
    <t>T05 : 3*0,8*1,97*2</t>
  </si>
  <si>
    <t>T06 : 5*0,8*1,97*2</t>
  </si>
  <si>
    <t>T09 : 1*0,7*1,97*2</t>
  </si>
  <si>
    <t>T10 : 3*0,7*1,97*2</t>
  </si>
  <si>
    <t>T11 : 10*0,8*1,97*2</t>
  </si>
  <si>
    <t>T18 : 4*0,8*1,97*2</t>
  </si>
  <si>
    <t>T19 : 1*0,7*1,97*2</t>
  </si>
  <si>
    <t>T20 : 1*0,7*1,97*2</t>
  </si>
  <si>
    <t>T04 : 2*1,1*1,97*2</t>
  </si>
  <si>
    <t>T07 : 6*1,1*1,97*2</t>
  </si>
  <si>
    <t>T08 : 4*1,1*1,97*2</t>
  </si>
  <si>
    <t>T12 : 1*1,1*1,97*2</t>
  </si>
  <si>
    <t>T13 : 1*1,1*1,97*2</t>
  </si>
  <si>
    <t>T14 : 3*0,9*1,97*2</t>
  </si>
  <si>
    <t>T16 : 1*0,9*1,97*2</t>
  </si>
  <si>
    <t>T17 : 1*1,0*1,97*2</t>
  </si>
  <si>
    <t>T21 : 1*1,1*1,97*2</t>
  </si>
  <si>
    <t>T15 : 1*1,2*1,97*2</t>
  </si>
  <si>
    <t>T22 : 1*1,2*1,97*2</t>
  </si>
  <si>
    <t>T23 : 1*0,8*1,97*2</t>
  </si>
  <si>
    <t xml:space="preserve">vnější výplně : </t>
  </si>
  <si>
    <t>H01 : 1,8*2,03*1</t>
  </si>
  <si>
    <t>H02 : 0,8*1,97*1</t>
  </si>
  <si>
    <t>H03 : 1,1*1,97*1</t>
  </si>
  <si>
    <t>H04 : 0,9*1,97*1</t>
  </si>
  <si>
    <t>H05 : 1,0*1,97*1</t>
  </si>
  <si>
    <t>H06 : 1,0*2,0*1</t>
  </si>
  <si>
    <t>H07 : 1,8*2,05*1</t>
  </si>
  <si>
    <t>H08 : 1,2*2,6</t>
  </si>
  <si>
    <t>611421231RT2</t>
  </si>
  <si>
    <t>Oprava vnitřních vápenných omítek stropů železobetonových rovných tvárnicových a kleneb v množství opravované plochy  v množství opravované plochy přes 5 do 10 %, štukových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</si>
  <si>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</si>
  <si>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</si>
  <si>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</si>
  <si>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>Odkaz na mn. položky pořadí 17 : 865,51000</t>
  </si>
  <si>
    <t>612409991RT2</t>
  </si>
  <si>
    <t>Začištění omítek kolem oken, dveří a obkladů apod. s použitím suché maltové směsi</t>
  </si>
  <si>
    <t xml:space="preserve">oboustranně : </t>
  </si>
  <si>
    <t>T01 : 3*(0,8+1,97*2)*2</t>
  </si>
  <si>
    <t>T02 : 2*(0,8+1,97*2)*2</t>
  </si>
  <si>
    <t>T03 : 1*(0,6+1,97*2)*2</t>
  </si>
  <si>
    <t>T05 : 3*(0,8+1,97*2)*2</t>
  </si>
  <si>
    <t>T06 : 5*(0,8+1,97*2)*2</t>
  </si>
  <si>
    <t>T09 : 1*(0,7+1,97*2)*2</t>
  </si>
  <si>
    <t>T10 : 3*(0,7+1,97*2)*2</t>
  </si>
  <si>
    <t>T11 : 10*(0,8+1,97*2)*2</t>
  </si>
  <si>
    <t>T18 : 4*(0,8+1,97*2)*2</t>
  </si>
  <si>
    <t>T19 : 1*(0,7+1,97*2)*2</t>
  </si>
  <si>
    <t>T20 : 1*(0,7+1,97*2)*2</t>
  </si>
  <si>
    <t>T04 : 2*(1,1+1,97*2)*2</t>
  </si>
  <si>
    <t>T07 : 6*(1,1+1,97*2)*2</t>
  </si>
  <si>
    <t>T08 : 4*(1,1+1,97*2)*2</t>
  </si>
  <si>
    <t>T12 : 1*(1,1+1,97*2)*2</t>
  </si>
  <si>
    <t>T13 : 1*(1,1+1,97*2)*2</t>
  </si>
  <si>
    <t>T14 : 3*(0,9+1,97*2)*2</t>
  </si>
  <si>
    <t>T16 : 1*(0,9+1,97*2)*2</t>
  </si>
  <si>
    <t>T17 : 1*(1,0+1,97*2)*2</t>
  </si>
  <si>
    <t>T21 : 1*(1,1+1,97*2)*2</t>
  </si>
  <si>
    <t>T15 : 1*(1,2+1,97*2)*2</t>
  </si>
  <si>
    <t>T22 : 1*(1,2+1,97*2)*2</t>
  </si>
  <si>
    <t>T23 : 1*(0,8+1,97*2)*2</t>
  </si>
  <si>
    <t xml:space="preserve">vnější výplně - jedné strany : </t>
  </si>
  <si>
    <t>H01 : (1,8+2,03*2)*1</t>
  </si>
  <si>
    <t>H02 : (0,8+1,97*2)*1</t>
  </si>
  <si>
    <t>H03 : (1,1+1,97*2)*1</t>
  </si>
  <si>
    <t>H04 : (0,9+1,97*2)*1</t>
  </si>
  <si>
    <t>H05 : (1,0+1,97*2)*1</t>
  </si>
  <si>
    <t>H06 : (1,0+2,0*2)*1</t>
  </si>
  <si>
    <t>H07 : (1,8+2,05*2)*1</t>
  </si>
  <si>
    <t>H08 : (1,2+2,6*2)*1</t>
  </si>
  <si>
    <t>612421231RT2</t>
  </si>
  <si>
    <t>Oprava vnitřních vápenných omítek stěn v množství opravované plochy přes 5 do 10 %,  štukových</t>
  </si>
  <si>
    <t>stěny : (41,63+5,0+11,55+12,2+10,6+11,7+15,4+29,1+14,9+12,45+14,7+20,7+20,95+11,65+7,85+26,7+6,1+9,7+15,2+15,0+9,0+5,05+5,05+3,2)*2,6</t>
  </si>
  <si>
    <t>(23,81+5,8+5,2+15,2+16,25+5,3+5,0+12,35+13,5+21,4+7,8+10,45+14,1+28,95+29,25+13,35+4,1+12,6+21,0+20,3+10,8+16,0+11,65+11,45+14,15)*2,9</t>
  </si>
  <si>
    <t>(18,6+21,4+5,35+15,0+11,35+13,1+14,75+28,65+7,9+22,65+10,25+8,05+9,7+25,25+15,05+22,0)*2,9</t>
  </si>
  <si>
    <t xml:space="preserve">odečet obkladů : </t>
  </si>
  <si>
    <t>Odkaz na mn. položky pořadí 180 : 257,01200*-1</t>
  </si>
  <si>
    <t>odečet vnějších výplní : -175,83</t>
  </si>
  <si>
    <t>622311832RT3</t>
  </si>
  <si>
    <t>Zateplení fasády  , minerálními deskami s podélným vláknem, tloušťky 100 mm, kontaktní nátěr a silikonová omítka, škrábaná, zrnitost 2 mm, Hmota nátěrová silikonová; typ: fasádní, penetrace; funkce: úprava savosti, hydrofobizační; barva: bílá; zrnitost do 0,5 mm</t>
  </si>
  <si>
    <t>1.08 : (5,025+1,225+2,125)*2,9-0,8*1,97</t>
  </si>
  <si>
    <t>pilíř : 3*0,575*2,9</t>
  </si>
  <si>
    <t>1.22 : 0,575*3,3</t>
  </si>
  <si>
    <t>pilíř u plošiny : (0,575+0,475*2)*2,9</t>
  </si>
  <si>
    <t>632411110RT3</t>
  </si>
  <si>
    <t>Potěr ze suchých směsí samonivelační polymercementová stěrka, pevnost v tlaku 40 MPa, tloušťky 10 mm, bez penetrace</t>
  </si>
  <si>
    <t>s rozprostřením a uhlazením</t>
  </si>
  <si>
    <t>Odkaz na mn. položky pořadí 167 : 403,37000</t>
  </si>
  <si>
    <t>Odkaz na mn. položky pořadí 179 : 425,84000</t>
  </si>
  <si>
    <t>Odkaz na mn. položky pořadí 178 : 50,63000</t>
  </si>
  <si>
    <t>632411901R00</t>
  </si>
  <si>
    <t xml:space="preserve">Potěr ze suchých směsí nátěr nesavých podkladů kontaktní,  </t>
  </si>
  <si>
    <t>Odkaz na mn. položky pořadí 31 : 879,84000</t>
  </si>
  <si>
    <t>632443211R00</t>
  </si>
  <si>
    <t>Potěr litý cementový pevnost v tlaku 25 MPa, pokládaná plocha do 100 m2, tloušťky 50 mm</t>
  </si>
  <si>
    <t>dovoz směsi, doprava pomocí šnekového čerpadla, lití hadicí na plochu, srovnání latí do roviny</t>
  </si>
  <si>
    <t>skladba P07 : 2,625*3,15</t>
  </si>
  <si>
    <t>632443212R00</t>
  </si>
  <si>
    <t>Potěr litý cementový pevnost v tlaku 25 MPa, pokládaná plocha do 100 m2, příplatek za každých 5 mm tloušťky</t>
  </si>
  <si>
    <t>Odkaz na mn. položky pořadí 29 : 8,26875*4</t>
  </si>
  <si>
    <t>632400_R</t>
  </si>
  <si>
    <t>SAMONIVELAČNÍ STĚRKA VYSOKOPEVNOSTNÍ tl. 5-40 mm - kompletní provedení</t>
  </si>
  <si>
    <t>Odkaz na mn. položky pořadí 27 : 879,84000</t>
  </si>
  <si>
    <t>632443311RTJ</t>
  </si>
  <si>
    <t>Potěr litý cementový pevnost v tlaku 30 MPa, plocha do 100 m2, tl. 50 mm + výztuž kari síť 150/150/6</t>
  </si>
  <si>
    <t>skladba P05 : 33,9</t>
  </si>
  <si>
    <t>900103_R</t>
  </si>
  <si>
    <t>O03 zádová opěrka na WC dle PD</t>
  </si>
  <si>
    <t>901101_R</t>
  </si>
  <si>
    <t>O01 nástěnné svislé madlo 600 mm</t>
  </si>
  <si>
    <t>901102_R</t>
  </si>
  <si>
    <t>O02 sklopné madlo 900 mm včetně kotvení dle PD</t>
  </si>
  <si>
    <t>901103_R</t>
  </si>
  <si>
    <t>O04 sanitární příška s dveřmi 975x2000 mm dle PD</t>
  </si>
  <si>
    <t>901104_R</t>
  </si>
  <si>
    <t>O05 sanitární příčka s dveřmi 1400x2000 mm dle PD</t>
  </si>
  <si>
    <t>901105_R</t>
  </si>
  <si>
    <t>O06 zrcadlo pro bezbariérové WC kompletní provedení dle PD</t>
  </si>
  <si>
    <t>901106_R</t>
  </si>
  <si>
    <t>O07 přenosné hasící přístroje dle PD</t>
  </si>
  <si>
    <t>901107_R</t>
  </si>
  <si>
    <t>O08 přenosné hasící přístroje dle PD</t>
  </si>
  <si>
    <t>901108_R</t>
  </si>
  <si>
    <t>O14 venkovní zástěna z WPC LAMEL 1875x3730 mm kompletní provedení dle PD</t>
  </si>
  <si>
    <t>901109_R</t>
  </si>
  <si>
    <t>O18 hlásiče kouře dle PD</t>
  </si>
  <si>
    <t>901110_R</t>
  </si>
  <si>
    <t>O19 fasádní dilatační profil</t>
  </si>
  <si>
    <t>901111_R</t>
  </si>
  <si>
    <t>O22 elektrický přímotop 1,5 kW</t>
  </si>
  <si>
    <t>901112_R</t>
  </si>
  <si>
    <t>O23 vybavení bezbariérového sprchového koutu dle PD</t>
  </si>
  <si>
    <t>901113_R</t>
  </si>
  <si>
    <t>O24 dveře do sprchového koutu dle PD</t>
  </si>
  <si>
    <t>901114_R</t>
  </si>
  <si>
    <t>O25 dveře do sprchového koutu š. 900 mm</t>
  </si>
  <si>
    <t>901115_R</t>
  </si>
  <si>
    <t>O26 sporák s indukční deskou, specifikace dle PD</t>
  </si>
  <si>
    <t>901116_R</t>
  </si>
  <si>
    <t>O27 poštovní schránka dle PD</t>
  </si>
  <si>
    <t>Odkaz na mn. položky pořadí 51 : 953,51000</t>
  </si>
  <si>
    <t>280,59+344,97+327,95</t>
  </si>
  <si>
    <t>95431230Z</t>
  </si>
  <si>
    <t>Opláštění z SDK,2.str.,do 550x2300 mm,RB tl.12,5 mm</t>
  </si>
  <si>
    <t>1,20 : 2,9</t>
  </si>
  <si>
    <t>962032241R00</t>
  </si>
  <si>
    <t>Bourání zdiva nadzákladového z cihel pálených nebo vápenopískových, na maltu cementovou</t>
  </si>
  <si>
    <t>nebo vybourání otvorů průřezové plochy přes 4 m2 ve zdivu nadzákladovém, včetně pomocného lešení o výšce podlahy do 1900 mm a pro zatížení do 1,5 kPa  (150 kg/m2)</t>
  </si>
  <si>
    <t>1.PP : (0,95+0,15+0,15)*0,15*2,5</t>
  </si>
  <si>
    <t>1.NP rampa : 2,025*2,75*0,375</t>
  </si>
  <si>
    <t>0,7*2,75*0,375</t>
  </si>
  <si>
    <t>1.04 : 0,525*0,15*2,9</t>
  </si>
  <si>
    <t>0,525*0,225*2,9</t>
  </si>
  <si>
    <t>0,7*2,9*0,125</t>
  </si>
  <si>
    <t>1.13 : 1,0*2,9*0,1</t>
  </si>
  <si>
    <t>1.17 : 1,2*2,9*0,1</t>
  </si>
  <si>
    <t>1.25 : 1,2*2,1*0,125</t>
  </si>
  <si>
    <t>1.27 : 0,3*2,9*0,1</t>
  </si>
  <si>
    <t>2.17 : 3,6*2,9*0,125</t>
  </si>
  <si>
    <t>0,965*2,2*0,125</t>
  </si>
  <si>
    <t>2.04 : 0,65*2,9*0,15</t>
  </si>
  <si>
    <t>0,65*2,9*0,225</t>
  </si>
  <si>
    <t>2.15 : 0,3*2,9*0,125</t>
  </si>
  <si>
    <t>2.14 : (0,75+0,125)*2,9*0,125</t>
  </si>
  <si>
    <t>2.11-2.13 : ((4,1+3,3+1,4+1,1+0,85)*2,9-0,8*2-1,1*2)*0,125</t>
  </si>
  <si>
    <t>zvětšení otvoru 2.14 : 1,2*(2,1-1,6)*2*0,25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</si>
  <si>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</si>
  <si>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</si>
  <si>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1.20 : (2,29+3,52)*2,9</t>
  </si>
  <si>
    <t>962036992R00</t>
  </si>
  <si>
    <t>Demontáž sádrokartonových, sádrovláknitých příček a předstěn příplatek za demontáž vrstvy minerální tepelné izolace, -, -, tl. 50 mm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</si>
  <si>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</si>
  <si>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</si>
  <si>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</si>
  <si>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0.12 - luxfery : 3,25*2,5</t>
  </si>
  <si>
    <t>1.22 luxfery : 2,495*2,2</t>
  </si>
  <si>
    <t>(0,9+3,3)*2,9</t>
  </si>
  <si>
    <t>2.09 : 1,4*1,6</t>
  </si>
  <si>
    <t>965042131RT1</t>
  </si>
  <si>
    <t>Bourání podkladů pod dlažby nebo litých celistvých dlažeb a mazanin  betonových nebo z litého asfaltu, tloušťky do 100 mm, plochy do 4 m2</t>
  </si>
  <si>
    <t xml:space="preserve">1.PP : </t>
  </si>
  <si>
    <t>0.05 : 1,44*0,1</t>
  </si>
  <si>
    <t>965081713RT1</t>
  </si>
  <si>
    <t>Bourání podlah z keramických dlaždic, tloušťky do 10 mm, plochy přes 1 m2</t>
  </si>
  <si>
    <t>bez podkladního lože, s jakoukoliv výplní spár</t>
  </si>
  <si>
    <t>1.PP : 282,17-1,44-7,32-14,38-48,77</t>
  </si>
  <si>
    <t xml:space="preserve">1.NP : </t>
  </si>
  <si>
    <t>1.08 : 7,47</t>
  </si>
  <si>
    <t>1.12 : 3,6</t>
  </si>
  <si>
    <t>1.13 : 5,25</t>
  </si>
  <si>
    <t>1.17 : 9,71</t>
  </si>
  <si>
    <t>1.18 : 1,02</t>
  </si>
  <si>
    <t>1.22 : 13,08</t>
  </si>
  <si>
    <t xml:space="preserve">2.NP : </t>
  </si>
  <si>
    <t>2.03 : 1,69</t>
  </si>
  <si>
    <t>2.05 : 7,43</t>
  </si>
  <si>
    <t>2.07 : 13,59</t>
  </si>
  <si>
    <t>2.11 : 4,76</t>
  </si>
  <si>
    <t>2.12 : 2,92</t>
  </si>
  <si>
    <t>965081813RT2</t>
  </si>
  <si>
    <t>Bourání podlah z dlaždic teracových, tloušťky do 30 mm, plochy přes 1 m2</t>
  </si>
  <si>
    <t>0.07 : 7,32</t>
  </si>
  <si>
    <t>0.08 : 14,38</t>
  </si>
  <si>
    <t>0.09 : 48,77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</si>
  <si>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</si>
  <si>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</si>
  <si>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</si>
  <si>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600 : 3</t>
  </si>
  <si>
    <t>800 : 14</t>
  </si>
  <si>
    <t>900 : 1</t>
  </si>
  <si>
    <t>1100 : 1*2</t>
  </si>
  <si>
    <t>600 : 4</t>
  </si>
  <si>
    <t>700 : 1</t>
  </si>
  <si>
    <t>800 : 15</t>
  </si>
  <si>
    <t>900 : 5</t>
  </si>
  <si>
    <t>1100 : 2*2</t>
  </si>
  <si>
    <t>600 : 2</t>
  </si>
  <si>
    <t>700 : 0</t>
  </si>
  <si>
    <t>800 : 7</t>
  </si>
  <si>
    <t>900 : 2</t>
  </si>
  <si>
    <t>1200 : 2*2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</si>
  <si>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</si>
  <si>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</si>
  <si>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600 : 3*0,6*1,97</t>
  </si>
  <si>
    <t>800 : 14*0,8*1,97</t>
  </si>
  <si>
    <t>900 : 1*0,9*1,97</t>
  </si>
  <si>
    <t>600 : 4*0,6*1,97</t>
  </si>
  <si>
    <t>700 : 1*0,7*1,97</t>
  </si>
  <si>
    <t>800 : 15*0,8*1,97</t>
  </si>
  <si>
    <t>900 : 5*0,9*1,97</t>
  </si>
  <si>
    <t>600 : 2*0,6*1,97</t>
  </si>
  <si>
    <t>800 : 7*0,8*1,97</t>
  </si>
  <si>
    <t>900 : 2*0,9*1,97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</si>
  <si>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</si>
  <si>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</si>
  <si>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2.NP : 1,1*1,97*2</t>
  </si>
  <si>
    <t>1,2*1,97*2</t>
  </si>
  <si>
    <t>1.NP : 1,1*1,97*2</t>
  </si>
  <si>
    <t>1.PP : 1,1*1,97*1</t>
  </si>
  <si>
    <t>978011121R00</t>
  </si>
  <si>
    <t>Otlučení omítek vápenných nebo vápenocementových vnitřních s vyškrabáním spár, s očištěním zdiva stropů, v rozsahu do 10 %</t>
  </si>
  <si>
    <t>1.PP : 282,17-0,64-2,4</t>
  </si>
  <si>
    <t>978013121R00</t>
  </si>
  <si>
    <t>Otlučení omítek vápenných nebo vápenocementových vnitřních s vyškrabáním spár, s očištěním zdiva stěn, v rozsahu do 10 %</t>
  </si>
  <si>
    <t xml:space="preserve">1PP : </t>
  </si>
  <si>
    <t>0.01 : 41,63*2,5-0,6*1,97*2-0,9*1,97-0,8*1,97*3</t>
  </si>
  <si>
    <t>0.02 : 5,0*2,5-0,6*1,97</t>
  </si>
  <si>
    <t>0.03 : 11,55*2,5-0,8*1,97-1,2*0,45*2</t>
  </si>
  <si>
    <t>0.04 : 12,2*2,5-0,8*1,97</t>
  </si>
  <si>
    <t>0.05 bourá se : 0</t>
  </si>
  <si>
    <t>0.06 : 10,6*2,5-0,8*1,97*4</t>
  </si>
  <si>
    <t>0.07 : 11,7*2,5-0,8*1,97*2-1,2*0,45</t>
  </si>
  <si>
    <t>0.08 : 15,4*2,2-0,8*1,97-1,2*0,45*2</t>
  </si>
  <si>
    <t>0.09 : 29,1*2,2-0,8*1,97-1,05*0,45-1,2*0,45*2</t>
  </si>
  <si>
    <t>0.10 : 14,9*2,5-0,8*1,97*5</t>
  </si>
  <si>
    <t>0.11 : 12,45*2,5-0,8*1,97-1,2*0,75</t>
  </si>
  <si>
    <t>0.12 : 14,7*2,5-3,25*2,5-1,2*0,75*2</t>
  </si>
  <si>
    <t>0.13 : 20,7*2,5-0,8*1,97*2-1,2*0,75*3</t>
  </si>
  <si>
    <t>0.14 : 20,95*2,5-0,9*1,97-1,2*0,75*3</t>
  </si>
  <si>
    <t>0.15 : 11,65*2,5-0,8*1,97-1,2*0,75</t>
  </si>
  <si>
    <t>0.16 : 7,85*2,5-0,8*1,97-1,05*2,1-1,1*2,5</t>
  </si>
  <si>
    <t>0.17 : 26,7*2,5-1,05*2,1-1,1*1,97-0,6*1,97-0,8*1,97-1,0*1,97</t>
  </si>
  <si>
    <t>0.18 : 6,1*2,5-0,6*1,97-1,2*0,45</t>
  </si>
  <si>
    <t>0.19 : 9,7*2,5-1,1*1,97-1,2*0,45</t>
  </si>
  <si>
    <t>0.20 : 15,2*2,5-0,8*1,97</t>
  </si>
  <si>
    <t>0.21 : 15,0*2,5-0,8*1,97*1,2*0,45*2</t>
  </si>
  <si>
    <t>0.22 : 9,0*2,5-1,2*0,45-0,6*1,97</t>
  </si>
  <si>
    <t>0.23 : 8,45*2,5-0,6*1,97-1,2*0,45*2</t>
  </si>
  <si>
    <t>1.01 : 23,81*2,9-0,6*1,97-0,9*1,97*2-0,8*1,97*2-1,8*2,1*1</t>
  </si>
  <si>
    <t>1.02 : 5,8*2,9-0,6*1,97*2-1,2*1,6</t>
  </si>
  <si>
    <t>1.03 : 5,2*2,9-0,6*1,97-1,2*1,6</t>
  </si>
  <si>
    <t>1.04 : 15,2*2,9-1,2*1,6*2-0,7*1,97</t>
  </si>
  <si>
    <t>1.05 : 16,25*2,9-1,2*1,6*2-0,8*1,97</t>
  </si>
  <si>
    <t>1.06 : 5,3*2,9-0,6*1,97</t>
  </si>
  <si>
    <t>1.07 : 5,0*2,9-0,8*1,97*3-0,6*1,97</t>
  </si>
  <si>
    <t>1.08 fasáda : 0</t>
  </si>
  <si>
    <t>1.09 : 12,35*2,65-1,8*1,5*2-0,8*1,97</t>
  </si>
  <si>
    <t>1.10 : 13,5*2,9-0,8*1,97*2-1,8*1,5</t>
  </si>
  <si>
    <t>1.11 : 21,4*2,9-1,05*1,6*3-1,2*1,8-0,9*1,97-0,8*1,97</t>
  </si>
  <si>
    <t>1.12 : 7,8*2,9-1,2*1,8-0,8*1,97</t>
  </si>
  <si>
    <t>1.13 : 10,45*2,9-1,2*1,8-0,8*1,97</t>
  </si>
  <si>
    <t>1.14 : 14,05*2,9-0,8*1,97*4-1,8*2,45</t>
  </si>
  <si>
    <t>1.15 : 28,95*2,9-1,2*1,8*5-1,8*2,45-0,7*1,97</t>
  </si>
  <si>
    <t>1.16 : 29,25*2,9-1,2*1,8*2-0,8*1,97*2-0,9*1,97-1,1*1,97-1,75*1,25</t>
  </si>
  <si>
    <t>1.17 : 13,35*2,9-0,6*1,97-1,1*1,97-1,2*1,8*2</t>
  </si>
  <si>
    <t>1.18 : 4,1*2,9-0,6*1,97</t>
  </si>
  <si>
    <t>1.19 : 12,6*2,9-1,1*1,97*2-0,8*1,97</t>
  </si>
  <si>
    <t>1.20 : 19,51*2,75-1,1*1,97-0,9*1,97*2-1,2*1,8</t>
  </si>
  <si>
    <t>1.21 : 12,64*2,9-0,9*1,97-1,05*1,6*2</t>
  </si>
  <si>
    <t>1.22 : 15,0*2,9-0,8*1,97-2,495*2,2</t>
  </si>
  <si>
    <t>1.23 : 7,05*2,9-1,1*1,97-0,8*1,97</t>
  </si>
  <si>
    <t>1.24 : 16,0*2,9-1,2*1,6*2-0,8*1,97-1,1*1,97</t>
  </si>
  <si>
    <t>1.25 : 11,65*2,9-1,2*1,6-0,8*1,97</t>
  </si>
  <si>
    <t>1.26 : 11,45*2,9-1,2*1,6-0,8*1,97</t>
  </si>
  <si>
    <t>1.27 : 14,15*2,9-0,8*1,97*1,2*1,6</t>
  </si>
  <si>
    <t>2.01 : 18,06*2,9-0,8*1,97-0,6*1,97-1,2*1,6*2</t>
  </si>
  <si>
    <t>2.02 : 21,4*2,9-0,8*1,97-(2,45+0,9)*2,9</t>
  </si>
  <si>
    <t>2.03 : 5,35*2,9-0,6*1,97-1,2*1,6</t>
  </si>
  <si>
    <t>2.04 : 15,0*2,9-0,8*1,97-1,2*1,6</t>
  </si>
  <si>
    <t>2.05 : 11,35*2,9-0,8*1,97-1,2*1,6</t>
  </si>
  <si>
    <t>2.06 : 13,10*2,9-0,9*1,97-1,2*1,6</t>
  </si>
  <si>
    <t>2.07 : 14,75*2,9-1,05*1,6*2-1,3*1,97</t>
  </si>
  <si>
    <t>2.08 : 28,65*2,9-0,9*1,97-1,25*1,97-1,4*1,6-1,2*1,9*5-1,05*1,6*3</t>
  </si>
  <si>
    <t>2.09 : 7,9*2,9-1,25*1,97</t>
  </si>
  <si>
    <t>2.10 : 22,65*2,9-0,9*1,97-1,1*1,97-1,2*1,9*3</t>
  </si>
  <si>
    <t>2.11 : 10,25*2,9-0,8*1,97-1,2*1,9</t>
  </si>
  <si>
    <t>2.12 : 8,05*2,9-0,8*1,97-1,2*1,97</t>
  </si>
  <si>
    <t>2.13 : 9,7*2,9-1,1*1,97*2-0,8*1,97*2</t>
  </si>
  <si>
    <t>2.14 : 25,25*2,9-1,1*1,97-0,8*1,97*2-1,2*1,9*3-1,2*1,6*2</t>
  </si>
  <si>
    <t>2.15 : 15,05*2,9-0,9*2,02-0,8*1,97-1,2*1,6</t>
  </si>
  <si>
    <t>2.16 : 11,15*2,9-1,2*1,6-0,6*1,97</t>
  </si>
  <si>
    <t>2.17 : 18,55*2,9-0,8*1,97*2-0,6*1,97-1,2*1,6-1,2*2,9</t>
  </si>
  <si>
    <t>Odkaz na mn. položky pořadí 65 : 322,28900*-1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</si>
  <si>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</si>
  <si>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</si>
  <si>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</si>
  <si>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sokl v=100 mm : </t>
  </si>
  <si>
    <t>0.01 : (41,63-0,8*3-0,6*2-0,9)*0,1</t>
  </si>
  <si>
    <t>0.02 : (5,0-0,8)*0,1</t>
  </si>
  <si>
    <t>0.03 : (11,55-0,8)*0,1</t>
  </si>
  <si>
    <t>0.04 : (12,2-0,8)*0,1</t>
  </si>
  <si>
    <t>0.06 : (10,6-0,8)*0,1</t>
  </si>
  <si>
    <t>0.09 : (29,1-0,8)*0,1</t>
  </si>
  <si>
    <t>0.10 : (14,9-0,8)*0,1</t>
  </si>
  <si>
    <t>0.15 : (11,65-0,8)*0,1</t>
  </si>
  <si>
    <t>0.16 : (7,85-0,8)*0,1</t>
  </si>
  <si>
    <t>0.17 : (26,7-0,6-0,8-1,1-1,0)*0,1</t>
  </si>
  <si>
    <t>0.18 : (6,1-0,6)*0,1</t>
  </si>
  <si>
    <t>0.19 : (9,7-1,1)*0,1</t>
  </si>
  <si>
    <t>0.20 : (15,2-0,8)*0,1</t>
  </si>
  <si>
    <t xml:space="preserve">obklad : </t>
  </si>
  <si>
    <t>0.11 : 12,45*1,8-0,8-1,2*0,1</t>
  </si>
  <si>
    <t>0.12 : (14,7-3,25)*1,8-1,2*0,1*2</t>
  </si>
  <si>
    <t>0.13 : 20,7*1,8-1,2*0,1*3-0,8*1,8*2</t>
  </si>
  <si>
    <t>0.14 : 20,95*2,5-0,8*1,97</t>
  </si>
  <si>
    <t>0.21 : 15,0*1,8-0,8*1,8</t>
  </si>
  <si>
    <t>0.22 : 9,0*1,8-0,6*1,8</t>
  </si>
  <si>
    <t>0.23 : 8,45*2,0-0,6*1,97</t>
  </si>
  <si>
    <t>1.02 : 5,8*2,0-1,2*1,1</t>
  </si>
  <si>
    <t>1.03 : 5,2*2,0-1,2*1,1</t>
  </si>
  <si>
    <t>1.12 : 7,8*2,0-0,8*2,0-1,2*1,05</t>
  </si>
  <si>
    <t>1.13 : 10,45*2,0-0,8*2,0-1,2*2,05</t>
  </si>
  <si>
    <t>1.17 : 13,35*0,1-1,1*0,1</t>
  </si>
  <si>
    <t>1.18 : 4,1*2,0-0,6*2,0</t>
  </si>
  <si>
    <t>1.19 : 12,6*2,0-1,1*2,0*3-0,8*82,0</t>
  </si>
  <si>
    <t>1.22 : 15,0*0,1-0,8*0,1</t>
  </si>
  <si>
    <t>1.26 : (11,45/2)*2,0</t>
  </si>
  <si>
    <t>1.27 : 14,15*2,0-0,8*2,0-1,2*1,1</t>
  </si>
  <si>
    <t>2.03 : 5,35*2,0-0,6*1,97</t>
  </si>
  <si>
    <t>2.05 : (3,6/2)*2,0</t>
  </si>
  <si>
    <t>2.07 : 14,75*0,1-1,3*0,1</t>
  </si>
  <si>
    <t>2.11 : 10,25*2,0-0,8*1,97-1,2*1,15</t>
  </si>
  <si>
    <t>2.12 : 8,05*2,0-0,8*1,97-1,2*1,15</t>
  </si>
  <si>
    <t>2.13 : 9,7*2,0-1,1*1,9*2-0,8*1,97*2</t>
  </si>
  <si>
    <t>2.15 : (15,05/2)*2,0</t>
  </si>
  <si>
    <t>Demontáž okenních mříží</t>
  </si>
  <si>
    <t>1.PP : 1,2*0,45*14</t>
  </si>
  <si>
    <t>1,2*0,75*10</t>
  </si>
  <si>
    <t>2.NP : 1,2*1,6*2</t>
  </si>
  <si>
    <t>0,9*2,02</t>
  </si>
  <si>
    <t>960101_R</t>
  </si>
  <si>
    <t>Demontáž a zpětná montáž vybavení kuchyně</t>
  </si>
  <si>
    <t>960102_R</t>
  </si>
  <si>
    <t>Demontáž a zpětná montáž závěsného zvedáku pro imobilní klienty</t>
  </si>
  <si>
    <t>960103_R</t>
  </si>
  <si>
    <t>Demontáž litinového poklopu</t>
  </si>
  <si>
    <t>0.08 : 1</t>
  </si>
  <si>
    <t>0.21 : 1</t>
  </si>
  <si>
    <t>960104_R</t>
  </si>
  <si>
    <t>Demontáž nákladního výtahu včetně zásypu jámy po vybourání základů - kompletní provedení</t>
  </si>
  <si>
    <t>960105_R</t>
  </si>
  <si>
    <t>Vybourání otvoru na úroveň čisté podlahy m.č. 2.15 dle PD</t>
  </si>
  <si>
    <t>960106_R</t>
  </si>
  <si>
    <t>Odstranění ocelového zábradlí - kompletní provedení</t>
  </si>
  <si>
    <t>2.20 : (9,675*2+9,825)</t>
  </si>
  <si>
    <t>960107_R</t>
  </si>
  <si>
    <t>O/26 logo na fasádu dle PD</t>
  </si>
  <si>
    <t>960108_R</t>
  </si>
  <si>
    <t>D + M příprava FVE - prostupy střechou, chránička skrz celý objekt</t>
  </si>
  <si>
    <t>960109_R</t>
  </si>
  <si>
    <t>Překlad 01 2xL50/50/5 délka 1200 mm</t>
  </si>
  <si>
    <t>960110_R</t>
  </si>
  <si>
    <t>Překlad 02 2xL50/50/5 délka 1500 mm</t>
  </si>
  <si>
    <t>960111_R</t>
  </si>
  <si>
    <t>Překlad 05 2xL50/50/5 délka 1125 mm</t>
  </si>
  <si>
    <t>960112_R</t>
  </si>
  <si>
    <t>Vyplnění prostoru SDK</t>
  </si>
  <si>
    <t>0.24 : 0,85*2,6</t>
  </si>
  <si>
    <t>0.01 : 0,85*2,6</t>
  </si>
  <si>
    <t>711141559RY2</t>
  </si>
  <si>
    <t>Provedení izolace proti zemní vlhkosti pásy přitavením vodorovná, 1 vrstva, s dodávkou izolačního pásu se skleněnou nebo polyesterovou vložkou, s minerálním posypem</t>
  </si>
  <si>
    <t>Odkaz na mn. položky pořadí 29 : 8,26875</t>
  </si>
  <si>
    <t>711142559RY2</t>
  </si>
  <si>
    <t>Provedení izolace proti zemní vlhkosti pásy přitavením svislá, 1 vrstva, s dodávkou izolačního pásu se skleněnou nebo polyesterovou vložkou, s minerálním posypem</t>
  </si>
  <si>
    <t>skladba P07 : (2,625+3,15)*2*0,3</t>
  </si>
  <si>
    <t>711212002RT1</t>
  </si>
  <si>
    <t>Izolace proti vodě stěrka hydroizolační  proti zemní vlhkosti</t>
  </si>
  <si>
    <t>Odkaz na mn. položky pořadí 180 : 257,01200</t>
  </si>
  <si>
    <t>713103211R00</t>
  </si>
  <si>
    <t>Odstranění tepelné izolace z desek, lamel, rohoží, pásů a foukané izolace stěn, připevněné drátem, přibitím, přeistřelením nebo na trny, z desek z expandovaného polystyrenu, tloušťky do 100 mm</t>
  </si>
  <si>
    <t>1.20 : 5,1*2,75-0,9*1,97</t>
  </si>
  <si>
    <t>713121111R00</t>
  </si>
  <si>
    <t>Montáž tepelné izolace podlah  jednovrstvá, bez dodávky materiálu</t>
  </si>
  <si>
    <t>713191100RT9</t>
  </si>
  <si>
    <t>Izolace tepelné běžných konstrukcí - doplňky položení separační fólie, včetně dodávky PE fólie</t>
  </si>
  <si>
    <t>283100_R</t>
  </si>
  <si>
    <t>KROČEJOVÁ IZOLACE - DESKY Z ELASTIFIKOVANÉHO POLYSTYRENU tl. 30 mm</t>
  </si>
  <si>
    <t>skladba P05 : 33,9*1,03</t>
  </si>
  <si>
    <t>Výrobek izolační pro budovy z pěnového polystyrenu (EPS) tvar: deska; OH = 25 kg/m3; lambda = 0,035 W/(m.K); pevnost v tlaku = 150 kPa</t>
  </si>
  <si>
    <t>skladba P07 : 3,15*2,625*0,17*1,03</t>
  </si>
  <si>
    <t>202      R00</t>
  </si>
  <si>
    <t>Zednické výpomoci HSV</t>
  </si>
  <si>
    <t>203R00</t>
  </si>
  <si>
    <t>D + M vana s dvířky s hydromasáží le PD</t>
  </si>
  <si>
    <t>723100_R</t>
  </si>
  <si>
    <t>Demontáž vnitřních plynových rozvodů</t>
  </si>
  <si>
    <t>725102_R</t>
  </si>
  <si>
    <t>O25 držák toaletního papíru dle PD</t>
  </si>
  <si>
    <t>725103_R</t>
  </si>
  <si>
    <t>O25 dávkovač mýdla dle PD</t>
  </si>
  <si>
    <t>725104_R</t>
  </si>
  <si>
    <t>O25 zásobník na papírové ručníky dle PD</t>
  </si>
  <si>
    <t>725105_R</t>
  </si>
  <si>
    <t>Koš na papírové ručníky dle PD</t>
  </si>
  <si>
    <t>725100_R</t>
  </si>
  <si>
    <t>O25 WC štětka</t>
  </si>
  <si>
    <t>R-položka</t>
  </si>
  <si>
    <t>POL12_1</t>
  </si>
  <si>
    <t>998725202R00</t>
  </si>
  <si>
    <t>Přesun hmot pro zařizovací předměty v objektech výšky do 12 m</t>
  </si>
  <si>
    <t>800-721</t>
  </si>
  <si>
    <t>vodorovně do 50 m</t>
  </si>
  <si>
    <t>998725294R00</t>
  </si>
  <si>
    <t>Přesun hmot pro zařizovací předměty -  příplatek k ceně za zvětšený přesun přes vymezenou největší dopravní vzdálenost  do 1000 m</t>
  </si>
  <si>
    <t>998725299R00</t>
  </si>
  <si>
    <t>Přesun hmot pro zařizovací předměty -  příplatek k ceně za zvětšený přesun přes vymezenou největší dopravní vzdálenost  za každých dalších i započatých 1000 m přes 1000 m</t>
  </si>
  <si>
    <t>762088116R00</t>
  </si>
  <si>
    <t>Zvláštní výkony zakrývání rozpracovaných tesařských konstrukcí těžkou plachtou na ochranu před srážkovou vodou, včetně odstranění 15 x 20 m</t>
  </si>
  <si>
    <t>766411821R00</t>
  </si>
  <si>
    <t>Demontáž obložení stěn palubkami</t>
  </si>
  <si>
    <t>1.01 : 23,81*2,0-0,9*2,0-0,8*2,0-1,8*2,1</t>
  </si>
  <si>
    <t>2.01 : 18,06*2,0-0,8*2,0</t>
  </si>
  <si>
    <t>766411822R00</t>
  </si>
  <si>
    <t>Demontáž obložení stěn podkladových roštů</t>
  </si>
  <si>
    <t>766661112R00</t>
  </si>
  <si>
    <t>Montáž dveřních křídel kompletizovaných otevíravých ,  , do ocelové nebo fošnové zárubně, jednokřídlových, šířky do 800 mm</t>
  </si>
  <si>
    <t>T01 : 3</t>
  </si>
  <si>
    <t>T02 : 2</t>
  </si>
  <si>
    <t>T03 : 1</t>
  </si>
  <si>
    <t>T05 : 3</t>
  </si>
  <si>
    <t>T06 : 5</t>
  </si>
  <si>
    <t>T09 : 1</t>
  </si>
  <si>
    <t>T10 : 3</t>
  </si>
  <si>
    <t>T11 : 10</t>
  </si>
  <si>
    <t>T18 : 4</t>
  </si>
  <si>
    <t>T19 : 1</t>
  </si>
  <si>
    <t>T20 : 1</t>
  </si>
  <si>
    <t>766661122R00</t>
  </si>
  <si>
    <t>Montáž dveřních křídel kompletizovaných otevíravých ,  , do ocelové nebo fošnové zárubně, jednokřídlových, šířky přes 800 mm</t>
  </si>
  <si>
    <t>T04 : 2</t>
  </si>
  <si>
    <t>T07 : 6</t>
  </si>
  <si>
    <t>T08 : 4</t>
  </si>
  <si>
    <t>T12 : 1</t>
  </si>
  <si>
    <t>T13 : 1</t>
  </si>
  <si>
    <t>T14 : 3</t>
  </si>
  <si>
    <t>T16 : 1</t>
  </si>
  <si>
    <t>T17 : 1</t>
  </si>
  <si>
    <t>T21 : 1</t>
  </si>
  <si>
    <t>766661132R00</t>
  </si>
  <si>
    <t>Montáž dveřních křídel kompletizovaných otevíravých ,  , do ocelové nebo fošnové zárubně, dvoukřídlových, šířky do 1450 mm</t>
  </si>
  <si>
    <t>T15 : 1</t>
  </si>
  <si>
    <t>T22 : 1</t>
  </si>
  <si>
    <t>766661413R00</t>
  </si>
  <si>
    <t>Montáž dveřních křídel kompletizovaných otevíravých , protipožárních bez kukátka, do ocelové nebo fošnové zárubně, jednokřídlových, šířky do 800 mm</t>
  </si>
  <si>
    <t>T23 : 1</t>
  </si>
  <si>
    <t>766669111R00</t>
  </si>
  <si>
    <t>Montáž dveřních křídel kompletizovaných dokování  závěsů na universální zárubeň, 1křídlové</t>
  </si>
  <si>
    <t>766670021R00</t>
  </si>
  <si>
    <t xml:space="preserve">Doplňky ke dveřním křídlům - montáž </t>
  </si>
  <si>
    <t>D + M kuchyňská linka T24 l = 2,6 m kompletní provedení dle PD včetně spotřebičů</t>
  </si>
  <si>
    <t>766102_R</t>
  </si>
  <si>
    <t>D + M vestavěná myčka do stávající kuchyňské linky</t>
  </si>
  <si>
    <t>766670_R</t>
  </si>
  <si>
    <t>Montáž obložkové zárubně</t>
  </si>
  <si>
    <t>5491464ZZ</t>
  </si>
  <si>
    <t>Kování klika-klika nerez mat</t>
  </si>
  <si>
    <t>611101_R</t>
  </si>
  <si>
    <t>T01 - dveře 800/1970 mm dvourámová ocelová obložková zárubeň</t>
  </si>
  <si>
    <t>611102_R</t>
  </si>
  <si>
    <t>T02 - dveře 800/1970 mm dvourámová ocelová obložková zárubeň</t>
  </si>
  <si>
    <t>611103_R</t>
  </si>
  <si>
    <t>T03 - dveře 600/1970 mm dvourámová ocelová obložková zárubeň</t>
  </si>
  <si>
    <t>611104_R</t>
  </si>
  <si>
    <t>T04 - dveře 1100/1970 mm dvourámová ocelová obložková zárubeň</t>
  </si>
  <si>
    <t>611105_R</t>
  </si>
  <si>
    <t>T05 - dveře 800/1970 mm dvourámová ocelová obložková zárubeň</t>
  </si>
  <si>
    <t>611106_R</t>
  </si>
  <si>
    <t>T06 - dveře 800/1970 mm dvourámová ocelová obložková zárubeň</t>
  </si>
  <si>
    <t>611107_R</t>
  </si>
  <si>
    <t>T07 - dveře 1100/1970 mm dvourámová ocelová obložková zárubeň + madlo</t>
  </si>
  <si>
    <t>611108_R</t>
  </si>
  <si>
    <t>T08 - dveře 1100/1970 mm dvourámová ocelová obložková zárubeň + madlo</t>
  </si>
  <si>
    <t>611109_R</t>
  </si>
  <si>
    <t>T09 - dveře 700/1970 mm dvourámová ocelová obložková zárubeň + mřížka</t>
  </si>
  <si>
    <t>611110_R</t>
  </si>
  <si>
    <t>T10 - dveře 700/1970 mm dvourámová ocelová obložková zárubeň</t>
  </si>
  <si>
    <t>611111_R</t>
  </si>
  <si>
    <t>T11 - dveře 800/1970 mm dvourámová ocelová obložková zárubeň</t>
  </si>
  <si>
    <t>611112_R</t>
  </si>
  <si>
    <t>T12 - dveře 1100/1970 mm dvourámová ocelová obložková zárubeň + madlo</t>
  </si>
  <si>
    <t>611113_R</t>
  </si>
  <si>
    <t>T13 - dveře 1100/1970 mm dvourámová ocelová obložková zárubeň + madlo</t>
  </si>
  <si>
    <t>611114_R</t>
  </si>
  <si>
    <t>T14 - dveře 900/1970 mm dvourámová ocelová obložková zárubeň + madlo</t>
  </si>
  <si>
    <t>611115_R</t>
  </si>
  <si>
    <t>T15 - dveře 900+300/1970 mm dvourámová ocelová obložková zárubeň + madlo</t>
  </si>
  <si>
    <t>611116_R</t>
  </si>
  <si>
    <t>T16 - dveře 900/1970 mm dvourámová ocelová obložková zárubeň</t>
  </si>
  <si>
    <t>611117_R</t>
  </si>
  <si>
    <t>T17 - dveře 1000/1970 mm dvourámová ocelová obložková zárubeň + madlo</t>
  </si>
  <si>
    <t>611118_R</t>
  </si>
  <si>
    <t>T18 - dveře 800/1970 mm dvourámová ocelová obložková zárubeň + mřížka</t>
  </si>
  <si>
    <t>611119_R</t>
  </si>
  <si>
    <t>T19 - dveře 700/1970 mm dvourámová ocelová obložková zárubeň + mřížka</t>
  </si>
  <si>
    <t>611120_R</t>
  </si>
  <si>
    <t>T20 - dveře 700/1970 mm dvourámová ocelová obložková zárubeň + mřížka</t>
  </si>
  <si>
    <t>611121_R</t>
  </si>
  <si>
    <t>T21 - dveře 1100/1970 mm dvourámová ocelová obložková zárubeň</t>
  </si>
  <si>
    <t>611122_R</t>
  </si>
  <si>
    <t>T22 - dveře 600+600/1970 mm dvourámová ocelová obložková zárubeň + madlo</t>
  </si>
  <si>
    <t>611123_R</t>
  </si>
  <si>
    <t>T23 - dveře 800/1970 mm dvourámová ocelová obložková zárubeň EW 15 DP3-C</t>
  </si>
  <si>
    <t>Z01 - zábradlí u vnitřní rampy dle PD</t>
  </si>
  <si>
    <t>Z03 - doplnění ocelového zábradlí ke stávajícímu schodišti</t>
  </si>
  <si>
    <t>Z04 venkovní ocelové schodiště vč. zábradlí a madel kompletní provedení dle PD</t>
  </si>
  <si>
    <t>Z06 - venkovní nerez zábradlí dle PD</t>
  </si>
  <si>
    <t>Z07 žebřík na střechu dle PD</t>
  </si>
  <si>
    <t>Z08 venkovní stříška 3300x1910 mm dle PD</t>
  </si>
  <si>
    <t>komplet</t>
  </si>
  <si>
    <t>Z09 - fasádní dvířka dle PD</t>
  </si>
  <si>
    <t>767109_R</t>
  </si>
  <si>
    <t>Z10 konzoly pro uchycení klima jednotky na fasádě dle PD</t>
  </si>
  <si>
    <t>767110_R</t>
  </si>
  <si>
    <t>D + M okenní nebo dveřní mříže dle PD</t>
  </si>
  <si>
    <t>Z11 : 1,2*0,75*10</t>
  </si>
  <si>
    <t>Z12 : 1,2*0,5*13</t>
  </si>
  <si>
    <t>Z13 : 1,05*0,5*1</t>
  </si>
  <si>
    <t>Z16 : 1,2*1,6*1</t>
  </si>
  <si>
    <t>Z17 : 1,2*2,1*1</t>
  </si>
  <si>
    <t>767111_R</t>
  </si>
  <si>
    <t>Z14 venkovní madlo dle PD RAL 7036</t>
  </si>
  <si>
    <t>767112_R</t>
  </si>
  <si>
    <t>Z15 vnitřní rampa kompletní provedení dle PD</t>
  </si>
  <si>
    <t>767113_R</t>
  </si>
  <si>
    <t>Z18 poklop zadlažďovací dle PD</t>
  </si>
  <si>
    <t>7678961_RR</t>
  </si>
  <si>
    <t>Montáž okopových plechů H do 50 cm včetně dodávky</t>
  </si>
  <si>
    <t>0,9*55,0</t>
  </si>
  <si>
    <t>771101210RT1</t>
  </si>
  <si>
    <t>Příprava podkladu pod dlažby penetrace podkladu pod dlažby</t>
  </si>
  <si>
    <t>800-771</t>
  </si>
  <si>
    <t>1.PP skladba P01 : 280,59-0,64-2,4</t>
  </si>
  <si>
    <t>1.NP skladba P02 : 20,15+1,9+1,6+1,44+3,6+5,25+1,02+21,63+5,73+6,54</t>
  </si>
  <si>
    <t>2.NP skladba P02 : 1,69+13,69+4,76+2,92+33,9</t>
  </si>
  <si>
    <t>771475014R00</t>
  </si>
  <si>
    <t>Montáž soklíků z dlaždic keramických výšky 100 mm, soklíků vodorovných, kladených do flexibilního tmele</t>
  </si>
  <si>
    <t>0.01 : 41,62-0,8*0,1-0,9*0,1-0,7*0,1*2-0,6*0,1-1,1*0,1-1,625*0,1</t>
  </si>
  <si>
    <t>0.02 : 5,0*0,1-0,8*0,1</t>
  </si>
  <si>
    <t>0.03 : 11,55*0,4-0,8*0,1</t>
  </si>
  <si>
    <t>0.04 : 12,2*0,1-0,8*0,1</t>
  </si>
  <si>
    <t>0.05 : 10,6*0,1</t>
  </si>
  <si>
    <t>0.09 : 29,1-0,8*1</t>
  </si>
  <si>
    <t>0.10 : 14,9*0,1-0,8*0,1*5</t>
  </si>
  <si>
    <t>0.11 : 12,45*0,1-0,8*0,1</t>
  </si>
  <si>
    <t>0.15 : 11,65*0,1-0,8*0,1</t>
  </si>
  <si>
    <t>0.17 : 26,7*0,1-1,05*0,1-0,8*0,1*2-1,1*0,1-1,0*0,1</t>
  </si>
  <si>
    <t>0.18 : 6,1*0,1-0,8*0,1</t>
  </si>
  <si>
    <t>0.19 : 9,7*0,1-1,1*0,1</t>
  </si>
  <si>
    <t>0.20 : 15,2*0,1-0,8*0,1</t>
  </si>
  <si>
    <t>0.16 : 7,85*0,1-1,05*0,1</t>
  </si>
  <si>
    <t>1.07 : 5,0*0,1-0,8*0,1*3-0,6*0,1</t>
  </si>
  <si>
    <t>1.18 : 4,1*0,1-0,7*0,1</t>
  </si>
  <si>
    <t>771479001R00</t>
  </si>
  <si>
    <t>Montáž soklíků z dlaždic keramických Řezání dlaždic pro soklíky</t>
  </si>
  <si>
    <t>Odkaz na mn. položky pořadí 168 : 87,36750</t>
  </si>
  <si>
    <t>771575118R00</t>
  </si>
  <si>
    <t>Montáž podlah z dlaždic keramických 600 x 600 mm, režných nebo glazovaných, hladkých, kladených do flexibilního tmele</t>
  </si>
  <si>
    <t>771579791R00</t>
  </si>
  <si>
    <t>Příplatky k položkám montáže podlah keramických příplatek za plochu podlah keramických do 5 m2 jednotlivě</t>
  </si>
  <si>
    <t>0.02 : 1,47</t>
  </si>
  <si>
    <t>0.03 : 4,68</t>
  </si>
  <si>
    <t>0.06 : 4,85</t>
  </si>
  <si>
    <t>0.16 : 3,56</t>
  </si>
  <si>
    <t>0.18 : 2,18</t>
  </si>
  <si>
    <t>0.23 : 1,51</t>
  </si>
  <si>
    <t>0.24 : 1,51</t>
  </si>
  <si>
    <t>1.02 : 1,9</t>
  </si>
  <si>
    <t>1.03 : 1,6</t>
  </si>
  <si>
    <t>1.07 : 1,44</t>
  </si>
  <si>
    <t>771579793RT3</t>
  </si>
  <si>
    <t>Příplatky k položkám montáže podlah keramických příplatek za spárovací hmotu - plošně</t>
  </si>
  <si>
    <t>Odkaz na mn. položky pořadí 170 : 403,37000</t>
  </si>
  <si>
    <t>597100_R</t>
  </si>
  <si>
    <t>Dlažba 600x600 mm dle výběru investora</t>
  </si>
  <si>
    <t>Odkaz na mn. položky pořadí 170 : 403,37000*1,1</t>
  </si>
  <si>
    <t xml:space="preserve">10% prořez : </t>
  </si>
  <si>
    <t>Odkaz na mn. položky pořadí 168 : 87,36755*0,11</t>
  </si>
  <si>
    <t>998771202R00</t>
  </si>
  <si>
    <t>Přesun hmot pro podlahy z dlaždic v objektech výšky do 12 m</t>
  </si>
  <si>
    <t>998771294R00</t>
  </si>
  <si>
    <t>Přesun hmot pro podlahy z dlaždic příplatek k ceně za zvětšený přesun přes vymezenou největší dopravní vzdálenost  do 1000 m</t>
  </si>
  <si>
    <t>998771299R00</t>
  </si>
  <si>
    <t>Přesun hmot pro podlahy z dlaždic příplatek k ceně za zvětšený přesun přes vymezenou největší dopravní vzdálenost  za každých dalších i započatých 1000 m přes 1000 m</t>
  </si>
  <si>
    <t>776511820RT1</t>
  </si>
  <si>
    <t>Odstranění povlakových podlah z nášlapné plochy lepených, s podložkou, z ploch přes 20 m2</t>
  </si>
  <si>
    <t>800-775</t>
  </si>
  <si>
    <t>1.01 : 20,15</t>
  </si>
  <si>
    <t>1.04 : 12,89</t>
  </si>
  <si>
    <t>1.05 : 15,57</t>
  </si>
  <si>
    <t>1.06 : 1,68</t>
  </si>
  <si>
    <t>1.09 : 9,48</t>
  </si>
  <si>
    <t>1.10 : 11,34</t>
  </si>
  <si>
    <t>1.11 : 28,62</t>
  </si>
  <si>
    <t>1.14 : 10,76</t>
  </si>
  <si>
    <t>1.15 : 48,36</t>
  </si>
  <si>
    <t>1.16 : 48,73</t>
  </si>
  <si>
    <t>1.19 : 9,28</t>
  </si>
  <si>
    <t>1.23 : 3,01</t>
  </si>
  <si>
    <t>1.24 : 15,1</t>
  </si>
  <si>
    <t>1.25 : 7,65</t>
  </si>
  <si>
    <t>1.26 : 6,54</t>
  </si>
  <si>
    <t>1.27 : 11,19</t>
  </si>
  <si>
    <t>2.01 : 16,41</t>
  </si>
  <si>
    <t>2.02 : 11,03</t>
  </si>
  <si>
    <t>2.06 : 10,6</t>
  </si>
  <si>
    <t>2.08 : 43,92</t>
  </si>
  <si>
    <t>2.09 : 3,87</t>
  </si>
  <si>
    <t>2.10 : 29,62</t>
  </si>
  <si>
    <t>2.13 : 5,11</t>
  </si>
  <si>
    <t>2.14 : 39,01</t>
  </si>
  <si>
    <t>2.15 : 14,06</t>
  </si>
  <si>
    <t>2.16 : 5,62</t>
  </si>
  <si>
    <t>2.17 : 14,5</t>
  </si>
  <si>
    <t xml:space="preserve">koberce : </t>
  </si>
  <si>
    <t>2.04 : 12,96</t>
  </si>
  <si>
    <t>1.20 : 17,18</t>
  </si>
  <si>
    <t>1.21 : 9,27</t>
  </si>
  <si>
    <t>776570020RAB</t>
  </si>
  <si>
    <t>Podlahy povlakové textilní lepené, koberec zátěžový, Krytina podlahová textilní vpichovaná; vlákno PA 6; role; spodní strana: rouno PAN/PES s PP mřížkou; tl = 5,2 mm; hmotnost vlákna = 400 g/m2; zatíž...</t>
  </si>
  <si>
    <t xml:space="preserve">skladba P4 : </t>
  </si>
  <si>
    <t>1.NP : 24,57</t>
  </si>
  <si>
    <t>2.NP : 12,96+13,1</t>
  </si>
  <si>
    <t>776520110RZZ</t>
  </si>
  <si>
    <t>Podlaha povlaková z PVC pásů, soklík - lišta, penetrace, podlahovina vinyl dle investora</t>
  </si>
  <si>
    <t xml:space="preserve">skladba P03 : </t>
  </si>
  <si>
    <t>1.PP : 0</t>
  </si>
  <si>
    <t>1.NP : 12,89+15,57+1,68+9,48+11,34+28,62+10,76+48,36+48,73+9,71+9,28+15,1+7,65+11,19</t>
  </si>
  <si>
    <t>2.NP : 16,41+11,03+7,43+43,92+3,87+29,62+39,01+14,06+20,13</t>
  </si>
  <si>
    <t>781475124RAA</t>
  </si>
  <si>
    <t>Obklad vnitřní keramický do velikosti 300 x 300 mm, do flexibilního tmelu,  , s hydroizolačním nátěrem, Dlažba keramická s glazurou (GL); tl. = 7,0 mm; a = 198 mm; b = 198 mm; nasákavost = 3,0 %; povrch: hladký, matný; barva: šedá</t>
  </si>
  <si>
    <t>z dlaždic keramických kladených do malty, včetně spárování a podílu práce v omezeném prostoru a na malých plochách.</t>
  </si>
  <si>
    <t>0.12 : 2,0*2,1</t>
  </si>
  <si>
    <t>0.13 : 20,7*2,1-0,8*2,0-1,2*0,4*2</t>
  </si>
  <si>
    <t>0.14 : 20,95*2,6-0,9*2,0-1,2*0,9*3</t>
  </si>
  <si>
    <t>0.22 : 9,0*2,1-0,45*0,1-0,7*2,0</t>
  </si>
  <si>
    <t>0.23A : 5,05*2,1-0,975*2,1-1,2*0,1</t>
  </si>
  <si>
    <t>0.23 : 5,05*2,1-0,7*2,1-1,2*0,1</t>
  </si>
  <si>
    <t>1.02 : 5,8*2,1-0,7*2,0*2-1,2*1,1</t>
  </si>
  <si>
    <t>1.03 : 5,2*2,1-0,7*2,0-1,2*1,1</t>
  </si>
  <si>
    <t>1.12 : 7,8*2,1-0,8*2,0-1,2*1,15</t>
  </si>
  <si>
    <t>1.13 : 10,45*2,1-0,8*1,2-1,2*1,15</t>
  </si>
  <si>
    <t>1.18 : 4,1*2,1-0,7*2,0</t>
  </si>
  <si>
    <t>1.26 : 0,7*2,375</t>
  </si>
  <si>
    <t>2.03 : 5,35*2,1-0,7*1,2*1,2</t>
  </si>
  <si>
    <t>2.11 : 10,25*2,1-0,9*2,0-1,2*1,25</t>
  </si>
  <si>
    <t>2.12 : 8,05*2,1-0,8*2,0-1,2*1,25</t>
  </si>
  <si>
    <t>2.15 : 0,7*2,3</t>
  </si>
  <si>
    <t>Příprava povrchu Penetrace (napouštění) podkladu disperzní, jednonásobná, Hmota nátěrová akrylátová; typ: malířská; funkce: dekorační; barva: bílá</t>
  </si>
  <si>
    <t>Malby z malířských směsí otěruvzdorných,  , bělost 93 %, dvojnásobné, Hmota nátěrová akrylátová; typ: malířská; funkce: dekorační; barva: bílá</t>
  </si>
  <si>
    <t>Odkaz na mn. položky pořadí 181 : 3041,20500</t>
  </si>
  <si>
    <t>203      R00</t>
  </si>
  <si>
    <t>Zednické výpomoci M 21 podle čl.13-5a</t>
  </si>
  <si>
    <t>220110_R</t>
  </si>
  <si>
    <t>Demontáž a zpětná montáž kamer a zvonkového tabla včetně úpravy</t>
  </si>
  <si>
    <t>005121 R</t>
  </si>
  <si>
    <t>Zařízení staveniště</t>
  </si>
  <si>
    <t>Soubor</t>
  </si>
  <si>
    <t>VRN</t>
  </si>
  <si>
    <t>POL99_8</t>
  </si>
  <si>
    <t>005124010R</t>
  </si>
  <si>
    <t>Koordinační činnost</t>
  </si>
  <si>
    <t>00524 R</t>
  </si>
  <si>
    <t>Předání a převzetí díla</t>
  </si>
  <si>
    <t>005122 R1</t>
  </si>
  <si>
    <t>Zpracování geodetického zaměření díla</t>
  </si>
  <si>
    <t>005264R</t>
  </si>
  <si>
    <t>Mimostaveništní doprava</t>
  </si>
  <si>
    <t>006_R</t>
  </si>
  <si>
    <t>Jeřáb na přesun materiálu</t>
  </si>
  <si>
    <t>005241010R</t>
  </si>
  <si>
    <t xml:space="preserve">Dokumentace skutečného provedení </t>
  </si>
  <si>
    <t>Pol__0034</t>
  </si>
  <si>
    <t>PSV kabely - montáž</t>
  </si>
  <si>
    <t>hod</t>
  </si>
  <si>
    <t>POL1_1</t>
  </si>
  <si>
    <t xml:space="preserve">Kabel CYKY 3Ox1,5 ul pod omitkou; 520 m, á 3,42 min; 520*3,42=1778,40 min : </t>
  </si>
  <si>
    <t xml:space="preserve">Kabel CSKH-V180 3Ox1,5 ul pod om; 5 m; á 3,42 min; 5*3,42 = 17,10 min : </t>
  </si>
  <si>
    <t xml:space="preserve">Kabel CYKY 3Jx1,5 ul pod omitkou; 2250 m; á 3,42 min; 2250*3,42 = 7695 min : </t>
  </si>
  <si>
    <t xml:space="preserve">Kabel CYKY 3Jx2,5 ul pod omitkou; 1670 m; á 3,42 min; 1670*3,42 = 5711,40 min : </t>
  </si>
  <si>
    <t xml:space="preserve">Kabel CYKY 5Jx1,5 ul pod omitkou; 180 m; á 3,42 min; 180*3,42 = 615,60 min : </t>
  </si>
  <si>
    <t xml:space="preserve">Kabel CYKY 5Jx2,5 ul pod omitkou; 110 m; á 3,54 min; 110*3,54 = 389,40 min : </t>
  </si>
  <si>
    <t xml:space="preserve">Vodic CY 2,5 ul pevne; 120 m; á 5,43 min; 120*5,43 = 651,60 min : </t>
  </si>
  <si>
    <t xml:space="preserve">Vodic CYA 10 ul pevne; 90 m; á 5,43 min; 90*5,43 = 488,70 min : </t>
  </si>
  <si>
    <t xml:space="preserve">Vodic CYA 25 ul pevne; 130 m; á 5,43 min; 130*5,43 = 705,90 min : </t>
  </si>
  <si>
    <t xml:space="preserve">Kabel CYKY 3x35+25 ul pevne; 48 m; á 10,12 min; 48*10,12 = 485,76 : </t>
  </si>
  <si>
    <t>Celkem 18538,86/60 : 308,98</t>
  </si>
  <si>
    <t>Pol__0044</t>
  </si>
  <si>
    <t>Kabel CYKY 3Ox1,5 mm2-</t>
  </si>
  <si>
    <t>Pol__0045</t>
  </si>
  <si>
    <t>Kabel CSKH-V180 3Ox1,5 mm2-</t>
  </si>
  <si>
    <t>Pol__0046</t>
  </si>
  <si>
    <t>Kabel CYKY 3Jx1,5 mm2-</t>
  </si>
  <si>
    <t>Pol__0047</t>
  </si>
  <si>
    <t>Kabel CYKY 3Jx2,5 mm2-</t>
  </si>
  <si>
    <t>Pol__0048</t>
  </si>
  <si>
    <t>Kabel CYKY 5Jx1,5 mm2-</t>
  </si>
  <si>
    <t>Pol__0049</t>
  </si>
  <si>
    <t>Kabel CYKY 5Jx2,5 mm2-</t>
  </si>
  <si>
    <t>Pol__0050</t>
  </si>
  <si>
    <t>Kabel CYKY 4B 3x35+25 mm2-</t>
  </si>
  <si>
    <t>Pol__0051</t>
  </si>
  <si>
    <t>Vodic CY 2,5 mm2 zelenozluty-</t>
  </si>
  <si>
    <t>Pol__0052</t>
  </si>
  <si>
    <t>Vodic CYA 10 mm2 zelenozluty-</t>
  </si>
  <si>
    <t>Pol__0053</t>
  </si>
  <si>
    <t>Vodic CYA 25 mm2 zelenozluty-</t>
  </si>
  <si>
    <t>Pol__0054</t>
  </si>
  <si>
    <t>PSV kompletace - montáž</t>
  </si>
  <si>
    <t xml:space="preserve">Spinac zapusteny jednopol.do vlhka : </t>
  </si>
  <si>
    <t xml:space="preserve">Spinac zapusteny seriovy do vlhka : </t>
  </si>
  <si>
    <t xml:space="preserve">Spinac 25A/400V,IP43 : </t>
  </si>
  <si>
    <t xml:space="preserve">Spinac zapusteny jednopol : </t>
  </si>
  <si>
    <t xml:space="preserve">Spinac zapusteny seriovy : </t>
  </si>
  <si>
    <t xml:space="preserve">Spinac zapusteny dvojity : </t>
  </si>
  <si>
    <t xml:space="preserve">Spinac zapusteny stridavy : </t>
  </si>
  <si>
    <t xml:space="preserve">Spinac zapusteny krizovy : </t>
  </si>
  <si>
    <t xml:space="preserve">Zasuvka jednoducha zap 2p+Z : </t>
  </si>
  <si>
    <t xml:space="preserve">Zasuvka jednoducha s PO zap 2p+Z : </t>
  </si>
  <si>
    <t xml:space="preserve">Zasuvka dvojita 16A/250V p.o. : </t>
  </si>
  <si>
    <t xml:space="preserve">Zasuvka jednoducha p.o.do vlhka : </t>
  </si>
  <si>
    <t xml:space="preserve">Zasuvka 16A/400V nastenna IP43 : </t>
  </si>
  <si>
    <t xml:space="preserve">Tlacitko TOTAL-STOP : </t>
  </si>
  <si>
    <t xml:space="preserve">Tlacitko s or.doutn.1/OSo : </t>
  </si>
  <si>
    <t xml:space="preserve">PIR 360 st./infraspinac s rele/stropni s dosahem 6m,360st.,IP43 : </t>
  </si>
  <si>
    <t>Celkem 4057,91/0 : 67,63</t>
  </si>
  <si>
    <t>Pol__0070</t>
  </si>
  <si>
    <t>Spinac c.1 bily IP44 p.o.</t>
  </si>
  <si>
    <t>Pol__0071</t>
  </si>
  <si>
    <t>Spinac c.5 bily IP44 p.o.</t>
  </si>
  <si>
    <t>Pol__0072</t>
  </si>
  <si>
    <t>Doutnavka orientacni</t>
  </si>
  <si>
    <t>Pol__0073</t>
  </si>
  <si>
    <t>Kryt jednoduchy B</t>
  </si>
  <si>
    <t>Pol__0074</t>
  </si>
  <si>
    <t>Kryt dvojity    B</t>
  </si>
  <si>
    <t>Pol__0075</t>
  </si>
  <si>
    <t>Ramecek jednoduchy B</t>
  </si>
  <si>
    <t>Pol__0076</t>
  </si>
  <si>
    <t>Ramecek dvojity   B</t>
  </si>
  <si>
    <t>Pol__0077</t>
  </si>
  <si>
    <t>Spinac c.1 bily IP20</t>
  </si>
  <si>
    <t>Pol__0078</t>
  </si>
  <si>
    <t>Spinac c.5 bily IP20</t>
  </si>
  <si>
    <t>Pol__0079</t>
  </si>
  <si>
    <t>Spinac c.6 bily IP20</t>
  </si>
  <si>
    <t>Pol__0080</t>
  </si>
  <si>
    <t>Spinac c.7 bily IP20</t>
  </si>
  <si>
    <t>Pol__0081</t>
  </si>
  <si>
    <t>Spinac c.1/OSo s orient.doutnavko</t>
  </si>
  <si>
    <t>Pol__0082</t>
  </si>
  <si>
    <t>Spinac c.6+6 bily IP20</t>
  </si>
  <si>
    <t>Pol__0083</t>
  </si>
  <si>
    <t>Spinac 25A/400V IP43 zapusteny</t>
  </si>
  <si>
    <t>Pol__0084</t>
  </si>
  <si>
    <t>Zasuvka 16A/250V dvojita s natoc.</t>
  </si>
  <si>
    <t>Pol__0085</t>
  </si>
  <si>
    <t>Zasuvka 16A/250V jednoducha p.o.</t>
  </si>
  <si>
    <t>Pol__0086</t>
  </si>
  <si>
    <t>Pol__0087</t>
  </si>
  <si>
    <t>Zasuvka 16A/250V jednoducha</t>
  </si>
  <si>
    <t>Pol__0088</t>
  </si>
  <si>
    <t>Zasuvka 16A/400V nastenna IP43</t>
  </si>
  <si>
    <t>Pol__0089</t>
  </si>
  <si>
    <t>TLacitko TOTAL-STOP v pozarni</t>
  </si>
  <si>
    <t>Pol__0090</t>
  </si>
  <si>
    <t>PIR 360st./infraspinac s rele/</t>
  </si>
  <si>
    <t>Pol__0091</t>
  </si>
  <si>
    <t>PVS svítidla - montáž</t>
  </si>
  <si>
    <t xml:space="preserve">svítidlo nmontáž; 231 kus; á 60 min; 231*60 = 13860 min : </t>
  </si>
  <si>
    <t>13860/60 : 231</t>
  </si>
  <si>
    <t>Pol__0092</t>
  </si>
  <si>
    <t>Svitidlo oznacene "A"</t>
  </si>
  <si>
    <t>Pol__0093</t>
  </si>
  <si>
    <t>Svitidlo oznacene "B"</t>
  </si>
  <si>
    <t>Pol__0094</t>
  </si>
  <si>
    <t>Svitidlo oznacene "C"</t>
  </si>
  <si>
    <t>Pol__0095</t>
  </si>
  <si>
    <t>Svitidlo oznacene "C1"</t>
  </si>
  <si>
    <t>Pol__0096</t>
  </si>
  <si>
    <t>Svitidlo oznacene "C2"</t>
  </si>
  <si>
    <t>Pol__0097</t>
  </si>
  <si>
    <t>Svitidlo oznacene "D"</t>
  </si>
  <si>
    <t>Pol__0098</t>
  </si>
  <si>
    <t>Svitidlo oznacene "D1"</t>
  </si>
  <si>
    <t>Pol__0099</t>
  </si>
  <si>
    <t>Svitidlo oznacene "D2"</t>
  </si>
  <si>
    <t>Pol__0100</t>
  </si>
  <si>
    <t>Svitidlo oznacene "EN"</t>
  </si>
  <si>
    <t>Pol__0101</t>
  </si>
  <si>
    <t>Svitidlo oznacene "E"</t>
  </si>
  <si>
    <t>Pol__0102</t>
  </si>
  <si>
    <t>Svitidlo oznacene "F"</t>
  </si>
  <si>
    <t>Pol__0103</t>
  </si>
  <si>
    <t>Svitidlo oznacene "G"</t>
  </si>
  <si>
    <t>Pol__0104</t>
  </si>
  <si>
    <t>Svitidlo oznacene "H"</t>
  </si>
  <si>
    <t>Pol__0105</t>
  </si>
  <si>
    <t>Svitidlo oznacene "N1"</t>
  </si>
  <si>
    <t>Pol__0106</t>
  </si>
  <si>
    <t>Svitidlo oznacene "N2"</t>
  </si>
  <si>
    <t>Pol__0107</t>
  </si>
  <si>
    <t>Tabulka luminiscencni "N3"</t>
  </si>
  <si>
    <t>Pol__0108</t>
  </si>
  <si>
    <t>Svitidlo oznacene "N4"</t>
  </si>
  <si>
    <t>Pol__0109</t>
  </si>
  <si>
    <t>Svitidlo oznacene "N5"</t>
  </si>
  <si>
    <t>Pol__0110</t>
  </si>
  <si>
    <t>PSV bleskosvod - montáž</t>
  </si>
  <si>
    <t xml:space="preserve">Vedeni uzem FeZn do 120 mm2  v zemi : </t>
  </si>
  <si>
    <t xml:space="preserve">Vedeni uzem FeZn d 8,10 mm   v zemi : </t>
  </si>
  <si>
    <t xml:space="preserve">Vod svod FeZn d10,Al10,Cu8 +podpery : </t>
  </si>
  <si>
    <t xml:space="preserve">Tyc jimaci JP 2 : </t>
  </si>
  <si>
    <t xml:space="preserve">Svorka hromosvodova SS : </t>
  </si>
  <si>
    <t xml:space="preserve">Svorka hromosvodova SR 03 : </t>
  </si>
  <si>
    <t xml:space="preserve">Svorka hromosvodova SK : </t>
  </si>
  <si>
    <t xml:space="preserve">Svorka hromosvodova SZ : </t>
  </si>
  <si>
    <t xml:space="preserve">Svorka hromosvodova SO : </t>
  </si>
  <si>
    <t xml:space="preserve">Uhelnik ochran,trubka+drzaky-zed : </t>
  </si>
  <si>
    <t xml:space="preserve">Stitek smalt,um hmota-oznac svodu : </t>
  </si>
  <si>
    <t xml:space="preserve">Tvarovani mont dilu-jimace,tr,uhel : </t>
  </si>
  <si>
    <t>10176,44/60 : 169,61</t>
  </si>
  <si>
    <t>Pol__0004</t>
  </si>
  <si>
    <t>PSV silnoproud - montáž</t>
  </si>
  <si>
    <t xml:space="preserve">Krabice KP 68 : </t>
  </si>
  <si>
    <t xml:space="preserve">Krabice KR 68 odboc vcet zap : </t>
  </si>
  <si>
    <t xml:space="preserve">Krabice KR 97 odboc vcet zap : </t>
  </si>
  <si>
    <t xml:space="preserve">Zlab kabel 200/50 mm : </t>
  </si>
  <si>
    <t xml:space="preserve">Ukonceni vodicu v rozv do 2,5mm2 : </t>
  </si>
  <si>
    <t xml:space="preserve">Ukonceni vodicu v rozv do 16mm2 : </t>
  </si>
  <si>
    <t xml:space="preserve">Ukonceni vodicu v rozv do 25mm2 : </t>
  </si>
  <si>
    <t xml:space="preserve">Ukonceni snury do 5x6mm2 v gum had : </t>
  </si>
  <si>
    <t xml:space="preserve">Ukonceni kabelu do 4x10mm2 smrst.z. : </t>
  </si>
  <si>
    <t xml:space="preserve">Ukonceni kabelu do 4x35mm2 smrst.z. : </t>
  </si>
  <si>
    <t xml:space="preserve">Ukonceni kabelu do 5x4mm2 smrst zal : </t>
  </si>
  <si>
    <t xml:space="preserve">Patrona nozova do 500V : </t>
  </si>
  <si>
    <t xml:space="preserve">Montaz rozvodnic R1,R2 : </t>
  </si>
  <si>
    <t xml:space="preserve">Montaz rozvodnic RHE : </t>
  </si>
  <si>
    <t xml:space="preserve">Svorkovnice HOP : </t>
  </si>
  <si>
    <t xml:space="preserve">Svorka na potrubi  Cu pas : </t>
  </si>
  <si>
    <t xml:space="preserve">Monaz vazacich pasku : </t>
  </si>
  <si>
    <t xml:space="preserve">Hmozdinka HM 8 : </t>
  </si>
  <si>
    <t>14691,94/60 : 244,87</t>
  </si>
  <si>
    <t>Pol__0122</t>
  </si>
  <si>
    <t>Drat FeZn p 8</t>
  </si>
  <si>
    <t>Pol__0123</t>
  </si>
  <si>
    <t>Drat Nerez 10 V4A</t>
  </si>
  <si>
    <t>Pol__0124</t>
  </si>
  <si>
    <t>Stitek c. ..pro oznac.svodu</t>
  </si>
  <si>
    <t>Pol__0125</t>
  </si>
  <si>
    <t>Tyc jimaci JP20 2m</t>
  </si>
  <si>
    <t>Pol__0126</t>
  </si>
  <si>
    <t>Pasek uzemnovaci FeZn 30x4 mm/</t>
  </si>
  <si>
    <t>Pol__0127</t>
  </si>
  <si>
    <t>Drzak jim tyci do zdi</t>
  </si>
  <si>
    <t>Pol__0128</t>
  </si>
  <si>
    <t>Podpera ved do zdi PV02 200mm</t>
  </si>
  <si>
    <t>Pol__0129</t>
  </si>
  <si>
    <t>Podpera ved na hrebeni strechy</t>
  </si>
  <si>
    <t>Pol__0130</t>
  </si>
  <si>
    <t>Podpera ved na plechovou strechu</t>
  </si>
  <si>
    <t>Pol__0131</t>
  </si>
  <si>
    <t>Uhelnik ochr OU vodic d6-12mm/</t>
  </si>
  <si>
    <t>Pol__0132</t>
  </si>
  <si>
    <t>Drzak ochr uhelnik DUz do zdi</t>
  </si>
  <si>
    <t>Pol__0133</t>
  </si>
  <si>
    <t>Svorka kriz SK vodic     d6-10mm</t>
  </si>
  <si>
    <t>Pol__0134</t>
  </si>
  <si>
    <t>Svorka spoj SS lano      d8-10mm</t>
  </si>
  <si>
    <t>Pol__0135</t>
  </si>
  <si>
    <t>Svorka pripoj SO         d6-12mm</t>
  </si>
  <si>
    <t>Pol__0136</t>
  </si>
  <si>
    <t>Svorka zkuseb SZ lano    d6-12mm</t>
  </si>
  <si>
    <t>Pol__0137</t>
  </si>
  <si>
    <t>Svorka vodov SR 03   pasek/d6-12</t>
  </si>
  <si>
    <t>Pol__0138</t>
  </si>
  <si>
    <t>Kabel ryhy s  35  hl  80       zem4</t>
  </si>
  <si>
    <t>Pol__0139</t>
  </si>
  <si>
    <t>Hutneni zeminy do  20 cm</t>
  </si>
  <si>
    <t>Pol__0140</t>
  </si>
  <si>
    <t>Zri kab loz bez zakr  35/ 5 cm  zem</t>
  </si>
  <si>
    <t>Pol__0141</t>
  </si>
  <si>
    <t>Zahoz ryhy s  35 cm hl  80 cm  zem4</t>
  </si>
  <si>
    <t>Pol__0142</t>
  </si>
  <si>
    <t>Provizorni uprava terenu       zem4</t>
  </si>
  <si>
    <t>Pol__0143</t>
  </si>
  <si>
    <t>Vypinani site</t>
  </si>
  <si>
    <t>Pol__0144</t>
  </si>
  <si>
    <t>Koordinace prace s investorem</t>
  </si>
  <si>
    <t>Pol__0145</t>
  </si>
  <si>
    <t>Koordinace prace s jinymi</t>
  </si>
  <si>
    <t>Pol__0146</t>
  </si>
  <si>
    <t>Pripojkova skrin PS-napojeni</t>
  </si>
  <si>
    <t>Pol__0147</t>
  </si>
  <si>
    <t>Demontaze</t>
  </si>
  <si>
    <t>Pol__0148</t>
  </si>
  <si>
    <t>Pripojeni stavajicich obehovych</t>
  </si>
  <si>
    <t>Pol__0149</t>
  </si>
  <si>
    <t>Sekani drazek,kapes a prurazu</t>
  </si>
  <si>
    <t>Pol__0150</t>
  </si>
  <si>
    <t>Zamazani drazek a prurazu</t>
  </si>
  <si>
    <t>Pol__0151</t>
  </si>
  <si>
    <t>Dokumentace skutecneho provedeni</t>
  </si>
  <si>
    <t>Pol__0152</t>
  </si>
  <si>
    <t>Poplatek za ekologickou likvidaci svítidel</t>
  </si>
  <si>
    <t>Pol__0153</t>
  </si>
  <si>
    <t>Poplatek za ekologickou likvidaci demontovaného materiálu</t>
  </si>
  <si>
    <t>Pol__0154</t>
  </si>
  <si>
    <t>Rozvodnice RHE</t>
  </si>
  <si>
    <t>Pol__0155</t>
  </si>
  <si>
    <t>Rozvodnice R1</t>
  </si>
  <si>
    <t>Pol__0156</t>
  </si>
  <si>
    <t>Rozvodnice R2</t>
  </si>
  <si>
    <t>Pol__0022</t>
  </si>
  <si>
    <t>Svorkovnice HOP</t>
  </si>
  <si>
    <t>Pol__0023</t>
  </si>
  <si>
    <t>Krabice KP 68</t>
  </si>
  <si>
    <t>Pol__0024</t>
  </si>
  <si>
    <t>Krabice KR68</t>
  </si>
  <si>
    <t>Pol__0025</t>
  </si>
  <si>
    <t>Krabice KR 97/5</t>
  </si>
  <si>
    <t>Pol__0026</t>
  </si>
  <si>
    <t>Zlab 200/50,zarove zinkovany,</t>
  </si>
  <si>
    <t>Pol__0027</t>
  </si>
  <si>
    <t>Vazaci pasek</t>
  </si>
  <si>
    <t>Pol__0028</t>
  </si>
  <si>
    <t>Paska Cu uzemnov  20x500x0,5/</t>
  </si>
  <si>
    <t>Pol__0029</t>
  </si>
  <si>
    <t>Svorka uzemnovaci 32x29x2mm</t>
  </si>
  <si>
    <t>Pol__0030</t>
  </si>
  <si>
    <t>Pojist vykon PH1 In=100A</t>
  </si>
  <si>
    <t>Pol__0031</t>
  </si>
  <si>
    <t>Pojist vykon PH1 In=125A</t>
  </si>
  <si>
    <t>Pol__0032</t>
  </si>
  <si>
    <t>Hmozdinka 8</t>
  </si>
  <si>
    <t>Pol__0033</t>
  </si>
  <si>
    <t>Sadra</t>
  </si>
  <si>
    <t>Pol__0001</t>
  </si>
  <si>
    <t>Vychozi revize elektroinstalace</t>
  </si>
  <si>
    <t>Pol__0002</t>
  </si>
  <si>
    <t>Vychozi revize bleskosvodu</t>
  </si>
  <si>
    <t>Pol__0003</t>
  </si>
  <si>
    <t>Spoluprace s reviznim technikem</t>
  </si>
  <si>
    <t>114203201R00</t>
  </si>
  <si>
    <t>Očištění kamene nebo tvárnic od hlíny nebo písku</t>
  </si>
  <si>
    <t>ÚRS 24 01</t>
  </si>
  <si>
    <t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t>
  </si>
  <si>
    <t xml:space="preserve">"v místě zásahu do areálového chodníku" : </t>
  </si>
  <si>
    <t xml:space="preserve">20 : </t>
  </si>
  <si>
    <t>20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</si>
  <si>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</si>
  <si>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</si>
  <si>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</si>
  <si>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 xml:space="preserve">"v místě křížení kanalizace se stávajícím NN" : </t>
  </si>
  <si>
    <t xml:space="preserve">6 : 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</si>
  <si>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</si>
  <si>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</si>
  <si>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</si>
  <si>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 xml:space="preserve">8*1,2*2,3 : </t>
  </si>
  <si>
    <t>22,08</t>
  </si>
  <si>
    <t>151101101R00</t>
  </si>
  <si>
    <t>Zřízení pažení a rozepření stěn rýh příložné  pro jakoukoliv mezerovitost, hloubky do 2 m</t>
  </si>
  <si>
    <t>pro podzemní vedení pro všechny šířky rýhy,</t>
  </si>
  <si>
    <t xml:space="preserve">"výměna areálové kanalizace" : </t>
  </si>
  <si>
    <t xml:space="preserve">95*2,4*2 : </t>
  </si>
  <si>
    <t>456</t>
  </si>
  <si>
    <t>151101111R00</t>
  </si>
  <si>
    <t>Odstranění pažení a rozepření rýh příložné , hloubky do 2 m</t>
  </si>
  <si>
    <t>pro podzemní vedení s uložením materiálu na vzdálenost do 3 m od kraje výkopu,</t>
  </si>
  <si>
    <t>Poznámka k položce:</t>
  </si>
  <si>
    <t>POP</t>
  </si>
  <si>
    <t>Viz položka zřízení.</t>
  </si>
  <si>
    <t xml:space="preserve">456 : </t>
  </si>
  <si>
    <t>161102111R00</t>
  </si>
  <si>
    <t>Svislé přemístění výkopku z kamenouhel. hlušin hloubka přes 1 do 2,5 m</t>
  </si>
  <si>
    <t>823-2</t>
  </si>
  <si>
    <t>do hromad na vzdálenost do 3 m od okraje výkopu nebo s naložením výkopku na dopravní prostředek,</t>
  </si>
  <si>
    <t>Viz položka hloubení rýh.</t>
  </si>
  <si>
    <t xml:space="preserve">"hloubení jam + rýh" : </t>
  </si>
  <si>
    <t xml:space="preserve">3+100+273,6 : </t>
  </si>
  <si>
    <t>376,6</t>
  </si>
  <si>
    <t>Část zemních prací spadá do rozpočtu stavební části (odkop objektu pro hydroizolaci).</t>
  </si>
  <si>
    <t xml:space="preserve">"výměna areálové kanalizace = prohozeným výkopkem" : </t>
  </si>
  <si>
    <t xml:space="preserve">95*1,2*(2,4-0,1-0,45) : </t>
  </si>
  <si>
    <t xml:space="preserve">"výměna vnitřní ležaté kanalizace = prohozeným výkopkem" : </t>
  </si>
  <si>
    <t xml:space="preserve">125*0,8*(1-0,1-0,45) : </t>
  </si>
  <si>
    <t>255,9</t>
  </si>
  <si>
    <t>113106123</t>
  </si>
  <si>
    <t>Rozebrání dlažeb ze zámkových dlaždic komunikací pro pěší ručně</t>
  </si>
  <si>
    <t>URS</t>
  </si>
  <si>
    <t>113107136</t>
  </si>
  <si>
    <t>Odstranění podkladu z betonu vyztuženého sítěmi tl přes 100 do 150 mm ručně</t>
  </si>
  <si>
    <t xml:space="preserve">"demontáž stávající podlahy v 1.PP pro novou ležatou kanalizaci" : </t>
  </si>
  <si>
    <t xml:space="preserve">90*0,8 : </t>
  </si>
  <si>
    <t>72</t>
  </si>
  <si>
    <t>119001405</t>
  </si>
  <si>
    <t>Dočasné zajištění potrubí z PE DN do 200 mm</t>
  </si>
  <si>
    <t xml:space="preserve">"v místě křížení kanalizace s přípojkami" : </t>
  </si>
  <si>
    <t xml:space="preserve">2 : </t>
  </si>
  <si>
    <t>131151202</t>
  </si>
  <si>
    <t>Hloubení jam zapažených v hornině třídy těžitelnosti I skupiny 1 a 2 objem do 50 m3 strojně</t>
  </si>
  <si>
    <t xml:space="preserve">"vnitřní RŠ" : </t>
  </si>
  <si>
    <t xml:space="preserve">2*1,5*1,0 : </t>
  </si>
  <si>
    <t>132112221</t>
  </si>
  <si>
    <t>Hloubení zapažených rýh šířky do 2000 mm v soudržných horninách třídy těžitelnosti I skupiny 1 a 2, ručně</t>
  </si>
  <si>
    <t xml:space="preserve">"výměna vnitřní ležaté kanalizace" : </t>
  </si>
  <si>
    <t xml:space="preserve">125*0,8*1 : </t>
  </si>
  <si>
    <t>100</t>
  </si>
  <si>
    <t>132154204</t>
  </si>
  <si>
    <t>Hloubení zapažených rýh š do 2000 mm v hornině třídy těžitelnosti I skupiny 1 a 2 objem do 500 m3</t>
  </si>
  <si>
    <t xml:space="preserve">95*1,2*2,4 : </t>
  </si>
  <si>
    <t>273,6</t>
  </si>
  <si>
    <t>162251101</t>
  </si>
  <si>
    <t>Vodorovné přemístění do 20 m výkopku/sypaniny z horniny třídy těžitelnosti I skupiny 1 až 3</t>
  </si>
  <si>
    <t xml:space="preserve">"hloubení jam + rýh -zásyp výkopkem" : </t>
  </si>
  <si>
    <t xml:space="preserve">3+100+273,6-255,9 : </t>
  </si>
  <si>
    <t>120,7</t>
  </si>
  <si>
    <t>162351103</t>
  </si>
  <si>
    <t>Vodorovné přemístění přes 50 do 500 m výkopku/sypaniny z horniny třídy těžitelnosti I skupiny 1 až 3</t>
  </si>
  <si>
    <t xml:space="preserve">"manipulace přebytečného výkopku v rámci pozemku" : </t>
  </si>
  <si>
    <t xml:space="preserve">120,70 : </t>
  </si>
  <si>
    <t>167151101</t>
  </si>
  <si>
    <t>Nakládání výkopku z hornin třídy těžitelnosti I skupiny 1 až 3 do 100 m3</t>
  </si>
  <si>
    <t>Viz položka vodorovné přemístění.</t>
  </si>
  <si>
    <t>175151101</t>
  </si>
  <si>
    <t>Obsypání potrubí strojně sypaninou bez prohození, uloženou do 3 m</t>
  </si>
  <si>
    <t xml:space="preserve">95*1,2*0,45 : </t>
  </si>
  <si>
    <t xml:space="preserve">125*0,8*0,45 : </t>
  </si>
  <si>
    <t>96,3</t>
  </si>
  <si>
    <t>58337302</t>
  </si>
  <si>
    <t>štěrkopísek frakce 0/16</t>
  </si>
  <si>
    <t>POL3_0</t>
  </si>
  <si>
    <t>Viz položka obsypání * objemová hmotnost kameniva.</t>
  </si>
  <si>
    <t xml:space="preserve">96,3 : </t>
  </si>
  <si>
    <t xml:space="preserve">96,3*2 'Přepočtené koeficientem množství : </t>
  </si>
  <si>
    <t>192,6</t>
  </si>
  <si>
    <t>273361412</t>
  </si>
  <si>
    <t>Výztuž základových desek ze svařovaných sítí přes 3,5 do 6 kg/m2</t>
  </si>
  <si>
    <t>Bude provedeno pouze v případě, že nepůjde využít stávající kanalizaci v 1.PP.</t>
  </si>
  <si>
    <t>Včetně přesunu po staveništi.</t>
  </si>
  <si>
    <t>Odměřeno z výkresů ZTI.</t>
  </si>
  <si>
    <t>31316008</t>
  </si>
  <si>
    <t>síť výztužná svařovaná DIN 488 jakost B500A 100x100mm drát D 8mm</t>
  </si>
  <si>
    <t>359901212</t>
  </si>
  <si>
    <t>Monitoring stoky jakékoli výšky na stávající kanalizaci</t>
  </si>
  <si>
    <t xml:space="preserve">"výměna areálové a  ležaté kanalizace = po dokončení kontrola průchodnosti apod." : </t>
  </si>
  <si>
    <t xml:space="preserve">220 : </t>
  </si>
  <si>
    <t>220</t>
  </si>
  <si>
    <t>451315126</t>
  </si>
  <si>
    <t>Podkladní nebo výplňová vrstva z betonu C 20/25 tl do 150 mm</t>
  </si>
  <si>
    <t>564231011</t>
  </si>
  <si>
    <t>Podklad nebo podsyp ze štěrkopísku ŠP plochy do 100 m2 tl 100 mm</t>
  </si>
  <si>
    <t xml:space="preserve">95*1,2 : </t>
  </si>
  <si>
    <t xml:space="preserve">125*0,8 : </t>
  </si>
  <si>
    <t xml:space="preserve">"dlažba chodníku" : </t>
  </si>
  <si>
    <t>234</t>
  </si>
  <si>
    <t>596811120</t>
  </si>
  <si>
    <t>Kladení betonové dlažby komunikací pro pěší do lože z kameniva velikosti do 0,09 m2 pl do 50 m2</t>
  </si>
  <si>
    <t>Zpětná motnáž původní dlažby.</t>
  </si>
  <si>
    <t>871313121R00</t>
  </si>
  <si>
    <t>Montáž potrubí z trub z plastů těsněných gumovým kroužkem  DN 150 mm</t>
  </si>
  <si>
    <t>827-1</t>
  </si>
  <si>
    <t>v otevřeném výkopu ve sklonu do 20 %,</t>
  </si>
  <si>
    <t xml:space="preserve">"DN110, DN125, DN160" : </t>
  </si>
  <si>
    <t>892351111R00</t>
  </si>
  <si>
    <t>Tlakové zkoušky vodovodního potrubí DN 150 nebo 200 mm</t>
  </si>
  <si>
    <t>přísun, montáže, demontáže a odsunu zkoušecího čerpadla, napuštění tlakovou vodou a dodání vody pro tlakovou zkoušku,</t>
  </si>
  <si>
    <t xml:space="preserve">"areálová a vnitřní kanalizace" : 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</si>
  <si>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</si>
  <si>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</si>
  <si>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</si>
  <si>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</si>
  <si>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 xml:space="preserve">1 : </t>
  </si>
  <si>
    <t>894213111R00</t>
  </si>
  <si>
    <t>Šachty kanalizační z prostého betonu obdélníkové s obložením dna betonem C 25/30 z cementu portlandského nebo struskoportlandského, na potrubí DN 700 nebo 800 mm</t>
  </si>
  <si>
    <t>výšky vstupu do 1,5 m,</t>
  </si>
  <si>
    <t>Dno se stupadly, zákrytová deska, poklop, komplet.</t>
  </si>
  <si>
    <t xml:space="preserve">"RŠ vnitřní" : 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</si>
  <si>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</si>
  <si>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</si>
  <si>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</si>
  <si>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877310440</t>
  </si>
  <si>
    <t>Montáž šachtových vložek na kanalizačním potrubí z PP trub korugovaných DN 150</t>
  </si>
  <si>
    <t xml:space="preserve">"přepojení na stáv. kanalizační potrubí" : </t>
  </si>
  <si>
    <t>894812312</t>
  </si>
  <si>
    <t>Revizní a čistící šachta z PP typ DN 600/160 šachtové dno průtočné 30°, 60°, 90°</t>
  </si>
  <si>
    <t xml:space="preserve">"RŠ venkovní" : </t>
  </si>
  <si>
    <t>894812313</t>
  </si>
  <si>
    <t>Revizní a čistící šachta z PP typ DN 600/160 šachtové dno s přítokem tvaru T</t>
  </si>
  <si>
    <t>894812314</t>
  </si>
  <si>
    <t>Revizní a čistící šachta z PP typ DN 600/160 šachtové dno s přítokem tvaru X</t>
  </si>
  <si>
    <t>894812333</t>
  </si>
  <si>
    <t>Revizní a čistící šachta z PP DN 600 šachtová roura korugovaná světlé hloubky 3000 mm</t>
  </si>
  <si>
    <t xml:space="preserve">4 : </t>
  </si>
  <si>
    <t>894812339</t>
  </si>
  <si>
    <t>Příplatek k rourám revizní a čistící šachty z PP DN 600 za uříznutí šachtové roury</t>
  </si>
  <si>
    <t>894812351</t>
  </si>
  <si>
    <t>Revizní a čistící šachta z PP DN 600 poklop litinový pro třídu zatížení A15 s betonovým prstencem</t>
  </si>
  <si>
    <t>28611116</t>
  </si>
  <si>
    <t>trubka kanalizační PVC DN 110x5000mm SN4</t>
  </si>
  <si>
    <t>Včetně tvarovek.</t>
  </si>
  <si>
    <t xml:space="preserve">"vnitřní ležatá kanalizace" : </t>
  </si>
  <si>
    <t xml:space="preserve">45 : </t>
  </si>
  <si>
    <t xml:space="preserve">45*1,05 'Přepočtené koeficientem množství : </t>
  </si>
  <si>
    <t>47,25</t>
  </si>
  <si>
    <t>28611129</t>
  </si>
  <si>
    <t>trubka kanalizační PVC DN 125x5000mm SN4</t>
  </si>
  <si>
    <t xml:space="preserve">15 : </t>
  </si>
  <si>
    <t xml:space="preserve">15*1,05 'Přepočtené koeficientem množství : </t>
  </si>
  <si>
    <t>15,75</t>
  </si>
  <si>
    <t>28611134</t>
  </si>
  <si>
    <t>trubka kanalizační PVC DN 160x5000mm SN4</t>
  </si>
  <si>
    <t xml:space="preserve">65 : </t>
  </si>
  <si>
    <t xml:space="preserve">65*1,05 'Přepočtené koeficientem množství : </t>
  </si>
  <si>
    <t>68,25</t>
  </si>
  <si>
    <t>28611210</t>
  </si>
  <si>
    <t>trubka kanalizační PVC-U plnostěnná jednovrstvá DN 160x6000mm SN8</t>
  </si>
  <si>
    <t xml:space="preserve">95 : </t>
  </si>
  <si>
    <t xml:space="preserve">95*1,05 'Přepočtené koeficientem množství : </t>
  </si>
  <si>
    <t>99,75</t>
  </si>
  <si>
    <t>28617480</t>
  </si>
  <si>
    <t>vložka šachtová kanalizace PP korugované DN 160</t>
  </si>
  <si>
    <t>919735123R00</t>
  </si>
  <si>
    <t>Řezání stávajících krytů nebo podkladů betonových, hloubky přes 100 do 150 mm</t>
  </si>
  <si>
    <t>včetně spotřeby vody</t>
  </si>
  <si>
    <t xml:space="preserve">"demontáž stávající betonové podkladní desky v 1.PP" : </t>
  </si>
  <si>
    <t xml:space="preserve">90*2 : </t>
  </si>
  <si>
    <t>180</t>
  </si>
  <si>
    <t>974031133R00</t>
  </si>
  <si>
    <t>Vysekání rýh v jakémkoliv zdivu cihelném v ploše  do hloubky 50 mm, šířky do 100 mm</t>
  </si>
  <si>
    <t xml:space="preserve">"ve stávající stěně pro nové rozvody ZTI, včetně zednického vyspravení" : </t>
  </si>
  <si>
    <t xml:space="preserve">120 : </t>
  </si>
  <si>
    <t>120</t>
  </si>
  <si>
    <t>997006519</t>
  </si>
  <si>
    <t>Příplatek k vodorovnému přemístění suti na skládku ZKD 1 km přes 1 km</t>
  </si>
  <si>
    <t>Viz položka vodorovná doprava suti * vzdálenost skládky 10 km.</t>
  </si>
  <si>
    <t xml:space="preserve">(27+241,4)*10 : </t>
  </si>
  <si>
    <t>2684</t>
  </si>
  <si>
    <t>997221862</t>
  </si>
  <si>
    <t>Poplatek za uložení na recyklační skládce (skládkovné) stavebního odpadu z armovaného betonu pod, kódem 17 01 01</t>
  </si>
  <si>
    <t xml:space="preserve">"demontáž podlahy*objemová hmotnost" : </t>
  </si>
  <si>
    <t xml:space="preserve">90*0,8*0,15*2,5 : </t>
  </si>
  <si>
    <t>27</t>
  </si>
  <si>
    <t>997221873</t>
  </si>
  <si>
    <t>Poplatek za uložení na recyklační skládce (skládkovné) stavebního odpadu zeminy a kamení zatříděného, do Katalogu odpadů pod kódem 17 05 04</t>
  </si>
  <si>
    <t>Viz předchozí položky * objemová hmotnost.</t>
  </si>
  <si>
    <t xml:space="preserve">"přebytečná zemina z výkopku" : </t>
  </si>
  <si>
    <t xml:space="preserve">120,70*2,0 : </t>
  </si>
  <si>
    <t>241,4</t>
  </si>
  <si>
    <t>711141559R00</t>
  </si>
  <si>
    <t xml:space="preserve">Provedení izolace proti zemní vlhkosti pásy přitavením vodorovná, 1 vrstva, bez dodávky izolačních pásů,  </t>
  </si>
  <si>
    <t>POL1_7</t>
  </si>
  <si>
    <t xml:space="preserve">"oprava stávající betonové podkladní desky pro novou ležatou kanalizaci v 1.PP" : </t>
  </si>
  <si>
    <t>62832000</t>
  </si>
  <si>
    <t>pás asfaltový natavitelný oxidovaný s vložkou ze skleněné rohože typu V60 s jemnozrnným minerálním, posypem tl 3,0mm</t>
  </si>
  <si>
    <t>721140802R00</t>
  </si>
  <si>
    <t>Demontáž potrubí z litinových trub do DN 100</t>
  </si>
  <si>
    <t>odpadního nebo dešťového,</t>
  </si>
  <si>
    <t xml:space="preserve">"demontáž stávající kanalizace" : </t>
  </si>
  <si>
    <t xml:space="preserve">100 : </t>
  </si>
  <si>
    <t>721171808R00</t>
  </si>
  <si>
    <t>Demontáž potrubí z novodurových trub přes D 75 mm do D 114 mm</t>
  </si>
  <si>
    <t>odpadního nebo připojovacího,</t>
  </si>
  <si>
    <t xml:space="preserve">150 : </t>
  </si>
  <si>
    <t>150</t>
  </si>
  <si>
    <t>721194105R00</t>
  </si>
  <si>
    <t>Zřízení přípojek na potrubí D 50 mm, materiál ve specifikaci</t>
  </si>
  <si>
    <t>vyvedení a upevnění odpadních výpustek,</t>
  </si>
  <si>
    <t xml:space="preserve">30 : </t>
  </si>
  <si>
    <t>30</t>
  </si>
  <si>
    <t>721194109R00</t>
  </si>
  <si>
    <t>Zřízení přípojek na potrubí D 110  mm, materiál ve specifikaci</t>
  </si>
  <si>
    <t xml:space="preserve">10 : </t>
  </si>
  <si>
    <t>10</t>
  </si>
  <si>
    <t>721290111R00</t>
  </si>
  <si>
    <t>Zkouška těsnosti kanalizace v objektech vodou, DN 125</t>
  </si>
  <si>
    <t xml:space="preserve">255 : </t>
  </si>
  <si>
    <t>255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</si>
  <si>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</si>
  <si>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</si>
  <si>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</si>
  <si>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721174024</t>
  </si>
  <si>
    <t>Potrubí kanalizační z PP odpadní DN 75</t>
  </si>
  <si>
    <t>Včetně tvarovek (kolena, odbočky, redukce apod.), kotvení, montáže.</t>
  </si>
  <si>
    <t xml:space="preserve">55 : </t>
  </si>
  <si>
    <t>55</t>
  </si>
  <si>
    <t>721174025</t>
  </si>
  <si>
    <t>Potrubí kanalizační z PP odpadní DN 110</t>
  </si>
  <si>
    <t xml:space="preserve">105 : </t>
  </si>
  <si>
    <t>105</t>
  </si>
  <si>
    <t>721174041</t>
  </si>
  <si>
    <t>Potrubí kanalizační z PP připojovací DN 32</t>
  </si>
  <si>
    <t xml:space="preserve">"odvod kondenzátu" : </t>
  </si>
  <si>
    <t>721174043</t>
  </si>
  <si>
    <t>Potrubí kanalizační z PP připojovací DN 50</t>
  </si>
  <si>
    <t>721211421</t>
  </si>
  <si>
    <t>Vpusť podlahová se svislým odtokem DN 50/75/110 mřížka nerez 115x115</t>
  </si>
  <si>
    <t xml:space="preserve">"VP" : </t>
  </si>
  <si>
    <t xml:space="preserve">"SKinv" : </t>
  </si>
  <si>
    <t xml:space="preserve">"vana" : </t>
  </si>
  <si>
    <t>721211912</t>
  </si>
  <si>
    <t>Montáž vpustí podlahových DN 50/75 ostatní typ</t>
  </si>
  <si>
    <t>721233112</t>
  </si>
  <si>
    <t>Střešní vtok polypropylen PP pro ploché střechy svislý odtok DN 110</t>
  </si>
  <si>
    <t>721242105</t>
  </si>
  <si>
    <t>Lapač střešních splavenin z PP se zápachovou klapkou a lapacím košem DN 110</t>
  </si>
  <si>
    <t xml:space="preserve">5 : </t>
  </si>
  <si>
    <t>721273153</t>
  </si>
  <si>
    <t>Hlavice ventilační polypropylen PP DN 110</t>
  </si>
  <si>
    <t>286110860</t>
  </si>
  <si>
    <t>čistící kus odpadního systému tlumící zvuk DN 70</t>
  </si>
  <si>
    <t>286110870</t>
  </si>
  <si>
    <t>čistící kus odpadního systému tlumící zvuk DN 100</t>
  </si>
  <si>
    <t>59081250</t>
  </si>
  <si>
    <t>manžeta požárně ochranná pro průchod PVC,PP,PE potrubí stěnami a stropy š 32mm D 75mm EI90</t>
  </si>
  <si>
    <t>V místě prostupu požárním úsekem.</t>
  </si>
  <si>
    <t>59081251</t>
  </si>
  <si>
    <t>manžeta požárně ochranná pro průchod PVC,PP,PE potrubí stěnami a stropy š 32mm D 110mm EI90</t>
  </si>
  <si>
    <t>15</t>
  </si>
  <si>
    <t>722130801R00</t>
  </si>
  <si>
    <t>Demontáž potrubí z ocelových trubek závitových do DN 25</t>
  </si>
  <si>
    <t>Viz stávající stav.</t>
  </si>
  <si>
    <t>722170804R00</t>
  </si>
  <si>
    <t>Demontáž potrubí z trubek z PH tlakových přes D 32 mm do D 63 mm</t>
  </si>
  <si>
    <t xml:space="preserve">400 : </t>
  </si>
  <si>
    <t>400</t>
  </si>
  <si>
    <t>722181221R00</t>
  </si>
  <si>
    <t xml:space="preserve">Izolace vodovodního potrubí návleková z trubic z pěnového polyetylenu s povrchovou ochrannou hliníkovou fólií zesílenou sklorohoží 5x5 mm, tloušťka stěny 6 mm,  </t>
  </si>
  <si>
    <t>RTS 23/ I</t>
  </si>
  <si>
    <t xml:space="preserve">"rozvody studené pitné vody" : </t>
  </si>
  <si>
    <t xml:space="preserve">133 : </t>
  </si>
  <si>
    <t>133</t>
  </si>
  <si>
    <t>722181222R00</t>
  </si>
  <si>
    <t>Izolace vodovodního potrubí návleková z trubic z pěnového polyetylenu s povrchovou ochrannou hliníkovou fólií zesílenou sklorohoží 5x5 mm, tloušťka stěny 9 mm, d 12 mm</t>
  </si>
  <si>
    <t xml:space="preserve">"rozvody studené vody, požární vody" : </t>
  </si>
  <si>
    <t xml:space="preserve">110 : </t>
  </si>
  <si>
    <t>110</t>
  </si>
  <si>
    <t>722181223R00</t>
  </si>
  <si>
    <t>Izolace vodovodního potrubí návleková z trubic z pěnového polyetylenu s povrchovou ochrannou hliníkovou fólií zesílenou sklorohoží 5x5 mm, tloušťka stěny 13 mm, d 12 mm</t>
  </si>
  <si>
    <t xml:space="preserve">"rozvody studené vody" : </t>
  </si>
  <si>
    <t>722220111R00</t>
  </si>
  <si>
    <t>Nástěnka nátrubková mosazná pro výtokový ventil, vnitřní závit, DN 15, PN 10, včetně dodávky materiálu</t>
  </si>
  <si>
    <t xml:space="preserve">"u rohových kohoutů" : </t>
  </si>
  <si>
    <t xml:space="preserve">48 : </t>
  </si>
  <si>
    <t>48</t>
  </si>
  <si>
    <t>722220121R00</t>
  </si>
  <si>
    <t>Nástěnka nátrubková mosazná pro baterii, vnitřní závit, DN 15, PN 10, včetně dodávky materiálu</t>
  </si>
  <si>
    <t>pár</t>
  </si>
  <si>
    <t>722239101R00</t>
  </si>
  <si>
    <t>Montáž armatury závitové se dvěma závity G 1/2"</t>
  </si>
  <si>
    <t>REGULAČNÍ ARMATURA "ALWA-KOMBI-4" S TERMICKÝM REGULAČNÍM NÁSTAVCEM PRO AUTOMATICKÉ ŘÍZENÍ TEPLOTY, VČ. AUTOMATICKÉ REGULACE PRŮTOČNÉHO MNOŽSTVÍ.</t>
  </si>
  <si>
    <t xml:space="preserve">"vyvažovací cirkulační ventil" : </t>
  </si>
  <si>
    <t xml:space="preserve">3 : </t>
  </si>
  <si>
    <t>722290226R00</t>
  </si>
  <si>
    <t>Dílčí tlakové zkoušky vodovodního potrubí závitového, do DN 50</t>
  </si>
  <si>
    <t xml:space="preserve">600 : </t>
  </si>
  <si>
    <t>600</t>
  </si>
  <si>
    <t>722290234R00</t>
  </si>
  <si>
    <t>Proplach a dezinfekce vodovodního potrubí do DN 80</t>
  </si>
  <si>
    <t>998722101R00</t>
  </si>
  <si>
    <t>Přesun hmot pro vnitřní vodovod v objektech výšky do 6 m</t>
  </si>
  <si>
    <t>722130104</t>
  </si>
  <si>
    <t>Potrubí pro zavodněný požární systém ocelové hladké pozinkované spojované lisováním D 28x1,5 mm</t>
  </si>
  <si>
    <t xml:space="preserve">"vnitřní požární vodovod" : </t>
  </si>
  <si>
    <t>722174002</t>
  </si>
  <si>
    <t>Potrubí vodovodní plastové PPR svar polyfúze PN 16 D 20x2,8 mm</t>
  </si>
  <si>
    <t>722174003</t>
  </si>
  <si>
    <t>Potrubí vodovodní plastové PPR svar polyfúze PN 16 D 25x3,5 mm</t>
  </si>
  <si>
    <t xml:space="preserve">70 : </t>
  </si>
  <si>
    <t>70</t>
  </si>
  <si>
    <t>722174004</t>
  </si>
  <si>
    <t>Potrubí vodovodní plastové PPR svar polyfúze PN 16 D 32x4,4 mm</t>
  </si>
  <si>
    <t>722174005</t>
  </si>
  <si>
    <t>Potrubí vodovodní plastové PPR svar polyfúze PN 16 D 40x5,5 mm</t>
  </si>
  <si>
    <t>722174006</t>
  </si>
  <si>
    <t>Potrubí vodovodní plastové PPR svar polyfúze PN 16 D 50x6,9 mm</t>
  </si>
  <si>
    <t>722181251</t>
  </si>
  <si>
    <t>Ochrana vodovodního potrubí přilepenými termoizolačními trubicemi z PE tl přes 20 do 25 mm DN do 22, mm</t>
  </si>
  <si>
    <t xml:space="preserve">"rozvody teplé vody, cirkulace" : </t>
  </si>
  <si>
    <t xml:space="preserve">266 : </t>
  </si>
  <si>
    <t>266</t>
  </si>
  <si>
    <t>722181252</t>
  </si>
  <si>
    <t>Ochrana vodovodního potrubí přilepenými termoizolačními trubicemi z PE tl přes 20 do 25 mm DN přes, 22 do 45 mm</t>
  </si>
  <si>
    <t xml:space="preserve">"rozvody teplé vody" : </t>
  </si>
  <si>
    <t xml:space="preserve">80 : </t>
  </si>
  <si>
    <t>80</t>
  </si>
  <si>
    <t>722224115</t>
  </si>
  <si>
    <t>Kohout plnicí nebo vypouštěcí G 1/2" PN 10 s jedním závitem</t>
  </si>
  <si>
    <t>Včetně přechodky na plast. potrubí.</t>
  </si>
  <si>
    <t xml:space="preserve">28 : </t>
  </si>
  <si>
    <t>28</t>
  </si>
  <si>
    <t>722232043</t>
  </si>
  <si>
    <t>Kohout kulový přímý G 1/2" PN 42 do 185°C vnitřní závit</t>
  </si>
  <si>
    <t xml:space="preserve">26 : </t>
  </si>
  <si>
    <t>26</t>
  </si>
  <si>
    <t>722232044</t>
  </si>
  <si>
    <t>Kohout kulový přímý G 3/4" PN 42 do 185°C vnitřní závit</t>
  </si>
  <si>
    <t>722232045</t>
  </si>
  <si>
    <t>Kohout kulový přímý G 1" PN 42 do 185°C vnitřní závit</t>
  </si>
  <si>
    <t>722232046</t>
  </si>
  <si>
    <t>Kohout kulový přímý G 5/4" PN 42 do 185°C vnitřní závit</t>
  </si>
  <si>
    <t>722232171</t>
  </si>
  <si>
    <t>Kohout kulový rohový G 1/2" PN 42 do 185°C plnoprůtokový s vnějším a vnitřním závitem</t>
  </si>
  <si>
    <t>Včetně flexibilní ocelové hadičky.</t>
  </si>
  <si>
    <t>722232503</t>
  </si>
  <si>
    <t>Potrubní oddělovač G 1" PN 10 do 65°C vnější závit</t>
  </si>
  <si>
    <t xml:space="preserve">"oddělení požárního vodovodu" : </t>
  </si>
  <si>
    <t>722250132</t>
  </si>
  <si>
    <t>Hydrantový systém s tvarově stálou hadicí D 25 x 20 m celoplechový</t>
  </si>
  <si>
    <t>551R01</t>
  </si>
  <si>
    <t>vyvažovací cirkulační ventil 1/2"</t>
  </si>
  <si>
    <t>59816122</t>
  </si>
  <si>
    <t>tmel silikonový žáruvzdorný bílý do 250 °C</t>
  </si>
  <si>
    <t>Utěsnění prostupů vnitřního vodovodu požárními úseky.</t>
  </si>
  <si>
    <t>Včetně montáže.</t>
  </si>
  <si>
    <t xml:space="preserve">"v místech prostupů" : </t>
  </si>
  <si>
    <t>725110814R00</t>
  </si>
  <si>
    <t>Demontáž klozetů kombinovaných</t>
  </si>
  <si>
    <t xml:space="preserve">8 : </t>
  </si>
  <si>
    <t>725210821R00</t>
  </si>
  <si>
    <t>Demontáž umyvadel umyvadel bez výtokových armatur</t>
  </si>
  <si>
    <t xml:space="preserve">18 : </t>
  </si>
  <si>
    <t>18</t>
  </si>
  <si>
    <t>725240811R00</t>
  </si>
  <si>
    <t>Demontáž sprchových kabin a mís kabin bez výtokových armatur</t>
  </si>
  <si>
    <t>725310821R00</t>
  </si>
  <si>
    <t>Demontáž dřezů jednodílných na konzolách</t>
  </si>
  <si>
    <t>bez výtokových armatur,</t>
  </si>
  <si>
    <t>725310823R00</t>
  </si>
  <si>
    <t>Demontáž dřezů jednodílných v kuchyňské sestavě</t>
  </si>
  <si>
    <t>725330820R00</t>
  </si>
  <si>
    <t>Demontáž výlevek diturvitových</t>
  </si>
  <si>
    <t>bez výtokových armatur a bez nádrže a splachovacího potrubí,</t>
  </si>
  <si>
    <t>725810811R00</t>
  </si>
  <si>
    <t>Demontáž výtokových ventilů nástěnných</t>
  </si>
  <si>
    <t>725820801R00</t>
  </si>
  <si>
    <t>Demontáž baterií nástěnných do G 3/4"</t>
  </si>
  <si>
    <t>725980121R00</t>
  </si>
  <si>
    <t>Dvířka z plastu, 150 x 150 mm, včetně dodávky materiálu</t>
  </si>
  <si>
    <t>Pro přístup k čistícím kusům a kondenzačním sifonům, uzavíracím armaturám, protipožárních manžet.</t>
  </si>
  <si>
    <t xml:space="preserve">"přístup k čistícím kusům, kondenzačním sifonům, armaturám" : </t>
  </si>
  <si>
    <t xml:space="preserve">35 : </t>
  </si>
  <si>
    <t>35</t>
  </si>
  <si>
    <t>998725101R00</t>
  </si>
  <si>
    <t>Přesun hmot pro zařizovací předměty v objektech výšky do 6 m</t>
  </si>
  <si>
    <t>725112022</t>
  </si>
  <si>
    <t>Klozet keramický závěsný na nosné stěny s hlubokým splachováním odpad vodorovný</t>
  </si>
  <si>
    <t xml:space="preserve">"WC" : </t>
  </si>
  <si>
    <t xml:space="preserve">7 : </t>
  </si>
  <si>
    <t xml:space="preserve">"WCinv" : </t>
  </si>
  <si>
    <t>725211616</t>
  </si>
  <si>
    <t>Umyvadlo keramické bílé šířky 550 mm s krytem na sifon připevněné na stěnu šrouby</t>
  </si>
  <si>
    <t xml:space="preserve">"U" : </t>
  </si>
  <si>
    <t xml:space="preserve">11 : </t>
  </si>
  <si>
    <t>11</t>
  </si>
  <si>
    <t>725211681</t>
  </si>
  <si>
    <t>Umyvadlo keramické bílé zdravotní šířky 640 mm připevněné na stěnu šrouby</t>
  </si>
  <si>
    <t xml:space="preserve">"Uinv" : </t>
  </si>
  <si>
    <t>725211701</t>
  </si>
  <si>
    <t>Umývátko keramické bílé stěnové šířky 400 mm připevněné na stěnu šrouby</t>
  </si>
  <si>
    <t xml:space="preserve">"Um" : </t>
  </si>
  <si>
    <t>725220842</t>
  </si>
  <si>
    <t>Demontáž van ocelových volně stojících</t>
  </si>
  <si>
    <t>725241112</t>
  </si>
  <si>
    <t>Vanička sprchová akrylátová čtvercová 900x900 mm</t>
  </si>
  <si>
    <t xml:space="preserve">"SK" : </t>
  </si>
  <si>
    <t>725331111</t>
  </si>
  <si>
    <t>Výlevka bez výtokových armatur keramická se sklopnou plastovou mřížkou 500 mm</t>
  </si>
  <si>
    <t xml:space="preserve">"VL" : </t>
  </si>
  <si>
    <t>725821312</t>
  </si>
  <si>
    <t>Baterie dřezová nástěnná páková s otáčivým kulatým ústím a délkou ramínka 300 mm</t>
  </si>
  <si>
    <t xml:space="preserve">"DD" : </t>
  </si>
  <si>
    <t>725821329</t>
  </si>
  <si>
    <t>Baterie dřezová stojánková páková s vytahovací sprškou</t>
  </si>
  <si>
    <t xml:space="preserve">"(D)" : </t>
  </si>
  <si>
    <t>725822612</t>
  </si>
  <si>
    <t>Baterie umyvadlová stojánková páková s výpustí</t>
  </si>
  <si>
    <t>Označeno ve výkrese "U".</t>
  </si>
  <si>
    <t xml:space="preserve">"Uinv = s loketní pákou" : </t>
  </si>
  <si>
    <t>725841321</t>
  </si>
  <si>
    <t>Baterie sprchová nástěnná klasická s roztečí 100 mm</t>
  </si>
  <si>
    <t>725861102</t>
  </si>
  <si>
    <t>Zápachová uzávěrka pro umyvadla DN 40</t>
  </si>
  <si>
    <t>14</t>
  </si>
  <si>
    <t>725861312</t>
  </si>
  <si>
    <t>Zápachová uzávěrka pro umyvadlo DN 40 podomítková</t>
  </si>
  <si>
    <t>725862103</t>
  </si>
  <si>
    <t>Zápachová uzávěrka pro dřezy DN 40/50</t>
  </si>
  <si>
    <t>7</t>
  </si>
  <si>
    <t>725865311</t>
  </si>
  <si>
    <t>Zápachová uzávěrka sprchových van DN 40/50 s kulovým kloubem na odtoku</t>
  </si>
  <si>
    <t>725865501</t>
  </si>
  <si>
    <t>Odpadní souprava DN 40/50 se zápachovou uzávěrkou</t>
  </si>
  <si>
    <t xml:space="preserve">"pračky, myčky, kondenzát" : </t>
  </si>
  <si>
    <t>55167394</t>
  </si>
  <si>
    <t>sedátko klozetové duroplastové bílé antibakteriální</t>
  </si>
  <si>
    <t xml:space="preserve">"s poklopem" : </t>
  </si>
  <si>
    <t xml:space="preserve">"bez poklopu" : </t>
  </si>
  <si>
    <t>726131001</t>
  </si>
  <si>
    <t>Instalační předstěna pro umyvadlo do v 1120 mm se stojánkovou baterií do lehkých stěn s kovovou kcí</t>
  </si>
  <si>
    <t>726131031</t>
  </si>
  <si>
    <t>Instalační předstěna pro podpěry a madla v 1120 mm do lehkých stěn s kovovou kcí</t>
  </si>
  <si>
    <t>726131041</t>
  </si>
  <si>
    <t>Instalační předstěna pro klozet závěsný v 1120 mm s ovládáním zepředu do lehkých stěn s kovovou kcí</t>
  </si>
  <si>
    <t>Včetně tlačítka.</t>
  </si>
  <si>
    <t>726131043</t>
  </si>
  <si>
    <t>Instalační předstěna pro klozet závěsný v 1120 mm s ovládáním zepředu pro postižené do stěn s kov, kcí</t>
  </si>
  <si>
    <t>998726111</t>
  </si>
  <si>
    <t>Přesun hmot tonážní pro instalační prefabrikáty v objektech v do 6 m</t>
  </si>
  <si>
    <t>100101_R</t>
  </si>
  <si>
    <t>D + M vzduchotechnická jednotka</t>
  </si>
  <si>
    <t xml:space="preserve">Vzduchotechnická jednotka Vp=785m3/h, Vo=785m3/h (200Pa) vybavená filtry přiváděného a odsávaného vzduchu filtrační třídy F7 pro přívod a třídy M5 pro odtah, protiproudým rekuperátorem s účinností 78%, ventilátory pro přívod a odsávání vzduchu : </t>
  </si>
  <si>
    <t xml:space="preserve">a elektrickým dohřívačem o výkonu 1.2kW. Pi=2.0kW, 16A-B, 1f/230V, ŠxVxH/ váha - 795x1026x768mm/ 88kg, vč. regulačních klapek se servopohonem a ovladacím panelem : </t>
  </si>
  <si>
    <t>100102_R</t>
  </si>
  <si>
    <t>D + M Čidlo pro detekci kouře</t>
  </si>
  <si>
    <t>100103_R</t>
  </si>
  <si>
    <t>Zprovoznění VZT zařízení</t>
  </si>
  <si>
    <t>100104_R</t>
  </si>
  <si>
    <t>D + M Flexibilní tlumič hluku 250/50mm</t>
  </si>
  <si>
    <t>100105_R</t>
  </si>
  <si>
    <t>D + M Kovový talířový ventil pro přívod vzduchu, DN 200</t>
  </si>
  <si>
    <t>100106_R</t>
  </si>
  <si>
    <t>D + M Dvouřadá vyústka s regulací do kruhového potrubí 725x85mm</t>
  </si>
  <si>
    <t>100107_R</t>
  </si>
  <si>
    <t>D + M Dvouřadá vyústka s regulací do kruhového potrubí 325x85mm</t>
  </si>
  <si>
    <t>100108_R</t>
  </si>
  <si>
    <t>D + M Kovový talířový ventil pro odtah vzduchu, DN 200</t>
  </si>
  <si>
    <t>100109_R</t>
  </si>
  <si>
    <t>D + M Jednořadá vyústka s regulací do kruhového potrubí 625x85mm</t>
  </si>
  <si>
    <t>100110_R</t>
  </si>
  <si>
    <t>D + M Jednořadá vyústka s regulací do kruhového potrubí 225x85mm</t>
  </si>
  <si>
    <t>100111_R</t>
  </si>
  <si>
    <t>D + M Regulátor konstantního průtoku DN 160</t>
  </si>
  <si>
    <t>100112_R</t>
  </si>
  <si>
    <t>D + M Regulátor konstantního průtoku DN 200</t>
  </si>
  <si>
    <t>100113_R</t>
  </si>
  <si>
    <t>D + M Regulátor konstantního průtoku DN 250</t>
  </si>
  <si>
    <t>100114_R</t>
  </si>
  <si>
    <t>D + M Ohebné potrubí  s termoakustickou izolací a parozábranou, DN 200</t>
  </si>
  <si>
    <t>bm</t>
  </si>
  <si>
    <t>110115_R</t>
  </si>
  <si>
    <t>D + M Potrubí SPIRO s třídou těsnosti B, DN 250 vč. tvarovek 50%</t>
  </si>
  <si>
    <t>110116_R</t>
  </si>
  <si>
    <t>D + M Čtyřhranné potrubí z pozinkovaného plechu do obvodu 1900mm, třída těsnosti B vč. tvarovek 50%</t>
  </si>
  <si>
    <t>110117_R</t>
  </si>
  <si>
    <t>D + M Protidešťová žaluzie 280x550mm, RAL dle fasády</t>
  </si>
  <si>
    <t>110118_R</t>
  </si>
  <si>
    <t>D + M Protidešťová žaluzie 400x550mm, RAL dle fasády</t>
  </si>
  <si>
    <t>110119_R</t>
  </si>
  <si>
    <t>D + M Tepelná kaučuková izolace s Al folíí - tl. 20mm</t>
  </si>
  <si>
    <t>110120_R</t>
  </si>
  <si>
    <t>D + M Elekroinstalizační komunikace</t>
  </si>
  <si>
    <t>110121_R</t>
  </si>
  <si>
    <t>D + M kotvící materiál</t>
  </si>
  <si>
    <t>220101_R</t>
  </si>
  <si>
    <t>D + M Decentrální vzduchotechnická jednotka s  rekuperátorem</t>
  </si>
  <si>
    <t xml:space="preserve">Vo/p=60/ 60m3/h (54Pa), Pi=6.7W, 1f/230V, ŠxV/ váha: 220x200/ 5kg : </t>
  </si>
  <si>
    <t>220102_R</t>
  </si>
  <si>
    <t>300101_R</t>
  </si>
  <si>
    <t>D + M Diagonální odtahový ventilátor do kruhového potrubí DN 200 v tichém provedení s časovým doběhe</t>
  </si>
  <si>
    <t xml:space="preserve">Vo=525m3/h (100Pa), Pi=97.0W, 1f/230V : </t>
  </si>
  <si>
    <t>300102_R</t>
  </si>
  <si>
    <t>D + M Hygrostat elektronický</t>
  </si>
  <si>
    <t>300103_R</t>
  </si>
  <si>
    <t>D + M Elekroinstalizační komunikace - mezi ventilátorem, vypínaček a hygrostatem</t>
  </si>
  <si>
    <t>300104_R</t>
  </si>
  <si>
    <t>D + M Pružná spojka pro potrubní ventilátory DN 200</t>
  </si>
  <si>
    <t>ks</t>
  </si>
  <si>
    <t>300105_R</t>
  </si>
  <si>
    <t>D + M Potrubí kruhové typu SPIRO včetně tvarovek 10%, DN 200, třída těsnosti B</t>
  </si>
  <si>
    <t>300106_R</t>
  </si>
  <si>
    <t>300107_R</t>
  </si>
  <si>
    <t>D + M Samotížná žaluziová klapka plastová pro kruhové potrubí DN200</t>
  </si>
  <si>
    <t>300108_R</t>
  </si>
  <si>
    <t>D + M Oboustranná dveřní mřížka 650x250mm</t>
  </si>
  <si>
    <t>300109_R</t>
  </si>
  <si>
    <t>400101_R</t>
  </si>
  <si>
    <t>D + M Axiální odtahový ventilátor DN 150 s časovým doběhem a zpětnou klapkou</t>
  </si>
  <si>
    <t xml:space="preserve">Vo=150m3/h (80Pa),Pi=29.0W, 230V : </t>
  </si>
  <si>
    <t>400102_R</t>
  </si>
  <si>
    <t>D + M Potrubí kruhové typu SPIRO včetně tvarovek 0%, DN 150, třída těsnosti B</t>
  </si>
  <si>
    <t>400103_R</t>
  </si>
  <si>
    <t>D + M Samotížná žaluziová klapka plastová pro kruhové potrubí DN150</t>
  </si>
  <si>
    <t>400104_R</t>
  </si>
  <si>
    <t>500101_R</t>
  </si>
  <si>
    <t>D + M Axiální odtahový ventilátor DN 100 s časovým doběhem a zpětnou klapkou, Vo=80m3/h (60Pa),Pi=21, Pi = 21,0 W; 230V</t>
  </si>
  <si>
    <t>500102_R</t>
  </si>
  <si>
    <t>D + M Potrubí kruhové typu SPIRO včetně tvarovek 0%, DN 100, třída těsnosti B</t>
  </si>
  <si>
    <t>500103_R</t>
  </si>
  <si>
    <t>D + M Samotížná žaluziová klapka plastová pro kruhové potrubí DN100</t>
  </si>
  <si>
    <t>500104_R</t>
  </si>
  <si>
    <t>600101_R</t>
  </si>
  <si>
    <t>D + M Diagonální odtahový ventilátor do kruhového potrubí DN 200 v tichém provedení</t>
  </si>
  <si>
    <t>600102_R</t>
  </si>
  <si>
    <t>D + M Jednofázový triakový regulátor pro plynulou regulaci otáček a spínání ventilátoru</t>
  </si>
  <si>
    <t>600103_R</t>
  </si>
  <si>
    <t>D + M Elekroinstalizační komunikace - mezi ventilátorem a regulátorem</t>
  </si>
  <si>
    <t>600104_R</t>
  </si>
  <si>
    <t>600105_R</t>
  </si>
  <si>
    <t>D + M Potrubí kruhové typu SPIRO včetně tvarovek 30%, DN 200, třída těsnosti B</t>
  </si>
  <si>
    <t>600106_R</t>
  </si>
  <si>
    <t>600107_R</t>
  </si>
  <si>
    <t>600108_R</t>
  </si>
  <si>
    <t>600109_R</t>
  </si>
  <si>
    <t>700101_R</t>
  </si>
  <si>
    <t>D + M Radiální odtahový ventilátor s časovým doběhem a zpětnou klapkou, Vo=50m3/h (80Pa), Pi=11.2W, 1f/230V</t>
  </si>
  <si>
    <t>700102_R</t>
  </si>
  <si>
    <t>D + M Potrubí kruhové typu SPIRO včetně tvarovek 20%, DN 100, třída těsnosti B</t>
  </si>
  <si>
    <t>700103_R</t>
  </si>
  <si>
    <t>700104_R</t>
  </si>
  <si>
    <t>101</t>
  </si>
  <si>
    <t>Doprava - 3.6% z dodávky zařízení</t>
  </si>
  <si>
    <t>102</t>
  </si>
  <si>
    <t>103</t>
  </si>
  <si>
    <t>Komplexní vyzkoušení zařízení, oživení a vyregulování zařízení</t>
  </si>
  <si>
    <t>104</t>
  </si>
  <si>
    <t>Lešení a jeřábová technika</t>
  </si>
  <si>
    <t>Vypracování protokolu o proměření a vyregulování</t>
  </si>
  <si>
    <t>106</t>
  </si>
  <si>
    <t>Zaškolení obsluhy</t>
  </si>
  <si>
    <t>107</t>
  </si>
  <si>
    <t>Zpracování dodavatelské dokumentace</t>
  </si>
  <si>
    <t>108</t>
  </si>
  <si>
    <t>Projekt skutečného provedení</t>
  </si>
  <si>
    <t>109</t>
  </si>
  <si>
    <t>Nepředvídané práce</t>
  </si>
  <si>
    <t>REGULAČNÍ ARMATURA S TERMICKÝM REGULAČNÍM NÁSTAVCEM PRO AUTOMATICKÉ ŘÍZENÍ TEPLOTY, VČ. AUTOMATICKÉ REGULACE PRŮTOČNÉHO MNOŽSTVÍ.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</si>
</sst>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0fteUmg3XmP0T8N7mkNw8Rn4blmBwTYAIJdrnE+SRYETds37qh1aV5DEwwiM8855Eho9TFUDEi+K5eQ+8tf3JA==" saltValue="T+GrPSqVKskmOfu5aRrlT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43"/>
  <sheetViews>
    <sheetView showGridLines="0" tabSelected="1" topLeftCell="B1" zoomScaleNormal="100" zoomScaleSheetLayoutView="75" workbookViewId="0">
      <selection activeCell="M38" sqref="M3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6" t="s">
        <v>22</v>
      </c>
      <c r="C2" s="77"/>
      <c r="D2" s="78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hidden="1" customHeight="1" x14ac:dyDescent="0.2">
      <c r="A3" s="2"/>
      <c r="B3" s="79"/>
      <c r="C3" s="77"/>
      <c r="D3" s="80"/>
      <c r="E3" s="241"/>
      <c r="F3" s="242"/>
      <c r="G3" s="242"/>
      <c r="H3" s="242"/>
      <c r="I3" s="242"/>
      <c r="J3" s="243"/>
    </row>
    <row r="4" spans="1:15" ht="23.25" customHeight="1" x14ac:dyDescent="0.2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8"/>
      <c r="E6" s="229"/>
      <c r="F6" s="229"/>
      <c r="G6" s="22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/>
      <c r="E11" s="245"/>
      <c r="F11" s="245"/>
      <c r="G11" s="245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SUMIF(F71:F139,A16,I71:I139)+SUMIF(F71:F139,"PSU",I71:I139)</f>
        <v>0</v>
      </c>
      <c r="J16" s="212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SUMIF(F71:F139,A17,I71:I139)</f>
        <v>0</v>
      </c>
      <c r="J17" s="212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SUMIF(F71:F139,A18,I71:I139)</f>
        <v>0</v>
      </c>
      <c r="J18" s="212"/>
    </row>
    <row r="19" spans="1:10" ht="23.25" customHeight="1" x14ac:dyDescent="0.2">
      <c r="A19" s="142" t="s">
        <v>206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SUMIF(F71:F139,A19,I71:I139)</f>
        <v>0</v>
      </c>
      <c r="J19" s="212"/>
    </row>
    <row r="20" spans="1:10" ht="23.25" customHeight="1" x14ac:dyDescent="0.2">
      <c r="A20" s="142" t="s">
        <v>207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SUMIF(F71:F139,A20,I71:I139)</f>
        <v>0</v>
      </c>
      <c r="J20" s="212"/>
    </row>
    <row r="21" spans="1:10" ht="23.25" customHeight="1" x14ac:dyDescent="0.2">
      <c r="A21" s="2"/>
      <c r="B21" s="48" t="s">
        <v>29</v>
      </c>
      <c r="C21" s="64"/>
      <c r="D21" s="65"/>
      <c r="E21" s="213"/>
      <c r="F21" s="248"/>
      <c r="G21" s="213"/>
      <c r="H21" s="248"/>
      <c r="I21" s="213">
        <f>SUM(I16:J20)</f>
        <v>0</v>
      </c>
      <c r="J21" s="21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6">
        <f>I23*E23/100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I25*E25/100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7">
        <f>CenaCelkemBezDPH-(ZakladDPHSni+ZakladDPHZakl)</f>
        <v>0</v>
      </c>
      <c r="H27" s="237"/>
      <c r="I27" s="23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16">
        <f>A27</f>
        <v>0</v>
      </c>
      <c r="H28" s="216"/>
      <c r="I28" s="216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15">
        <f>ZakladDPHSni+DPHSni+ZakladDPHZakl+DPHZakl+Zaokrouhleni</f>
        <v>0</v>
      </c>
      <c r="H29" s="215"/>
      <c r="I29" s="215"/>
      <c r="J29" s="122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01"/>
      <c r="D39" s="201"/>
      <c r="E39" s="201"/>
      <c r="F39" s="99">
        <f>'001 001 Pol'!AE201+'001 002 Pol'!AE163+'001 003 Pol'!AE52+'001 004 Pol'!AE30+'001 005 Pol'!AE192+'001 006 Pol'!AE753+'001 007 Pol'!AE18+'001 008 Pol'!AE190+'001 009 Pol'!AE623+'001 010 Pol'!AE90</f>
        <v>0</v>
      </c>
      <c r="G39" s="100">
        <f>'001 001 Pol'!AF201+'001 002 Pol'!AF163+'001 003 Pol'!AF52+'001 004 Pol'!AF30+'001 005 Pol'!AF192+'001 006 Pol'!AF753+'001 007 Pol'!AF18+'001 008 Pol'!AF190+'001 009 Pol'!AF623+'001 010 Pol'!AF90</f>
        <v>0</v>
      </c>
      <c r="H39" s="101"/>
      <c r="I39" s="102">
        <f>F39+G39+H39</f>
        <v>0</v>
      </c>
      <c r="J39" s="103" t="e">
        <f ca="1">IF(_xlfn.SINGLE(CenaCelkemVypocet)=0,"",I39/_xlfn.SINGLE(CenaCelkemVypocet)*100)</f>
        <v>#NAME?</v>
      </c>
    </row>
    <row r="40" spans="1:10" ht="25.5" customHeight="1" x14ac:dyDescent="0.2">
      <c r="A40" s="87">
        <v>2</v>
      </c>
      <c r="B40" s="104"/>
      <c r="C40" s="204" t="s">
        <v>46</v>
      </c>
      <c r="D40" s="204"/>
      <c r="E40" s="204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04" t="s">
        <v>44</v>
      </c>
      <c r="D41" s="204"/>
      <c r="E41" s="204"/>
      <c r="F41" s="105">
        <f>'001 001 Pol'!AE201+'001 002 Pol'!AE163+'001 003 Pol'!AE52+'001 004 Pol'!AE30+'001 005 Pol'!AE192+'001 006 Pol'!AE753+'001 007 Pol'!AE18+'001 008 Pol'!AE190+'001 009 Pol'!AE623+'001 010 Pol'!AE90</f>
        <v>0</v>
      </c>
      <c r="G41" s="106">
        <f>'001 001 Pol'!AF201+'001 002 Pol'!AF163+'001 003 Pol'!AF52+'001 004 Pol'!AF30+'001 005 Pol'!AF192+'001 006 Pol'!AF753+'001 007 Pol'!AF18+'001 008 Pol'!AF190+'001 009 Pol'!AF623+'001 010 Pol'!AF90</f>
        <v>0</v>
      </c>
      <c r="H41" s="106"/>
      <c r="I41" s="107">
        <f t="shared" ref="I41:I51" si="1">F41+G41+H41</f>
        <v>0</v>
      </c>
      <c r="J41" s="108" t="e">
        <f ca="1">IF(_xlfn.SINGLE(CenaCelkemVypocet)=0,"",I41/_xlfn.SINGLE(CenaCelkemVypocet)*100)</f>
        <v>#NAME?</v>
      </c>
    </row>
    <row r="42" spans="1:10" ht="25.5" customHeight="1" x14ac:dyDescent="0.2">
      <c r="A42" s="87">
        <v>3</v>
      </c>
      <c r="B42" s="109" t="s">
        <v>47</v>
      </c>
      <c r="C42" s="201" t="s">
        <v>48</v>
      </c>
      <c r="D42" s="201"/>
      <c r="E42" s="201"/>
      <c r="F42" s="110">
        <f>'001 001 Pol'!AE201</f>
        <v>0</v>
      </c>
      <c r="G42" s="101">
        <f>'001 001 Pol'!AF201</f>
        <v>0</v>
      </c>
      <c r="H42" s="101"/>
      <c r="I42" s="102">
        <f t="shared" si="1"/>
        <v>0</v>
      </c>
      <c r="J42" s="103" t="e">
        <f ca="1">IF(_xlfn.SINGLE(CenaCelkemVypocet)=0,"",I42/_xlfn.SINGLE(CenaCelkemVypocet)*100)</f>
        <v>#NAME?</v>
      </c>
    </row>
    <row r="43" spans="1:10" ht="25.5" customHeight="1" x14ac:dyDescent="0.2">
      <c r="A43" s="87">
        <v>3</v>
      </c>
      <c r="B43" s="109" t="s">
        <v>49</v>
      </c>
      <c r="C43" s="201" t="s">
        <v>50</v>
      </c>
      <c r="D43" s="201"/>
      <c r="E43" s="201"/>
      <c r="F43" s="110">
        <f>'001 002 Pol'!AE163</f>
        <v>0</v>
      </c>
      <c r="G43" s="101">
        <f>'001 002 Pol'!AF163</f>
        <v>0</v>
      </c>
      <c r="H43" s="101"/>
      <c r="I43" s="102">
        <f t="shared" si="1"/>
        <v>0</v>
      </c>
      <c r="J43" s="103" t="e">
        <f ca="1">IF(_xlfn.SINGLE(CenaCelkemVypocet)=0,"",I43/_xlfn.SINGLE(CenaCelkemVypocet)*100)</f>
        <v>#NAME?</v>
      </c>
    </row>
    <row r="44" spans="1:10" ht="25.5" customHeight="1" x14ac:dyDescent="0.2">
      <c r="A44" s="87">
        <v>3</v>
      </c>
      <c r="B44" s="109" t="s">
        <v>51</v>
      </c>
      <c r="C44" s="201" t="s">
        <v>52</v>
      </c>
      <c r="D44" s="201"/>
      <c r="E44" s="201"/>
      <c r="F44" s="110">
        <f>'001 003 Pol'!AE52</f>
        <v>0</v>
      </c>
      <c r="G44" s="101">
        <f>'001 003 Pol'!AF52</f>
        <v>0</v>
      </c>
      <c r="H44" s="101"/>
      <c r="I44" s="102">
        <f t="shared" si="1"/>
        <v>0</v>
      </c>
      <c r="J44" s="103" t="e">
        <f ca="1">IF(_xlfn.SINGLE(CenaCelkemVypocet)=0,"",I44/_xlfn.SINGLE(CenaCelkemVypocet)*100)</f>
        <v>#NAME?</v>
      </c>
    </row>
    <row r="45" spans="1:10" ht="25.5" customHeight="1" x14ac:dyDescent="0.2">
      <c r="A45" s="87">
        <v>3</v>
      </c>
      <c r="B45" s="109" t="s">
        <v>53</v>
      </c>
      <c r="C45" s="201" t="s">
        <v>54</v>
      </c>
      <c r="D45" s="201"/>
      <c r="E45" s="201"/>
      <c r="F45" s="110">
        <f>'001 004 Pol'!AE30</f>
        <v>0</v>
      </c>
      <c r="G45" s="101">
        <f>'001 004 Pol'!AF30</f>
        <v>0</v>
      </c>
      <c r="H45" s="101"/>
      <c r="I45" s="102">
        <f t="shared" si="1"/>
        <v>0</v>
      </c>
      <c r="J45" s="103" t="e">
        <f ca="1">IF(_xlfn.SINGLE(CenaCelkemVypocet)=0,"",I45/_xlfn.SINGLE(CenaCelkemVypocet)*100)</f>
        <v>#NAME?</v>
      </c>
    </row>
    <row r="46" spans="1:10" ht="25.5" customHeight="1" x14ac:dyDescent="0.2">
      <c r="A46" s="87">
        <v>3</v>
      </c>
      <c r="B46" s="109" t="s">
        <v>55</v>
      </c>
      <c r="C46" s="201" t="s">
        <v>56</v>
      </c>
      <c r="D46" s="201"/>
      <c r="E46" s="201"/>
      <c r="F46" s="110">
        <f>'001 005 Pol'!AE192</f>
        <v>0</v>
      </c>
      <c r="G46" s="101">
        <f>'001 005 Pol'!AF192</f>
        <v>0</v>
      </c>
      <c r="H46" s="101"/>
      <c r="I46" s="102">
        <f t="shared" si="1"/>
        <v>0</v>
      </c>
      <c r="J46" s="103" t="e">
        <f ca="1">IF(_xlfn.SINGLE(CenaCelkemVypocet)=0,"",I46/_xlfn.SINGLE(CenaCelkemVypocet)*100)</f>
        <v>#NAME?</v>
      </c>
    </row>
    <row r="47" spans="1:10" ht="25.5" customHeight="1" x14ac:dyDescent="0.2">
      <c r="A47" s="87">
        <v>3</v>
      </c>
      <c r="B47" s="109" t="s">
        <v>57</v>
      </c>
      <c r="C47" s="201" t="s">
        <v>58</v>
      </c>
      <c r="D47" s="201"/>
      <c r="E47" s="201"/>
      <c r="F47" s="110">
        <f>'001 006 Pol'!AE753</f>
        <v>0</v>
      </c>
      <c r="G47" s="101">
        <f>'001 006 Pol'!AF753</f>
        <v>0</v>
      </c>
      <c r="H47" s="101"/>
      <c r="I47" s="102">
        <f t="shared" si="1"/>
        <v>0</v>
      </c>
      <c r="J47" s="103" t="e">
        <f ca="1">IF(_xlfn.SINGLE(CenaCelkemVypocet)=0,"",I47/_xlfn.SINGLE(CenaCelkemVypocet)*100)</f>
        <v>#NAME?</v>
      </c>
    </row>
    <row r="48" spans="1:10" ht="25.5" customHeight="1" x14ac:dyDescent="0.2">
      <c r="A48" s="87">
        <v>3</v>
      </c>
      <c r="B48" s="109" t="s">
        <v>59</v>
      </c>
      <c r="C48" s="201" t="s">
        <v>60</v>
      </c>
      <c r="D48" s="201"/>
      <c r="E48" s="201"/>
      <c r="F48" s="110">
        <f>'001 007 Pol'!AE18</f>
        <v>0</v>
      </c>
      <c r="G48" s="101">
        <f>'001 007 Pol'!AF18</f>
        <v>0</v>
      </c>
      <c r="H48" s="101"/>
      <c r="I48" s="102">
        <f t="shared" si="1"/>
        <v>0</v>
      </c>
      <c r="J48" s="103" t="e">
        <f ca="1">IF(_xlfn.SINGLE(CenaCelkemVypocet)=0,"",I48/_xlfn.SINGLE(CenaCelkemVypocet)*100)</f>
        <v>#NAME?</v>
      </c>
    </row>
    <row r="49" spans="1:10" ht="25.5" customHeight="1" x14ac:dyDescent="0.2">
      <c r="A49" s="87">
        <v>3</v>
      </c>
      <c r="B49" s="109" t="s">
        <v>61</v>
      </c>
      <c r="C49" s="201" t="s">
        <v>62</v>
      </c>
      <c r="D49" s="201"/>
      <c r="E49" s="201"/>
      <c r="F49" s="110">
        <f>'001 008 Pol'!AE190</f>
        <v>0</v>
      </c>
      <c r="G49" s="101">
        <f>'001 008 Pol'!AF190</f>
        <v>0</v>
      </c>
      <c r="H49" s="101"/>
      <c r="I49" s="102">
        <f t="shared" si="1"/>
        <v>0</v>
      </c>
      <c r="J49" s="103" t="e">
        <f ca="1">IF(_xlfn.SINGLE(CenaCelkemVypocet)=0,"",I49/_xlfn.SINGLE(CenaCelkemVypocet)*100)</f>
        <v>#NAME?</v>
      </c>
    </row>
    <row r="50" spans="1:10" ht="25.5" customHeight="1" x14ac:dyDescent="0.2">
      <c r="A50" s="87">
        <v>3</v>
      </c>
      <c r="B50" s="109" t="s">
        <v>63</v>
      </c>
      <c r="C50" s="201" t="s">
        <v>64</v>
      </c>
      <c r="D50" s="201"/>
      <c r="E50" s="201"/>
      <c r="F50" s="110">
        <f>'001 009 Pol'!AE623</f>
        <v>0</v>
      </c>
      <c r="G50" s="101">
        <f>'001 009 Pol'!AF623</f>
        <v>0</v>
      </c>
      <c r="H50" s="101"/>
      <c r="I50" s="102">
        <f t="shared" si="1"/>
        <v>0</v>
      </c>
      <c r="J50" s="103" t="e">
        <f ca="1">IF(_xlfn.SINGLE(CenaCelkemVypocet)=0,"",I50/_xlfn.SINGLE(CenaCelkemVypocet)*100)</f>
        <v>#NAME?</v>
      </c>
    </row>
    <row r="51" spans="1:10" ht="25.5" customHeight="1" x14ac:dyDescent="0.2">
      <c r="A51" s="87">
        <v>3</v>
      </c>
      <c r="B51" s="109" t="s">
        <v>65</v>
      </c>
      <c r="C51" s="201" t="s">
        <v>66</v>
      </c>
      <c r="D51" s="201"/>
      <c r="E51" s="201"/>
      <c r="F51" s="110">
        <f>'001 010 Pol'!AE90</f>
        <v>0</v>
      </c>
      <c r="G51" s="101">
        <f>'001 010 Pol'!AF90</f>
        <v>0</v>
      </c>
      <c r="H51" s="101"/>
      <c r="I51" s="102">
        <f t="shared" si="1"/>
        <v>0</v>
      </c>
      <c r="J51" s="103" t="e">
        <f ca="1">IF(_xlfn.SINGLE(CenaCelkemVypocet)=0,"",I51/_xlfn.SINGLE(CenaCelkemVypocet)*100)</f>
        <v>#NAME?</v>
      </c>
    </row>
    <row r="52" spans="1:10" ht="25.5" customHeight="1" x14ac:dyDescent="0.2">
      <c r="A52" s="87"/>
      <c r="B52" s="202" t="s">
        <v>67</v>
      </c>
      <c r="C52" s="203"/>
      <c r="D52" s="203"/>
      <c r="E52" s="203"/>
      <c r="F52" s="111">
        <f>SUMIF(A39:A51,"=1",F39:F51)</f>
        <v>0</v>
      </c>
      <c r="G52" s="112">
        <f>SUMIF(A39:A51,"=1",G39:G51)</f>
        <v>0</v>
      </c>
      <c r="H52" s="112">
        <f>SUMIF(A39:A51,"=1",H39:H51)</f>
        <v>0</v>
      </c>
      <c r="I52" s="113">
        <f>SUMIF(A39:A51,"=1",I39:I51)</f>
        <v>0</v>
      </c>
      <c r="J52" s="114" t="e">
        <f ca="1">SUMIF(A39:A51,"=1",J39:J51)</f>
        <v>#NAME?</v>
      </c>
    </row>
    <row r="54" spans="1:10" x14ac:dyDescent="0.2">
      <c r="A54" t="s">
        <v>69</v>
      </c>
      <c r="B54" t="s">
        <v>70</v>
      </c>
    </row>
    <row r="55" spans="1:10" x14ac:dyDescent="0.2">
      <c r="A55" t="s">
        <v>71</v>
      </c>
      <c r="B55" t="s">
        <v>72</v>
      </c>
    </row>
    <row r="56" spans="1:10" x14ac:dyDescent="0.2">
      <c r="A56" t="s">
        <v>73</v>
      </c>
      <c r="B56" t="s">
        <v>74</v>
      </c>
    </row>
    <row r="57" spans="1:10" x14ac:dyDescent="0.2">
      <c r="A57" t="s">
        <v>73</v>
      </c>
      <c r="B57" t="s">
        <v>75</v>
      </c>
    </row>
    <row r="58" spans="1:10" x14ac:dyDescent="0.2">
      <c r="A58" t="s">
        <v>73</v>
      </c>
      <c r="B58" t="s">
        <v>76</v>
      </c>
    </row>
    <row r="59" spans="1:10" x14ac:dyDescent="0.2">
      <c r="A59" t="s">
        <v>73</v>
      </c>
      <c r="B59" t="s">
        <v>77</v>
      </c>
    </row>
    <row r="60" spans="1:10" x14ac:dyDescent="0.2">
      <c r="A60" t="s">
        <v>73</v>
      </c>
      <c r="B60" t="s">
        <v>78</v>
      </c>
    </row>
    <row r="61" spans="1:10" x14ac:dyDescent="0.2">
      <c r="A61" t="s">
        <v>73</v>
      </c>
      <c r="B61" t="s">
        <v>79</v>
      </c>
    </row>
    <row r="62" spans="1:10" x14ac:dyDescent="0.2">
      <c r="A62" t="s">
        <v>73</v>
      </c>
      <c r="B62" t="s">
        <v>80</v>
      </c>
    </row>
    <row r="63" spans="1:10" x14ac:dyDescent="0.2">
      <c r="A63" t="s">
        <v>73</v>
      </c>
      <c r="B63" t="s">
        <v>81</v>
      </c>
    </row>
    <row r="64" spans="1:10" x14ac:dyDescent="0.2">
      <c r="A64" t="s">
        <v>73</v>
      </c>
      <c r="B64" t="s">
        <v>82</v>
      </c>
    </row>
    <row r="65" spans="1:10" x14ac:dyDescent="0.2">
      <c r="A65" t="s">
        <v>73</v>
      </c>
      <c r="B65" t="s">
        <v>83</v>
      </c>
    </row>
    <row r="68" spans="1:10" ht="15.75" x14ac:dyDescent="0.25">
      <c r="B68" s="123" t="s">
        <v>84</v>
      </c>
    </row>
    <row r="70" spans="1:10" ht="25.5" customHeight="1" x14ac:dyDescent="0.2">
      <c r="A70" s="125"/>
      <c r="B70" s="128" t="s">
        <v>17</v>
      </c>
      <c r="C70" s="128" t="s">
        <v>5</v>
      </c>
      <c r="D70" s="129"/>
      <c r="E70" s="129"/>
      <c r="F70" s="130" t="s">
        <v>85</v>
      </c>
      <c r="G70" s="130"/>
      <c r="H70" s="130"/>
      <c r="I70" s="130" t="s">
        <v>29</v>
      </c>
      <c r="J70" s="130" t="s">
        <v>0</v>
      </c>
    </row>
    <row r="71" spans="1:10" ht="36.75" customHeight="1" x14ac:dyDescent="0.2">
      <c r="A71" s="126"/>
      <c r="B71" s="131" t="s">
        <v>86</v>
      </c>
      <c r="C71" s="199" t="s">
        <v>87</v>
      </c>
      <c r="D71" s="200"/>
      <c r="E71" s="200"/>
      <c r="F71" s="138" t="s">
        <v>24</v>
      </c>
      <c r="G71" s="139"/>
      <c r="H71" s="139"/>
      <c r="I71" s="139">
        <f>'001 008 Pol'!G8</f>
        <v>0</v>
      </c>
      <c r="J71" s="135" t="str">
        <f>IF(I140=0,"",I71/I140*100)</f>
        <v/>
      </c>
    </row>
    <row r="72" spans="1:10" ht="36.75" customHeight="1" x14ac:dyDescent="0.2">
      <c r="A72" s="126"/>
      <c r="B72" s="131" t="s">
        <v>88</v>
      </c>
      <c r="C72" s="199" t="s">
        <v>89</v>
      </c>
      <c r="D72" s="200"/>
      <c r="E72" s="200"/>
      <c r="F72" s="138" t="s">
        <v>24</v>
      </c>
      <c r="G72" s="139"/>
      <c r="H72" s="139"/>
      <c r="I72" s="139">
        <f>'001 008 Pol'!G21</f>
        <v>0</v>
      </c>
      <c r="J72" s="135" t="str">
        <f>IF(I140=0,"",I72/I140*100)</f>
        <v/>
      </c>
    </row>
    <row r="73" spans="1:10" ht="36.75" customHeight="1" x14ac:dyDescent="0.2">
      <c r="A73" s="126"/>
      <c r="B73" s="131" t="s">
        <v>90</v>
      </c>
      <c r="C73" s="199" t="s">
        <v>87</v>
      </c>
      <c r="D73" s="200"/>
      <c r="E73" s="200"/>
      <c r="F73" s="138" t="s">
        <v>24</v>
      </c>
      <c r="G73" s="139"/>
      <c r="H73" s="139"/>
      <c r="I73" s="139">
        <f>'001 008 Pol'!G32</f>
        <v>0</v>
      </c>
      <c r="J73" s="135" t="str">
        <f>IF(I140=0,"",I73/I140*100)</f>
        <v/>
      </c>
    </row>
    <row r="74" spans="1:10" ht="36.75" customHeight="1" x14ac:dyDescent="0.2">
      <c r="A74" s="126"/>
      <c r="B74" s="131" t="s">
        <v>91</v>
      </c>
      <c r="C74" s="199" t="s">
        <v>89</v>
      </c>
      <c r="D74" s="200"/>
      <c r="E74" s="200"/>
      <c r="F74" s="138" t="s">
        <v>24</v>
      </c>
      <c r="G74" s="139"/>
      <c r="H74" s="139"/>
      <c r="I74" s="139">
        <f>'001 008 Pol'!G51</f>
        <v>0</v>
      </c>
      <c r="J74" s="135" t="str">
        <f>IF(I140=0,"",I74/I140*100)</f>
        <v/>
      </c>
    </row>
    <row r="75" spans="1:10" ht="36.75" customHeight="1" x14ac:dyDescent="0.2">
      <c r="A75" s="126"/>
      <c r="B75" s="131" t="s">
        <v>92</v>
      </c>
      <c r="C75" s="199" t="s">
        <v>87</v>
      </c>
      <c r="D75" s="200"/>
      <c r="E75" s="200"/>
      <c r="F75" s="138" t="s">
        <v>24</v>
      </c>
      <c r="G75" s="139"/>
      <c r="H75" s="139"/>
      <c r="I75" s="139">
        <f>'001 008 Pol'!G73</f>
        <v>0</v>
      </c>
      <c r="J75" s="135" t="str">
        <f>IF(I140=0,"",I75/I140*100)</f>
        <v/>
      </c>
    </row>
    <row r="76" spans="1:10" ht="36.75" customHeight="1" x14ac:dyDescent="0.2">
      <c r="A76" s="126"/>
      <c r="B76" s="131" t="s">
        <v>93</v>
      </c>
      <c r="C76" s="199" t="s">
        <v>89</v>
      </c>
      <c r="D76" s="200"/>
      <c r="E76" s="200"/>
      <c r="F76" s="138" t="s">
        <v>24</v>
      </c>
      <c r="G76" s="139"/>
      <c r="H76" s="139"/>
      <c r="I76" s="139">
        <f>'001 008 Pol'!G77</f>
        <v>0</v>
      </c>
      <c r="J76" s="135" t="str">
        <f>IF(I140=0,"",I76/I140*100)</f>
        <v/>
      </c>
    </row>
    <row r="77" spans="1:10" ht="36.75" customHeight="1" x14ac:dyDescent="0.2">
      <c r="A77" s="126"/>
      <c r="B77" s="131" t="s">
        <v>94</v>
      </c>
      <c r="C77" s="199" t="s">
        <v>87</v>
      </c>
      <c r="D77" s="200"/>
      <c r="E77" s="200"/>
      <c r="F77" s="138" t="s">
        <v>24</v>
      </c>
      <c r="G77" s="139"/>
      <c r="H77" s="139"/>
      <c r="I77" s="139">
        <f>'001 008 Pol'!G96</f>
        <v>0</v>
      </c>
      <c r="J77" s="135" t="str">
        <f>IF(I140=0,"",I77/I140*100)</f>
        <v/>
      </c>
    </row>
    <row r="78" spans="1:10" ht="36.75" customHeight="1" x14ac:dyDescent="0.2">
      <c r="A78" s="126"/>
      <c r="B78" s="131" t="s">
        <v>95</v>
      </c>
      <c r="C78" s="199" t="s">
        <v>87</v>
      </c>
      <c r="D78" s="200"/>
      <c r="E78" s="200"/>
      <c r="F78" s="138" t="s">
        <v>24</v>
      </c>
      <c r="G78" s="139"/>
      <c r="H78" s="139"/>
      <c r="I78" s="139">
        <f>'001 008 Pol'!G111</f>
        <v>0</v>
      </c>
      <c r="J78" s="135" t="str">
        <f>IF(I140=0,"",I78/I140*100)</f>
        <v/>
      </c>
    </row>
    <row r="79" spans="1:10" ht="36.75" customHeight="1" x14ac:dyDescent="0.2">
      <c r="A79" s="126"/>
      <c r="B79" s="131" t="s">
        <v>96</v>
      </c>
      <c r="C79" s="199" t="s">
        <v>89</v>
      </c>
      <c r="D79" s="200"/>
      <c r="E79" s="200"/>
      <c r="F79" s="138" t="s">
        <v>24</v>
      </c>
      <c r="G79" s="139"/>
      <c r="H79" s="139"/>
      <c r="I79" s="139">
        <f>'001 008 Pol'!G132</f>
        <v>0</v>
      </c>
      <c r="J79" s="135" t="str">
        <f>IF(I140=0,"",I79/I140*100)</f>
        <v/>
      </c>
    </row>
    <row r="80" spans="1:10" ht="36.75" customHeight="1" x14ac:dyDescent="0.2">
      <c r="A80" s="126"/>
      <c r="B80" s="131" t="s">
        <v>97</v>
      </c>
      <c r="C80" s="199" t="s">
        <v>98</v>
      </c>
      <c r="D80" s="200"/>
      <c r="E80" s="200"/>
      <c r="F80" s="138" t="s">
        <v>24</v>
      </c>
      <c r="G80" s="139"/>
      <c r="H80" s="139"/>
      <c r="I80" s="139">
        <f>'001 008 Pol'!G149</f>
        <v>0</v>
      </c>
      <c r="J80" s="135" t="str">
        <f>IF(I140=0,"",I80/I140*100)</f>
        <v/>
      </c>
    </row>
    <row r="81" spans="1:10" ht="36.75" customHeight="1" x14ac:dyDescent="0.2">
      <c r="A81" s="126"/>
      <c r="B81" s="131" t="s">
        <v>99</v>
      </c>
      <c r="C81" s="199" t="s">
        <v>100</v>
      </c>
      <c r="D81" s="200"/>
      <c r="E81" s="200"/>
      <c r="F81" s="138" t="s">
        <v>24</v>
      </c>
      <c r="G81" s="139"/>
      <c r="H81" s="139"/>
      <c r="I81" s="139">
        <f>'001 008 Pol'!G155</f>
        <v>0</v>
      </c>
      <c r="J81" s="135" t="str">
        <f>IF(I140=0,"",I81/I140*100)</f>
        <v/>
      </c>
    </row>
    <row r="82" spans="1:10" ht="36.75" customHeight="1" x14ac:dyDescent="0.2">
      <c r="A82" s="126"/>
      <c r="B82" s="131" t="s">
        <v>101</v>
      </c>
      <c r="C82" s="199" t="s">
        <v>100</v>
      </c>
      <c r="D82" s="200"/>
      <c r="E82" s="200"/>
      <c r="F82" s="138" t="s">
        <v>24</v>
      </c>
      <c r="G82" s="139"/>
      <c r="H82" s="139"/>
      <c r="I82" s="139">
        <f>'001 008 Pol'!G165</f>
        <v>0</v>
      </c>
      <c r="J82" s="135" t="str">
        <f>IF(I140=0,"",I82/I140*100)</f>
        <v/>
      </c>
    </row>
    <row r="83" spans="1:10" ht="36.75" customHeight="1" x14ac:dyDescent="0.2">
      <c r="A83" s="126"/>
      <c r="B83" s="131" t="s">
        <v>102</v>
      </c>
      <c r="C83" s="199" t="s">
        <v>89</v>
      </c>
      <c r="D83" s="200"/>
      <c r="E83" s="200"/>
      <c r="F83" s="138" t="s">
        <v>24</v>
      </c>
      <c r="G83" s="139"/>
      <c r="H83" s="139"/>
      <c r="I83" s="139">
        <f>'001 008 Pol'!G168</f>
        <v>0</v>
      </c>
      <c r="J83" s="135" t="str">
        <f>IF(I140=0,"",I83/I140*100)</f>
        <v/>
      </c>
    </row>
    <row r="84" spans="1:10" ht="36.75" customHeight="1" x14ac:dyDescent="0.2">
      <c r="A84" s="126"/>
      <c r="B84" s="131" t="s">
        <v>103</v>
      </c>
      <c r="C84" s="199" t="s">
        <v>89</v>
      </c>
      <c r="D84" s="200"/>
      <c r="E84" s="200"/>
      <c r="F84" s="138" t="s">
        <v>24</v>
      </c>
      <c r="G84" s="139"/>
      <c r="H84" s="139"/>
      <c r="I84" s="139">
        <f>'001 008 Pol'!G172</f>
        <v>0</v>
      </c>
      <c r="J84" s="135" t="str">
        <f>IF(I140=0,"",I84/I140*100)</f>
        <v/>
      </c>
    </row>
    <row r="85" spans="1:10" ht="36.75" customHeight="1" x14ac:dyDescent="0.2">
      <c r="A85" s="126"/>
      <c r="B85" s="131" t="s">
        <v>104</v>
      </c>
      <c r="C85" s="199" t="s">
        <v>105</v>
      </c>
      <c r="D85" s="200"/>
      <c r="E85" s="200"/>
      <c r="F85" s="138" t="s">
        <v>24</v>
      </c>
      <c r="G85" s="139"/>
      <c r="H85" s="139"/>
      <c r="I85" s="139">
        <f>'001 008 Pol'!G185</f>
        <v>0</v>
      </c>
      <c r="J85" s="135" t="str">
        <f>IF(I140=0,"",I85/I140*100)</f>
        <v/>
      </c>
    </row>
    <row r="86" spans="1:10" ht="36.75" customHeight="1" x14ac:dyDescent="0.2">
      <c r="A86" s="126"/>
      <c r="B86" s="131" t="s">
        <v>106</v>
      </c>
      <c r="C86" s="199" t="s">
        <v>107</v>
      </c>
      <c r="D86" s="200"/>
      <c r="E86" s="200"/>
      <c r="F86" s="138" t="s">
        <v>24</v>
      </c>
      <c r="G86" s="139"/>
      <c r="H86" s="139"/>
      <c r="I86" s="139">
        <f>'001 001 Pol'!G8+'001 003 Pol'!G8+'001 004 Pol'!G8+'001 009 Pol'!G8</f>
        <v>0</v>
      </c>
      <c r="J86" s="135" t="str">
        <f>IF(I140=0,"",I86/I140*100)</f>
        <v/>
      </c>
    </row>
    <row r="87" spans="1:10" ht="36.75" customHeight="1" x14ac:dyDescent="0.2">
      <c r="A87" s="126"/>
      <c r="B87" s="131" t="s">
        <v>108</v>
      </c>
      <c r="C87" s="199" t="s">
        <v>109</v>
      </c>
      <c r="D87" s="200"/>
      <c r="E87" s="200"/>
      <c r="F87" s="138" t="s">
        <v>24</v>
      </c>
      <c r="G87" s="139"/>
      <c r="H87" s="139"/>
      <c r="I87" s="139">
        <f>'001 010 Pol'!G8</f>
        <v>0</v>
      </c>
      <c r="J87" s="135" t="str">
        <f>IF(I140=0,"",I87/I140*100)</f>
        <v/>
      </c>
    </row>
    <row r="88" spans="1:10" ht="36.75" customHeight="1" x14ac:dyDescent="0.2">
      <c r="A88" s="126"/>
      <c r="B88" s="131" t="s">
        <v>110</v>
      </c>
      <c r="C88" s="199" t="s">
        <v>111</v>
      </c>
      <c r="D88" s="200"/>
      <c r="E88" s="200"/>
      <c r="F88" s="138" t="s">
        <v>24</v>
      </c>
      <c r="G88" s="139"/>
      <c r="H88" s="139"/>
      <c r="I88" s="139">
        <f>'001 010 Pol'!G33</f>
        <v>0</v>
      </c>
      <c r="J88" s="135" t="str">
        <f>IF(I140=0,"",I88/I140*100)</f>
        <v/>
      </c>
    </row>
    <row r="89" spans="1:10" ht="36.75" customHeight="1" x14ac:dyDescent="0.2">
      <c r="A89" s="126"/>
      <c r="B89" s="131" t="s">
        <v>112</v>
      </c>
      <c r="C89" s="199" t="s">
        <v>113</v>
      </c>
      <c r="D89" s="200"/>
      <c r="E89" s="200"/>
      <c r="F89" s="138" t="s">
        <v>24</v>
      </c>
      <c r="G89" s="139"/>
      <c r="H89" s="139"/>
      <c r="I89" s="139">
        <f>'001 010 Pol'!G38</f>
        <v>0</v>
      </c>
      <c r="J89" s="135" t="str">
        <f>IF(I140=0,"",I89/I140*100)</f>
        <v/>
      </c>
    </row>
    <row r="90" spans="1:10" ht="36.75" customHeight="1" x14ac:dyDescent="0.2">
      <c r="A90" s="126"/>
      <c r="B90" s="131" t="s">
        <v>114</v>
      </c>
      <c r="C90" s="199" t="s">
        <v>115</v>
      </c>
      <c r="D90" s="200"/>
      <c r="E90" s="200"/>
      <c r="F90" s="138" t="s">
        <v>24</v>
      </c>
      <c r="G90" s="139"/>
      <c r="H90" s="139"/>
      <c r="I90" s="139">
        <f>'001 010 Pol'!G50</f>
        <v>0</v>
      </c>
      <c r="J90" s="135" t="str">
        <f>IF(I140=0,"",I90/I140*100)</f>
        <v/>
      </c>
    </row>
    <row r="91" spans="1:10" ht="36.75" customHeight="1" x14ac:dyDescent="0.2">
      <c r="A91" s="126"/>
      <c r="B91" s="131" t="s">
        <v>116</v>
      </c>
      <c r="C91" s="199" t="s">
        <v>117</v>
      </c>
      <c r="D91" s="200"/>
      <c r="E91" s="200"/>
      <c r="F91" s="138" t="s">
        <v>24</v>
      </c>
      <c r="G91" s="139"/>
      <c r="H91" s="139"/>
      <c r="I91" s="139">
        <f>'001 010 Pol'!G57</f>
        <v>0</v>
      </c>
      <c r="J91" s="135" t="str">
        <f>IF(I140=0,"",I91/I140*100)</f>
        <v/>
      </c>
    </row>
    <row r="92" spans="1:10" ht="36.75" customHeight="1" x14ac:dyDescent="0.2">
      <c r="A92" s="126"/>
      <c r="B92" s="131" t="s">
        <v>118</v>
      </c>
      <c r="C92" s="199" t="s">
        <v>119</v>
      </c>
      <c r="D92" s="200"/>
      <c r="E92" s="200"/>
      <c r="F92" s="138" t="s">
        <v>24</v>
      </c>
      <c r="G92" s="139"/>
      <c r="H92" s="139"/>
      <c r="I92" s="139">
        <f>'001 010 Pol'!G62</f>
        <v>0</v>
      </c>
      <c r="J92" s="135" t="str">
        <f>IF(I140=0,"",I92/I140*100)</f>
        <v/>
      </c>
    </row>
    <row r="93" spans="1:10" ht="36.75" customHeight="1" x14ac:dyDescent="0.2">
      <c r="A93" s="126"/>
      <c r="B93" s="131" t="s">
        <v>120</v>
      </c>
      <c r="C93" s="199" t="s">
        <v>121</v>
      </c>
      <c r="D93" s="200"/>
      <c r="E93" s="200"/>
      <c r="F93" s="138" t="s">
        <v>24</v>
      </c>
      <c r="G93" s="139"/>
      <c r="H93" s="139"/>
      <c r="I93" s="139">
        <f>'001 010 Pol'!G74</f>
        <v>0</v>
      </c>
      <c r="J93" s="135" t="str">
        <f>IF(I140=0,"",I93/I140*100)</f>
        <v/>
      </c>
    </row>
    <row r="94" spans="1:10" ht="36.75" customHeight="1" x14ac:dyDescent="0.2">
      <c r="A94" s="126"/>
      <c r="B94" s="131" t="s">
        <v>122</v>
      </c>
      <c r="C94" s="199" t="s">
        <v>123</v>
      </c>
      <c r="D94" s="200"/>
      <c r="E94" s="200"/>
      <c r="F94" s="138" t="s">
        <v>24</v>
      </c>
      <c r="G94" s="139"/>
      <c r="H94" s="139"/>
      <c r="I94" s="139">
        <f>'001 009 Pol'!G99</f>
        <v>0</v>
      </c>
      <c r="J94" s="135" t="str">
        <f>IF(I140=0,"",I94/I140*100)</f>
        <v/>
      </c>
    </row>
    <row r="95" spans="1:10" ht="36.75" customHeight="1" x14ac:dyDescent="0.2">
      <c r="A95" s="126"/>
      <c r="B95" s="131" t="s">
        <v>122</v>
      </c>
      <c r="C95" s="199" t="s">
        <v>124</v>
      </c>
      <c r="D95" s="200"/>
      <c r="E95" s="200"/>
      <c r="F95" s="138" t="s">
        <v>24</v>
      </c>
      <c r="G95" s="139"/>
      <c r="H95" s="139"/>
      <c r="I95" s="139">
        <f>'001 001 Pol'!G26+'001 005 Pol'!G8</f>
        <v>0</v>
      </c>
      <c r="J95" s="135" t="str">
        <f>IF(I140=0,"",I95/I140*100)</f>
        <v/>
      </c>
    </row>
    <row r="96" spans="1:10" ht="36.75" customHeight="1" x14ac:dyDescent="0.2">
      <c r="A96" s="126"/>
      <c r="B96" s="131" t="s">
        <v>125</v>
      </c>
      <c r="C96" s="199" t="s">
        <v>126</v>
      </c>
      <c r="D96" s="200"/>
      <c r="E96" s="200"/>
      <c r="F96" s="138" t="s">
        <v>24</v>
      </c>
      <c r="G96" s="139"/>
      <c r="H96" s="139"/>
      <c r="I96" s="139">
        <f>'001 001 Pol'!G56+'001 005 Pol'!G11+'001 006 Pol'!G8+'001 009 Pol'!G109</f>
        <v>0</v>
      </c>
      <c r="J96" s="135" t="str">
        <f>IF(I140=0,"",I96/I140*100)</f>
        <v/>
      </c>
    </row>
    <row r="97" spans="1:10" ht="36.75" customHeight="1" x14ac:dyDescent="0.2">
      <c r="A97" s="126"/>
      <c r="B97" s="131" t="s">
        <v>127</v>
      </c>
      <c r="C97" s="199" t="s">
        <v>128</v>
      </c>
      <c r="D97" s="200"/>
      <c r="E97" s="200"/>
      <c r="F97" s="138" t="s">
        <v>24</v>
      </c>
      <c r="G97" s="139"/>
      <c r="H97" s="139"/>
      <c r="I97" s="139">
        <f>'001 006 Pol'!G41</f>
        <v>0</v>
      </c>
      <c r="J97" s="135" t="str">
        <f>IF(I140=0,"",I97/I140*100)</f>
        <v/>
      </c>
    </row>
    <row r="98" spans="1:10" ht="36.75" customHeight="1" x14ac:dyDescent="0.2">
      <c r="A98" s="126"/>
      <c r="B98" s="131" t="s">
        <v>129</v>
      </c>
      <c r="C98" s="199" t="s">
        <v>130</v>
      </c>
      <c r="D98" s="200"/>
      <c r="E98" s="200"/>
      <c r="F98" s="138" t="s">
        <v>24</v>
      </c>
      <c r="G98" s="139"/>
      <c r="H98" s="139"/>
      <c r="I98" s="139">
        <f>'001 005 Pol'!G14+'001 006 Pol'!G53+'001 009 Pol'!G114</f>
        <v>0</v>
      </c>
      <c r="J98" s="135" t="str">
        <f>IF(I140=0,"",I98/I140*100)</f>
        <v/>
      </c>
    </row>
    <row r="99" spans="1:10" ht="36.75" customHeight="1" x14ac:dyDescent="0.2">
      <c r="A99" s="126"/>
      <c r="B99" s="131" t="s">
        <v>131</v>
      </c>
      <c r="C99" s="199" t="s">
        <v>132</v>
      </c>
      <c r="D99" s="200"/>
      <c r="E99" s="200"/>
      <c r="F99" s="138" t="s">
        <v>24</v>
      </c>
      <c r="G99" s="139"/>
      <c r="H99" s="139"/>
      <c r="I99" s="139">
        <f>'001 003 Pol'!G27+'001 009 Pol'!G119</f>
        <v>0</v>
      </c>
      <c r="J99" s="135" t="str">
        <f>IF(I140=0,"",I99/I140*100)</f>
        <v/>
      </c>
    </row>
    <row r="100" spans="1:10" ht="36.75" customHeight="1" x14ac:dyDescent="0.2">
      <c r="A100" s="126"/>
      <c r="B100" s="131" t="s">
        <v>133</v>
      </c>
      <c r="C100" s="199" t="s">
        <v>134</v>
      </c>
      <c r="D100" s="200"/>
      <c r="E100" s="200"/>
      <c r="F100" s="138" t="s">
        <v>24</v>
      </c>
      <c r="G100" s="139"/>
      <c r="H100" s="139"/>
      <c r="I100" s="139">
        <f>'001 005 Pol'!G17+'001 006 Pol'!G63</f>
        <v>0</v>
      </c>
      <c r="J100" s="135" t="str">
        <f>IF(I140=0,"",I100/I140*100)</f>
        <v/>
      </c>
    </row>
    <row r="101" spans="1:10" ht="36.75" customHeight="1" x14ac:dyDescent="0.2">
      <c r="A101" s="126"/>
      <c r="B101" s="131" t="s">
        <v>135</v>
      </c>
      <c r="C101" s="199" t="s">
        <v>136</v>
      </c>
      <c r="D101" s="200"/>
      <c r="E101" s="200"/>
      <c r="F101" s="138" t="s">
        <v>24</v>
      </c>
      <c r="G101" s="139"/>
      <c r="H101" s="139"/>
      <c r="I101" s="139">
        <f>'001 005 Pol'!G22+'001 006 Pol'!G77</f>
        <v>0</v>
      </c>
      <c r="J101" s="135" t="str">
        <f>IF(I140=0,"",I101/I140*100)</f>
        <v/>
      </c>
    </row>
    <row r="102" spans="1:10" ht="36.75" customHeight="1" x14ac:dyDescent="0.2">
      <c r="A102" s="126"/>
      <c r="B102" s="131" t="s">
        <v>137</v>
      </c>
      <c r="C102" s="199" t="s">
        <v>138</v>
      </c>
      <c r="D102" s="200"/>
      <c r="E102" s="200"/>
      <c r="F102" s="138" t="s">
        <v>24</v>
      </c>
      <c r="G102" s="139"/>
      <c r="H102" s="139"/>
      <c r="I102" s="139">
        <f>'001 001 Pol'!G63+'001 002 Pol'!G8+'001 005 Pol'!G25+'001 006 Pol'!G162</f>
        <v>0</v>
      </c>
      <c r="J102" s="135" t="str">
        <f>IF(I140=0,"",I102/I140*100)</f>
        <v/>
      </c>
    </row>
    <row r="103" spans="1:10" ht="36.75" customHeight="1" x14ac:dyDescent="0.2">
      <c r="A103" s="126"/>
      <c r="B103" s="131" t="s">
        <v>139</v>
      </c>
      <c r="C103" s="199" t="s">
        <v>140</v>
      </c>
      <c r="D103" s="200"/>
      <c r="E103" s="200"/>
      <c r="F103" s="138" t="s">
        <v>24</v>
      </c>
      <c r="G103" s="139"/>
      <c r="H103" s="139"/>
      <c r="I103" s="139">
        <f>'001 005 Pol'!G29+'001 006 Pol'!G169</f>
        <v>0</v>
      </c>
      <c r="J103" s="135" t="str">
        <f>IF(I140=0,"",I103/I140*100)</f>
        <v/>
      </c>
    </row>
    <row r="104" spans="1:10" ht="36.75" customHeight="1" x14ac:dyDescent="0.2">
      <c r="A104" s="126"/>
      <c r="B104" s="131" t="s">
        <v>141</v>
      </c>
      <c r="C104" s="199" t="s">
        <v>142</v>
      </c>
      <c r="D104" s="200"/>
      <c r="E104" s="200"/>
      <c r="F104" s="138" t="s">
        <v>24</v>
      </c>
      <c r="G104" s="139"/>
      <c r="H104" s="139"/>
      <c r="I104" s="139">
        <f>'001 009 Pol'!G134</f>
        <v>0</v>
      </c>
      <c r="J104" s="135" t="str">
        <f>IF(I140=0,"",I104/I140*100)</f>
        <v/>
      </c>
    </row>
    <row r="105" spans="1:10" ht="36.75" customHeight="1" x14ac:dyDescent="0.2">
      <c r="A105" s="126"/>
      <c r="B105" s="131" t="s">
        <v>143</v>
      </c>
      <c r="C105" s="199" t="s">
        <v>144</v>
      </c>
      <c r="D105" s="200"/>
      <c r="E105" s="200"/>
      <c r="F105" s="138" t="s">
        <v>24</v>
      </c>
      <c r="G105" s="139"/>
      <c r="H105" s="139"/>
      <c r="I105" s="139">
        <f>'001 009 Pol'!G217</f>
        <v>0</v>
      </c>
      <c r="J105" s="135" t="str">
        <f>IF(I140=0,"",I105/I140*100)</f>
        <v/>
      </c>
    </row>
    <row r="106" spans="1:10" ht="36.75" customHeight="1" x14ac:dyDescent="0.2">
      <c r="A106" s="126"/>
      <c r="B106" s="131" t="s">
        <v>143</v>
      </c>
      <c r="C106" s="199" t="s">
        <v>145</v>
      </c>
      <c r="D106" s="200"/>
      <c r="E106" s="200"/>
      <c r="F106" s="138" t="s">
        <v>24</v>
      </c>
      <c r="G106" s="139"/>
      <c r="H106" s="139"/>
      <c r="I106" s="139">
        <f>'001 003 Pol'!G35+'001 006 Pol'!G188</f>
        <v>0</v>
      </c>
      <c r="J106" s="135" t="str">
        <f>IF(I140=0,"",I106/I140*100)</f>
        <v/>
      </c>
    </row>
    <row r="107" spans="1:10" ht="36.75" customHeight="1" x14ac:dyDescent="0.2">
      <c r="A107" s="126"/>
      <c r="B107" s="131" t="s">
        <v>146</v>
      </c>
      <c r="C107" s="199" t="s">
        <v>147</v>
      </c>
      <c r="D107" s="200"/>
      <c r="E107" s="200"/>
      <c r="F107" s="138" t="s">
        <v>24</v>
      </c>
      <c r="G107" s="139"/>
      <c r="H107" s="139"/>
      <c r="I107" s="139">
        <f>'001 003 Pol'!G45</f>
        <v>0</v>
      </c>
      <c r="J107" s="135" t="str">
        <f>IF(I140=0,"",I107/I140*100)</f>
        <v/>
      </c>
    </row>
    <row r="108" spans="1:10" ht="36.75" customHeight="1" x14ac:dyDescent="0.2">
      <c r="A108" s="126"/>
      <c r="B108" s="131" t="s">
        <v>148</v>
      </c>
      <c r="C108" s="199" t="s">
        <v>149</v>
      </c>
      <c r="D108" s="200"/>
      <c r="E108" s="200"/>
      <c r="F108" s="138" t="s">
        <v>24</v>
      </c>
      <c r="G108" s="139"/>
      <c r="H108" s="139"/>
      <c r="I108" s="139">
        <f>'001 001 Pol'!G109+'001 005 Pol'!G34+'001 006 Pol'!G206</f>
        <v>0</v>
      </c>
      <c r="J108" s="135" t="str">
        <f>IF(I140=0,"",I108/I140*100)</f>
        <v/>
      </c>
    </row>
    <row r="109" spans="1:10" ht="36.75" customHeight="1" x14ac:dyDescent="0.2">
      <c r="A109" s="126"/>
      <c r="B109" s="131" t="s">
        <v>150</v>
      </c>
      <c r="C109" s="199" t="s">
        <v>151</v>
      </c>
      <c r="D109" s="200"/>
      <c r="E109" s="200"/>
      <c r="F109" s="138" t="s">
        <v>24</v>
      </c>
      <c r="G109" s="139"/>
      <c r="H109" s="139"/>
      <c r="I109" s="139">
        <f>'001 005 Pol'!G37+'001 006 Pol'!G209</f>
        <v>0</v>
      </c>
      <c r="J109" s="135" t="str">
        <f>IF(I140=0,"",I109/I140*100)</f>
        <v/>
      </c>
    </row>
    <row r="110" spans="1:10" ht="36.75" customHeight="1" x14ac:dyDescent="0.2">
      <c r="A110" s="126"/>
      <c r="B110" s="131" t="s">
        <v>152</v>
      </c>
      <c r="C110" s="199" t="s">
        <v>153</v>
      </c>
      <c r="D110" s="200"/>
      <c r="E110" s="200"/>
      <c r="F110" s="138" t="s">
        <v>24</v>
      </c>
      <c r="G110" s="139"/>
      <c r="H110" s="139"/>
      <c r="I110" s="139">
        <f>'001 006 Pol'!G213</f>
        <v>0</v>
      </c>
      <c r="J110" s="135" t="str">
        <f>IF(I140=0,"",I110/I140*100)</f>
        <v/>
      </c>
    </row>
    <row r="111" spans="1:10" ht="36.75" customHeight="1" x14ac:dyDescent="0.2">
      <c r="A111" s="126"/>
      <c r="B111" s="131" t="s">
        <v>154</v>
      </c>
      <c r="C111" s="199" t="s">
        <v>155</v>
      </c>
      <c r="D111" s="200"/>
      <c r="E111" s="200"/>
      <c r="F111" s="138" t="s">
        <v>24</v>
      </c>
      <c r="G111" s="139"/>
      <c r="H111" s="139"/>
      <c r="I111" s="139">
        <f>'001 001 Pol'!G125+'001 002 Pol'!G16+'001 004 Pol'!G15+'001 005 Pol'!G40+'001 006 Pol'!G216</f>
        <v>0</v>
      </c>
      <c r="J111" s="135" t="str">
        <f>IF(I140=0,"",I111/I140*100)</f>
        <v/>
      </c>
    </row>
    <row r="112" spans="1:10" ht="36.75" customHeight="1" x14ac:dyDescent="0.2">
      <c r="A112" s="126"/>
      <c r="B112" s="131" t="s">
        <v>156</v>
      </c>
      <c r="C112" s="199" t="s">
        <v>157</v>
      </c>
      <c r="D112" s="200"/>
      <c r="E112" s="200"/>
      <c r="F112" s="138" t="s">
        <v>24</v>
      </c>
      <c r="G112" s="139"/>
      <c r="H112" s="139"/>
      <c r="I112" s="139">
        <f>'001 001 Pol'!G142+'001 002 Pol'!G22+'001 004 Pol'!G20+'001 005 Pol'!G45+'001 006 Pol'!G452</f>
        <v>0</v>
      </c>
      <c r="J112" s="135" t="str">
        <f>IF(I140=0,"",I112/I140*100)</f>
        <v/>
      </c>
    </row>
    <row r="113" spans="1:10" ht="36.75" customHeight="1" x14ac:dyDescent="0.2">
      <c r="A113" s="126"/>
      <c r="B113" s="131" t="s">
        <v>158</v>
      </c>
      <c r="C113" s="199" t="s">
        <v>159</v>
      </c>
      <c r="D113" s="200"/>
      <c r="E113" s="200"/>
      <c r="F113" s="138" t="s">
        <v>24</v>
      </c>
      <c r="G113" s="139"/>
      <c r="H113" s="139"/>
      <c r="I113" s="139">
        <f>'001 001 Pol'!G151+'001 002 Pol'!G30+'001 003 Pol'!G48+'001 005 Pol'!G53+'001 006 Pol'!G460</f>
        <v>0</v>
      </c>
      <c r="J113" s="135" t="str">
        <f>IF(I140=0,"",I113/I140*100)</f>
        <v/>
      </c>
    </row>
    <row r="114" spans="1:10" ht="36.75" customHeight="1" x14ac:dyDescent="0.2">
      <c r="A114" s="126"/>
      <c r="B114" s="131" t="s">
        <v>160</v>
      </c>
      <c r="C114" s="199" t="s">
        <v>161</v>
      </c>
      <c r="D114" s="200"/>
      <c r="E114" s="200"/>
      <c r="F114" s="138" t="s">
        <v>24</v>
      </c>
      <c r="G114" s="139"/>
      <c r="H114" s="139"/>
      <c r="I114" s="139">
        <f>'001 009 Pol'!G227</f>
        <v>0</v>
      </c>
      <c r="J114" s="135" t="str">
        <f>IF(I140=0,"",I114/I140*100)</f>
        <v/>
      </c>
    </row>
    <row r="115" spans="1:10" ht="36.75" customHeight="1" x14ac:dyDescent="0.2">
      <c r="A115" s="126"/>
      <c r="B115" s="131" t="s">
        <v>162</v>
      </c>
      <c r="C115" s="199" t="s">
        <v>163</v>
      </c>
      <c r="D115" s="200"/>
      <c r="E115" s="200"/>
      <c r="F115" s="138" t="s">
        <v>25</v>
      </c>
      <c r="G115" s="139"/>
      <c r="H115" s="139"/>
      <c r="I115" s="139">
        <f>'001 001 Pol'!G154+'001 005 Pol'!G56+'001 006 Pol'!G463</f>
        <v>0</v>
      </c>
      <c r="J115" s="135" t="str">
        <f>IF(I140=0,"",I115/I140*100)</f>
        <v/>
      </c>
    </row>
    <row r="116" spans="1:10" ht="36.75" customHeight="1" x14ac:dyDescent="0.2">
      <c r="A116" s="126"/>
      <c r="B116" s="131" t="s">
        <v>162</v>
      </c>
      <c r="C116" s="199" t="s">
        <v>164</v>
      </c>
      <c r="D116" s="200"/>
      <c r="E116" s="200"/>
      <c r="F116" s="138" t="s">
        <v>25</v>
      </c>
      <c r="G116" s="139"/>
      <c r="H116" s="139"/>
      <c r="I116" s="139">
        <f>'001 009 Pol'!G243</f>
        <v>0</v>
      </c>
      <c r="J116" s="135" t="str">
        <f>IF(I140=0,"",I116/I140*100)</f>
        <v/>
      </c>
    </row>
    <row r="117" spans="1:10" ht="36.75" customHeight="1" x14ac:dyDescent="0.2">
      <c r="A117" s="126"/>
      <c r="B117" s="131" t="s">
        <v>165</v>
      </c>
      <c r="C117" s="199" t="s">
        <v>166</v>
      </c>
      <c r="D117" s="200"/>
      <c r="E117" s="200"/>
      <c r="F117" s="138" t="s">
        <v>25</v>
      </c>
      <c r="G117" s="139"/>
      <c r="H117" s="139"/>
      <c r="I117" s="139">
        <f>'001 002 Pol'!G33+'001 005 Pol'!G66</f>
        <v>0</v>
      </c>
      <c r="J117" s="135" t="str">
        <f>IF(I140=0,"",I117/I140*100)</f>
        <v/>
      </c>
    </row>
    <row r="118" spans="1:10" ht="36.75" customHeight="1" x14ac:dyDescent="0.2">
      <c r="A118" s="126"/>
      <c r="B118" s="131" t="s">
        <v>167</v>
      </c>
      <c r="C118" s="199" t="s">
        <v>168</v>
      </c>
      <c r="D118" s="200"/>
      <c r="E118" s="200"/>
      <c r="F118" s="138" t="s">
        <v>25</v>
      </c>
      <c r="G118" s="139"/>
      <c r="H118" s="139"/>
      <c r="I118" s="139">
        <f>'001 002 Pol'!G73+'001 005 Pol'!G92+'001 006 Pol'!G477</f>
        <v>0</v>
      </c>
      <c r="J118" s="135" t="str">
        <f>IF(I140=0,"",I118/I140*100)</f>
        <v/>
      </c>
    </row>
    <row r="119" spans="1:10" ht="36.75" customHeight="1" x14ac:dyDescent="0.2">
      <c r="A119" s="126"/>
      <c r="B119" s="131" t="s">
        <v>169</v>
      </c>
      <c r="C119" s="199" t="s">
        <v>170</v>
      </c>
      <c r="D119" s="200"/>
      <c r="E119" s="200"/>
      <c r="F119" s="138" t="s">
        <v>25</v>
      </c>
      <c r="G119" s="139"/>
      <c r="H119" s="139"/>
      <c r="I119" s="139">
        <f>'001 006 Pol'!G496</f>
        <v>0</v>
      </c>
      <c r="J119" s="135" t="str">
        <f>IF(I140=0,"",I119/I140*100)</f>
        <v/>
      </c>
    </row>
    <row r="120" spans="1:10" ht="36.75" customHeight="1" x14ac:dyDescent="0.2">
      <c r="A120" s="126"/>
      <c r="B120" s="131" t="s">
        <v>171</v>
      </c>
      <c r="C120" s="199" t="s">
        <v>172</v>
      </c>
      <c r="D120" s="200"/>
      <c r="E120" s="200"/>
      <c r="F120" s="138" t="s">
        <v>25</v>
      </c>
      <c r="G120" s="139"/>
      <c r="H120" s="139"/>
      <c r="I120" s="139">
        <f>'001 009 Pol'!G251</f>
        <v>0</v>
      </c>
      <c r="J120" s="135" t="str">
        <f>IF(I140=0,"",I120/I140*100)</f>
        <v/>
      </c>
    </row>
    <row r="121" spans="1:10" ht="36.75" customHeight="1" x14ac:dyDescent="0.2">
      <c r="A121" s="126"/>
      <c r="B121" s="131" t="s">
        <v>173</v>
      </c>
      <c r="C121" s="199" t="s">
        <v>174</v>
      </c>
      <c r="D121" s="200"/>
      <c r="E121" s="200"/>
      <c r="F121" s="138" t="s">
        <v>25</v>
      </c>
      <c r="G121" s="139"/>
      <c r="H121" s="139"/>
      <c r="I121" s="139">
        <f>'001 009 Pol'!G339</f>
        <v>0</v>
      </c>
      <c r="J121" s="135" t="str">
        <f>IF(I140=0,"",I121/I140*100)</f>
        <v/>
      </c>
    </row>
    <row r="122" spans="1:10" ht="36.75" customHeight="1" x14ac:dyDescent="0.2">
      <c r="A122" s="126"/>
      <c r="B122" s="131" t="s">
        <v>175</v>
      </c>
      <c r="C122" s="199" t="s">
        <v>176</v>
      </c>
      <c r="D122" s="200"/>
      <c r="E122" s="200"/>
      <c r="F122" s="138" t="s">
        <v>25</v>
      </c>
      <c r="G122" s="139"/>
      <c r="H122" s="139"/>
      <c r="I122" s="139">
        <f>'001 006 Pol'!G499</f>
        <v>0</v>
      </c>
      <c r="J122" s="135" t="str">
        <f>IF(I140=0,"",I122/I140*100)</f>
        <v/>
      </c>
    </row>
    <row r="123" spans="1:10" ht="36.75" customHeight="1" x14ac:dyDescent="0.2">
      <c r="A123" s="126"/>
      <c r="B123" s="131" t="s">
        <v>177</v>
      </c>
      <c r="C123" s="199" t="s">
        <v>178</v>
      </c>
      <c r="D123" s="200"/>
      <c r="E123" s="200"/>
      <c r="F123" s="138" t="s">
        <v>25</v>
      </c>
      <c r="G123" s="139"/>
      <c r="H123" s="139"/>
      <c r="I123" s="139">
        <f>'001 006 Pol'!G501</f>
        <v>0</v>
      </c>
      <c r="J123" s="135" t="str">
        <f>IF(I140=0,"",I123/I140*100)</f>
        <v/>
      </c>
    </row>
    <row r="124" spans="1:10" ht="36.75" customHeight="1" x14ac:dyDescent="0.2">
      <c r="A124" s="126"/>
      <c r="B124" s="131" t="s">
        <v>177</v>
      </c>
      <c r="C124" s="199" t="s">
        <v>179</v>
      </c>
      <c r="D124" s="200"/>
      <c r="E124" s="200"/>
      <c r="F124" s="138" t="s">
        <v>25</v>
      </c>
      <c r="G124" s="139"/>
      <c r="H124" s="139"/>
      <c r="I124" s="139">
        <f>'001 009 Pol'!G468</f>
        <v>0</v>
      </c>
      <c r="J124" s="135" t="str">
        <f>IF(I140=0,"",I124/I140*100)</f>
        <v/>
      </c>
    </row>
    <row r="125" spans="1:10" ht="36.75" customHeight="1" x14ac:dyDescent="0.2">
      <c r="A125" s="126"/>
      <c r="B125" s="131" t="s">
        <v>180</v>
      </c>
      <c r="C125" s="199" t="s">
        <v>181</v>
      </c>
      <c r="D125" s="200"/>
      <c r="E125" s="200"/>
      <c r="F125" s="138" t="s">
        <v>25</v>
      </c>
      <c r="G125" s="139"/>
      <c r="H125" s="139"/>
      <c r="I125" s="139">
        <f>'001 009 Pol'!G596</f>
        <v>0</v>
      </c>
      <c r="J125" s="135" t="str">
        <f>IF(I140=0,"",I125/I140*100)</f>
        <v/>
      </c>
    </row>
    <row r="126" spans="1:10" ht="36.75" customHeight="1" x14ac:dyDescent="0.2">
      <c r="A126" s="126"/>
      <c r="B126" s="131" t="s">
        <v>182</v>
      </c>
      <c r="C126" s="199" t="s">
        <v>183</v>
      </c>
      <c r="D126" s="200"/>
      <c r="E126" s="200"/>
      <c r="F126" s="138" t="s">
        <v>25</v>
      </c>
      <c r="G126" s="139"/>
      <c r="H126" s="139"/>
      <c r="I126" s="139">
        <f>'001 002 Pol'!G90+'001 005 Pol'!G115+'001 006 Pol'!G513</f>
        <v>0</v>
      </c>
      <c r="J126" s="135" t="str">
        <f>IF(I140=0,"",I126/I140*100)</f>
        <v/>
      </c>
    </row>
    <row r="127" spans="1:10" ht="36.75" customHeight="1" x14ac:dyDescent="0.2">
      <c r="A127" s="126"/>
      <c r="B127" s="131" t="s">
        <v>184</v>
      </c>
      <c r="C127" s="199" t="s">
        <v>185</v>
      </c>
      <c r="D127" s="200"/>
      <c r="E127" s="200"/>
      <c r="F127" s="138" t="s">
        <v>25</v>
      </c>
      <c r="G127" s="139"/>
      <c r="H127" s="139"/>
      <c r="I127" s="139">
        <f>'001 002 Pol'!G98+'001 005 Pol'!G146</f>
        <v>0</v>
      </c>
      <c r="J127" s="135" t="str">
        <f>IF(I140=0,"",I127/I140*100)</f>
        <v/>
      </c>
    </row>
    <row r="128" spans="1:10" ht="36.75" customHeight="1" x14ac:dyDescent="0.2">
      <c r="A128" s="126"/>
      <c r="B128" s="131" t="s">
        <v>186</v>
      </c>
      <c r="C128" s="199" t="s">
        <v>187</v>
      </c>
      <c r="D128" s="200"/>
      <c r="E128" s="200"/>
      <c r="F128" s="138" t="s">
        <v>25</v>
      </c>
      <c r="G128" s="139"/>
      <c r="H128" s="139"/>
      <c r="I128" s="139">
        <f>'001 001 Pol'!G158+'001 002 Pol'!G113+'001 005 Pol'!G161</f>
        <v>0</v>
      </c>
      <c r="J128" s="135" t="str">
        <f>IF(I140=0,"",I128/I140*100)</f>
        <v/>
      </c>
    </row>
    <row r="129" spans="1:10" ht="36.75" customHeight="1" x14ac:dyDescent="0.2">
      <c r="A129" s="126"/>
      <c r="B129" s="131" t="s">
        <v>188</v>
      </c>
      <c r="C129" s="199" t="s">
        <v>189</v>
      </c>
      <c r="D129" s="200"/>
      <c r="E129" s="200"/>
      <c r="F129" s="138" t="s">
        <v>25</v>
      </c>
      <c r="G129" s="139"/>
      <c r="H129" s="139"/>
      <c r="I129" s="139">
        <f>'001 001 Pol'!G164+'001 005 Pol'!G169+'001 006 Pol'!G517</f>
        <v>0</v>
      </c>
      <c r="J129" s="135" t="str">
        <f>IF(I140=0,"",I129/I140*100)</f>
        <v/>
      </c>
    </row>
    <row r="130" spans="1:10" ht="36.75" customHeight="1" x14ac:dyDescent="0.2">
      <c r="A130" s="126"/>
      <c r="B130" s="131" t="s">
        <v>190</v>
      </c>
      <c r="C130" s="199" t="s">
        <v>191</v>
      </c>
      <c r="D130" s="200"/>
      <c r="E130" s="200"/>
      <c r="F130" s="138" t="s">
        <v>25</v>
      </c>
      <c r="G130" s="139"/>
      <c r="H130" s="139"/>
      <c r="I130" s="139">
        <f>'001 001 Pol'!G179+'001 002 Pol'!G138+'001 005 Pol'!G178+'001 006 Pol'!G586</f>
        <v>0</v>
      </c>
      <c r="J130" s="135" t="str">
        <f>IF(I140=0,"",I130/I140*100)</f>
        <v/>
      </c>
    </row>
    <row r="131" spans="1:10" ht="36.75" customHeight="1" x14ac:dyDescent="0.2">
      <c r="A131" s="126"/>
      <c r="B131" s="131" t="s">
        <v>192</v>
      </c>
      <c r="C131" s="199" t="s">
        <v>193</v>
      </c>
      <c r="D131" s="200"/>
      <c r="E131" s="200"/>
      <c r="F131" s="138" t="s">
        <v>25</v>
      </c>
      <c r="G131" s="139"/>
      <c r="H131" s="139"/>
      <c r="I131" s="139">
        <f>'001 006 Pol'!G612</f>
        <v>0</v>
      </c>
      <c r="J131" s="135" t="str">
        <f>IF(I140=0,"",I131/I140*100)</f>
        <v/>
      </c>
    </row>
    <row r="132" spans="1:10" ht="36.75" customHeight="1" x14ac:dyDescent="0.2">
      <c r="A132" s="126"/>
      <c r="B132" s="131" t="s">
        <v>194</v>
      </c>
      <c r="C132" s="199" t="s">
        <v>195</v>
      </c>
      <c r="D132" s="200"/>
      <c r="E132" s="200"/>
      <c r="F132" s="138" t="s">
        <v>25</v>
      </c>
      <c r="G132" s="139"/>
      <c r="H132" s="139"/>
      <c r="I132" s="139">
        <f>'001 006 Pol'!G673</f>
        <v>0</v>
      </c>
      <c r="J132" s="135" t="str">
        <f>IF(I140=0,"",I132/I140*100)</f>
        <v/>
      </c>
    </row>
    <row r="133" spans="1:10" ht="36.75" customHeight="1" x14ac:dyDescent="0.2">
      <c r="A133" s="126"/>
      <c r="B133" s="131" t="s">
        <v>196</v>
      </c>
      <c r="C133" s="199" t="s">
        <v>197</v>
      </c>
      <c r="D133" s="200"/>
      <c r="E133" s="200"/>
      <c r="F133" s="138" t="s">
        <v>25</v>
      </c>
      <c r="G133" s="139"/>
      <c r="H133" s="139"/>
      <c r="I133" s="139">
        <f>'001 006 Pol'!G720</f>
        <v>0</v>
      </c>
      <c r="J133" s="135" t="str">
        <f>IF(I140=0,"",I133/I140*100)</f>
        <v/>
      </c>
    </row>
    <row r="134" spans="1:10" ht="36.75" customHeight="1" x14ac:dyDescent="0.2">
      <c r="A134" s="126"/>
      <c r="B134" s="131" t="s">
        <v>198</v>
      </c>
      <c r="C134" s="199" t="s">
        <v>199</v>
      </c>
      <c r="D134" s="200"/>
      <c r="E134" s="200"/>
      <c r="F134" s="138" t="s">
        <v>25</v>
      </c>
      <c r="G134" s="139"/>
      <c r="H134" s="139"/>
      <c r="I134" s="139">
        <f>'001 001 Pol'!G190+'001 002 Pol'!G159</f>
        <v>0</v>
      </c>
      <c r="J134" s="135" t="str">
        <f>IF(I140=0,"",I134/I140*100)</f>
        <v/>
      </c>
    </row>
    <row r="135" spans="1:10" ht="36.75" customHeight="1" x14ac:dyDescent="0.2">
      <c r="A135" s="126"/>
      <c r="B135" s="131" t="s">
        <v>200</v>
      </c>
      <c r="C135" s="199" t="s">
        <v>201</v>
      </c>
      <c r="D135" s="200"/>
      <c r="E135" s="200"/>
      <c r="F135" s="138" t="s">
        <v>25</v>
      </c>
      <c r="G135" s="139"/>
      <c r="H135" s="139"/>
      <c r="I135" s="139">
        <f>'001 005 Pol'!G186+'001 006 Pol'!G743</f>
        <v>0</v>
      </c>
      <c r="J135" s="135" t="str">
        <f>IF(I140=0,"",I135/I140*100)</f>
        <v/>
      </c>
    </row>
    <row r="136" spans="1:10" ht="36.75" customHeight="1" x14ac:dyDescent="0.2">
      <c r="A136" s="126"/>
      <c r="B136" s="131" t="s">
        <v>202</v>
      </c>
      <c r="C136" s="199" t="s">
        <v>203</v>
      </c>
      <c r="D136" s="200"/>
      <c r="E136" s="200"/>
      <c r="F136" s="138" t="s">
        <v>26</v>
      </c>
      <c r="G136" s="139"/>
      <c r="H136" s="139"/>
      <c r="I136" s="139">
        <f>'001 006 Pol'!G749</f>
        <v>0</v>
      </c>
      <c r="J136" s="135" t="str">
        <f>IF(I140=0,"",I136/I140*100)</f>
        <v/>
      </c>
    </row>
    <row r="137" spans="1:10" ht="36.75" customHeight="1" x14ac:dyDescent="0.2">
      <c r="A137" s="126"/>
      <c r="B137" s="131" t="s">
        <v>204</v>
      </c>
      <c r="C137" s="199" t="s">
        <v>205</v>
      </c>
      <c r="D137" s="200"/>
      <c r="E137" s="200"/>
      <c r="F137" s="138" t="s">
        <v>26</v>
      </c>
      <c r="G137" s="139"/>
      <c r="H137" s="139"/>
      <c r="I137" s="139">
        <f>'001 001 Pol'!G196</f>
        <v>0</v>
      </c>
      <c r="J137" s="135" t="str">
        <f>IF(I140=0,"",I137/I140*100)</f>
        <v/>
      </c>
    </row>
    <row r="138" spans="1:10" ht="36.75" customHeight="1" x14ac:dyDescent="0.2">
      <c r="A138" s="126"/>
      <c r="B138" s="131" t="s">
        <v>206</v>
      </c>
      <c r="C138" s="199" t="s">
        <v>27</v>
      </c>
      <c r="D138" s="200"/>
      <c r="E138" s="200"/>
      <c r="F138" s="138" t="s">
        <v>206</v>
      </c>
      <c r="G138" s="139"/>
      <c r="H138" s="139"/>
      <c r="I138" s="139">
        <f>'001 007 Pol'!G8+'001 010 Pol'!G79</f>
        <v>0</v>
      </c>
      <c r="J138" s="135" t="str">
        <f>IF(I140=0,"",I138/I140*100)</f>
        <v/>
      </c>
    </row>
    <row r="139" spans="1:10" ht="36.75" customHeight="1" x14ac:dyDescent="0.2">
      <c r="A139" s="126"/>
      <c r="B139" s="131" t="s">
        <v>207</v>
      </c>
      <c r="C139" s="199" t="s">
        <v>28</v>
      </c>
      <c r="D139" s="200"/>
      <c r="E139" s="200"/>
      <c r="F139" s="138" t="s">
        <v>207</v>
      </c>
      <c r="G139" s="139"/>
      <c r="H139" s="139"/>
      <c r="I139" s="139">
        <f>'001 007 Pol'!G15</f>
        <v>0</v>
      </c>
      <c r="J139" s="135" t="str">
        <f>IF(I140=0,"",I139/I140*100)</f>
        <v/>
      </c>
    </row>
    <row r="140" spans="1:10" ht="25.5" customHeight="1" x14ac:dyDescent="0.2">
      <c r="A140" s="127"/>
      <c r="B140" s="132" t="s">
        <v>1</v>
      </c>
      <c r="C140" s="133"/>
      <c r="D140" s="134"/>
      <c r="E140" s="134"/>
      <c r="F140" s="140"/>
      <c r="G140" s="141"/>
      <c r="H140" s="141"/>
      <c r="I140" s="141">
        <f>SUM(I71:I139)</f>
        <v>0</v>
      </c>
      <c r="J140" s="136">
        <f>SUM(J71:J139)</f>
        <v>0</v>
      </c>
    </row>
    <row r="141" spans="1:10" x14ac:dyDescent="0.2">
      <c r="F141" s="86"/>
      <c r="G141" s="86"/>
      <c r="H141" s="86"/>
      <c r="I141" s="86"/>
      <c r="J141" s="137"/>
    </row>
    <row r="142" spans="1:10" x14ac:dyDescent="0.2">
      <c r="F142" s="86"/>
      <c r="G142" s="86"/>
      <c r="H142" s="86"/>
      <c r="I142" s="86"/>
      <c r="J142" s="137"/>
    </row>
    <row r="143" spans="1:10" x14ac:dyDescent="0.2">
      <c r="F143" s="86"/>
      <c r="G143" s="86"/>
      <c r="H143" s="86"/>
      <c r="I143" s="86"/>
      <c r="J143" s="137"/>
    </row>
  </sheetData>
  <sheetProtection algorithmName="SHA-512" hashValue="Hy0Be1442watx7CktW7oNEdXfr/+uXrPtzU3zvGW8PR1P+niMM8g744yY74wefygxmeVKC0Ys75+DyYVHFGo6Q==" saltValue="E466ZphFaAGoxpRxcDV5b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72:E72"/>
    <mergeCell ref="C73:E73"/>
    <mergeCell ref="C74:E74"/>
    <mergeCell ref="C75:E75"/>
    <mergeCell ref="C76:E76"/>
    <mergeCell ref="C49:E49"/>
    <mergeCell ref="C50:E50"/>
    <mergeCell ref="C51:E51"/>
    <mergeCell ref="B52:E52"/>
    <mergeCell ref="C71:E7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37:E137"/>
    <mergeCell ref="C138:E138"/>
    <mergeCell ref="C139:E139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XjXVHOvaQNpOT/AhTd3HiAlYVuz6JajvV+Nd42/cZxY75z3dy/7bwH/nJ8tDIbVUB27OgRLSUV+mapaJKeg8ww==" saltValue="7iXwUzzwlxYzNJnsd8aMg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208</v>
      </c>
      <c r="B1" s="257"/>
      <c r="C1" s="257"/>
      <c r="D1" s="257"/>
      <c r="E1" s="257"/>
      <c r="F1" s="257"/>
      <c r="G1" s="257"/>
      <c r="AG1" t="s">
        <v>209</v>
      </c>
    </row>
    <row r="2" spans="1:60" ht="24.95" customHeight="1" x14ac:dyDescent="0.2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210</v>
      </c>
    </row>
    <row r="3" spans="1:60" ht="24.95" customHeight="1" x14ac:dyDescent="0.2">
      <c r="A3" s="143" t="s">
        <v>8</v>
      </c>
      <c r="B3" s="49" t="s">
        <v>47</v>
      </c>
      <c r="C3" s="258" t="s">
        <v>44</v>
      </c>
      <c r="D3" s="259"/>
      <c r="E3" s="259"/>
      <c r="F3" s="259"/>
      <c r="G3" s="260"/>
      <c r="AC3" s="124" t="s">
        <v>210</v>
      </c>
      <c r="AG3" t="s">
        <v>211</v>
      </c>
    </row>
    <row r="4" spans="1:60" ht="24.95" customHeight="1" x14ac:dyDescent="0.2">
      <c r="A4" s="144" t="s">
        <v>9</v>
      </c>
      <c r="B4" s="145" t="s">
        <v>47</v>
      </c>
      <c r="C4" s="261" t="s">
        <v>48</v>
      </c>
      <c r="D4" s="262"/>
      <c r="E4" s="262"/>
      <c r="F4" s="262"/>
      <c r="G4" s="263"/>
      <c r="AG4" t="s">
        <v>212</v>
      </c>
    </row>
    <row r="5" spans="1:60" x14ac:dyDescent="0.2">
      <c r="D5" s="10"/>
    </row>
    <row r="6" spans="1:60" ht="38.25" x14ac:dyDescent="0.2">
      <c r="A6" s="147" t="s">
        <v>213</v>
      </c>
      <c r="B6" s="149" t="s">
        <v>214</v>
      </c>
      <c r="C6" s="149" t="s">
        <v>215</v>
      </c>
      <c r="D6" s="148" t="s">
        <v>216</v>
      </c>
      <c r="E6" s="147" t="s">
        <v>217</v>
      </c>
      <c r="F6" s="146" t="s">
        <v>218</v>
      </c>
      <c r="G6" s="147" t="s">
        <v>29</v>
      </c>
      <c r="H6" s="150" t="s">
        <v>30</v>
      </c>
      <c r="I6" s="150" t="s">
        <v>219</v>
      </c>
      <c r="J6" s="150" t="s">
        <v>31</v>
      </c>
      <c r="K6" s="150" t="s">
        <v>220</v>
      </c>
      <c r="L6" s="150" t="s">
        <v>221</v>
      </c>
      <c r="M6" s="150" t="s">
        <v>222</v>
      </c>
      <c r="N6" s="150" t="s">
        <v>223</v>
      </c>
      <c r="O6" s="150" t="s">
        <v>224</v>
      </c>
      <c r="P6" s="150" t="s">
        <v>225</v>
      </c>
      <c r="Q6" s="150" t="s">
        <v>226</v>
      </c>
      <c r="R6" s="150" t="s">
        <v>227</v>
      </c>
      <c r="S6" s="150" t="s">
        <v>228</v>
      </c>
      <c r="T6" s="150" t="s">
        <v>229</v>
      </c>
      <c r="U6" s="150" t="s">
        <v>230</v>
      </c>
      <c r="V6" s="150" t="s">
        <v>231</v>
      </c>
      <c r="W6" s="150" t="s">
        <v>232</v>
      </c>
      <c r="X6" s="150" t="s">
        <v>233</v>
      </c>
      <c r="Y6" s="150" t="s">
        <v>234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235</v>
      </c>
      <c r="B8" s="168" t="s">
        <v>106</v>
      </c>
      <c r="C8" s="190" t="s">
        <v>107</v>
      </c>
      <c r="D8" s="169"/>
      <c r="E8" s="170"/>
      <c r="F8" s="171"/>
      <c r="G8" s="171">
        <f>SUMIF(AG9:AG25,"&lt;&gt;NOR",G9:G25)</f>
        <v>0</v>
      </c>
      <c r="H8" s="171"/>
      <c r="I8" s="171">
        <f>SUM(I9:I25)</f>
        <v>0</v>
      </c>
      <c r="J8" s="171"/>
      <c r="K8" s="171">
        <f>SUM(K9:K25)</f>
        <v>0</v>
      </c>
      <c r="L8" s="171"/>
      <c r="M8" s="171">
        <f>SUM(M9:M25)</f>
        <v>0</v>
      </c>
      <c r="N8" s="170"/>
      <c r="O8" s="170">
        <f>SUM(O9:O25)</f>
        <v>0</v>
      </c>
      <c r="P8" s="170"/>
      <c r="Q8" s="170">
        <f>SUM(Q9:Q25)</f>
        <v>0</v>
      </c>
      <c r="R8" s="171"/>
      <c r="S8" s="171"/>
      <c r="T8" s="172"/>
      <c r="U8" s="166"/>
      <c r="V8" s="166">
        <f>SUM(V9:V25)</f>
        <v>40.730000000000004</v>
      </c>
      <c r="W8" s="166"/>
      <c r="X8" s="166"/>
      <c r="Y8" s="166"/>
      <c r="AG8" t="s">
        <v>236</v>
      </c>
    </row>
    <row r="9" spans="1:60" outlineLevel="1" x14ac:dyDescent="0.2">
      <c r="A9" s="174">
        <v>1</v>
      </c>
      <c r="B9" s="175" t="s">
        <v>237</v>
      </c>
      <c r="C9" s="191" t="s">
        <v>238</v>
      </c>
      <c r="D9" s="176" t="s">
        <v>239</v>
      </c>
      <c r="E9" s="177">
        <v>10.218500000000001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 t="s">
        <v>240</v>
      </c>
      <c r="S9" s="179" t="s">
        <v>241</v>
      </c>
      <c r="T9" s="180" t="s">
        <v>242</v>
      </c>
      <c r="U9" s="162">
        <v>3.5329999999999999</v>
      </c>
      <c r="V9" s="162">
        <f>ROUND(E9*U9,2)</f>
        <v>36.1</v>
      </c>
      <c r="W9" s="162"/>
      <c r="X9" s="162" t="s">
        <v>243</v>
      </c>
      <c r="Y9" s="162" t="s">
        <v>244</v>
      </c>
      <c r="Z9" s="151"/>
      <c r="AA9" s="151"/>
      <c r="AB9" s="151"/>
      <c r="AC9" s="151"/>
      <c r="AD9" s="151"/>
      <c r="AE9" s="151"/>
      <c r="AF9" s="151"/>
      <c r="AG9" s="151" t="s">
        <v>245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3" t="s">
        <v>246</v>
      </c>
      <c r="D10" s="254"/>
      <c r="E10" s="254"/>
      <c r="F10" s="254"/>
      <c r="G10" s="254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247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2" t="s">
        <v>248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249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2" t="s">
        <v>250</v>
      </c>
      <c r="D12" s="164"/>
      <c r="E12" s="165">
        <v>1.944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249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2" t="s">
        <v>251</v>
      </c>
      <c r="D13" s="164"/>
      <c r="E13" s="165">
        <v>2.4569999999999999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249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2" t="s">
        <v>252</v>
      </c>
      <c r="D14" s="164"/>
      <c r="E14" s="165">
        <v>3.234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249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2" t="s">
        <v>253</v>
      </c>
      <c r="D15" s="164"/>
      <c r="E15" s="165">
        <v>1.155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249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2" t="s">
        <v>254</v>
      </c>
      <c r="D16" s="164"/>
      <c r="E16" s="165">
        <v>0.56000000000000005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249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2" t="s">
        <v>255</v>
      </c>
      <c r="D17" s="164"/>
      <c r="E17" s="165">
        <v>0.58050000000000002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249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2" t="s">
        <v>256</v>
      </c>
      <c r="D18" s="164"/>
      <c r="E18" s="165">
        <v>0.28799999999999998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249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4">
        <v>2</v>
      </c>
      <c r="B19" s="175" t="s">
        <v>257</v>
      </c>
      <c r="C19" s="191" t="s">
        <v>258</v>
      </c>
      <c r="D19" s="176" t="s">
        <v>239</v>
      </c>
      <c r="E19" s="177">
        <v>10.218500000000001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 t="s">
        <v>240</v>
      </c>
      <c r="S19" s="179" t="s">
        <v>241</v>
      </c>
      <c r="T19" s="180" t="s">
        <v>242</v>
      </c>
      <c r="U19" s="162">
        <v>0.34499999999999997</v>
      </c>
      <c r="V19" s="162">
        <f>ROUND(E19*U19,2)</f>
        <v>3.53</v>
      </c>
      <c r="W19" s="162"/>
      <c r="X19" s="162" t="s">
        <v>243</v>
      </c>
      <c r="Y19" s="162" t="s">
        <v>244</v>
      </c>
      <c r="Z19" s="151"/>
      <c r="AA19" s="151"/>
      <c r="AB19" s="151"/>
      <c r="AC19" s="151"/>
      <c r="AD19" s="151"/>
      <c r="AE19" s="151"/>
      <c r="AF19" s="151"/>
      <c r="AG19" s="151" t="s">
        <v>245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53" t="s">
        <v>259</v>
      </c>
      <c r="D20" s="254"/>
      <c r="E20" s="254"/>
      <c r="F20" s="254"/>
      <c r="G20" s="254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247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81" t="str">
        <f>C20</f>
        <v>bez naložení do dopravní nádoby, ale s vyprázdněním dopravní nádoby na hromadu nebo na dopravní prostředek,</v>
      </c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2" t="s">
        <v>260</v>
      </c>
      <c r="D21" s="164"/>
      <c r="E21" s="165">
        <v>10.218500000000001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249</v>
      </c>
      <c r="AH21" s="151">
        <v>5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4">
        <v>3</v>
      </c>
      <c r="B22" s="175" t="s">
        <v>261</v>
      </c>
      <c r="C22" s="191" t="s">
        <v>262</v>
      </c>
      <c r="D22" s="176" t="s">
        <v>239</v>
      </c>
      <c r="E22" s="177">
        <v>5.4573799999999997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 t="s">
        <v>240</v>
      </c>
      <c r="S22" s="179" t="s">
        <v>241</v>
      </c>
      <c r="T22" s="180" t="s">
        <v>242</v>
      </c>
      <c r="U22" s="162">
        <v>0.20200000000000001</v>
      </c>
      <c r="V22" s="162">
        <f>ROUND(E22*U22,2)</f>
        <v>1.1000000000000001</v>
      </c>
      <c r="W22" s="162"/>
      <c r="X22" s="162" t="s">
        <v>243</v>
      </c>
      <c r="Y22" s="162" t="s">
        <v>244</v>
      </c>
      <c r="Z22" s="151"/>
      <c r="AA22" s="151"/>
      <c r="AB22" s="151"/>
      <c r="AC22" s="151"/>
      <c r="AD22" s="151"/>
      <c r="AE22" s="151"/>
      <c r="AF22" s="151"/>
      <c r="AG22" s="151" t="s">
        <v>245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53" t="s">
        <v>263</v>
      </c>
      <c r="D23" s="254"/>
      <c r="E23" s="254"/>
      <c r="F23" s="254"/>
      <c r="G23" s="254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247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2" t="s">
        <v>264</v>
      </c>
      <c r="D24" s="164"/>
      <c r="E24" s="165"/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249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2" t="s">
        <v>265</v>
      </c>
      <c r="D25" s="164"/>
      <c r="E25" s="165">
        <v>5.4573799999999997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249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7" t="s">
        <v>235</v>
      </c>
      <c r="B26" s="168" t="s">
        <v>122</v>
      </c>
      <c r="C26" s="190" t="s">
        <v>124</v>
      </c>
      <c r="D26" s="169"/>
      <c r="E26" s="170"/>
      <c r="F26" s="171"/>
      <c r="G26" s="171">
        <f>SUMIF(AG27:AG55,"&lt;&gt;NOR",G27:G55)</f>
        <v>0</v>
      </c>
      <c r="H26" s="171"/>
      <c r="I26" s="171">
        <f>SUM(I27:I55)</f>
        <v>0</v>
      </c>
      <c r="J26" s="171"/>
      <c r="K26" s="171">
        <f>SUM(K27:K55)</f>
        <v>0</v>
      </c>
      <c r="L26" s="171"/>
      <c r="M26" s="171">
        <f>SUM(M27:M55)</f>
        <v>0</v>
      </c>
      <c r="N26" s="170"/>
      <c r="O26" s="170">
        <f>SUM(O27:O55)</f>
        <v>33.72</v>
      </c>
      <c r="P26" s="170"/>
      <c r="Q26" s="170">
        <f>SUM(Q27:Q55)</f>
        <v>0</v>
      </c>
      <c r="R26" s="171"/>
      <c r="S26" s="171"/>
      <c r="T26" s="172"/>
      <c r="U26" s="166"/>
      <c r="V26" s="166">
        <f>SUM(V27:V55)</f>
        <v>26.189999999999998</v>
      </c>
      <c r="W26" s="166"/>
      <c r="X26" s="166"/>
      <c r="Y26" s="166"/>
      <c r="AG26" t="s">
        <v>236</v>
      </c>
    </row>
    <row r="27" spans="1:60" ht="22.5" outlineLevel="1" x14ac:dyDescent="0.2">
      <c r="A27" s="174">
        <v>4</v>
      </c>
      <c r="B27" s="175" t="s">
        <v>266</v>
      </c>
      <c r="C27" s="191" t="s">
        <v>267</v>
      </c>
      <c r="D27" s="176" t="s">
        <v>268</v>
      </c>
      <c r="E27" s="177">
        <v>41.34375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 t="s">
        <v>240</v>
      </c>
      <c r="S27" s="179" t="s">
        <v>241</v>
      </c>
      <c r="T27" s="180" t="s">
        <v>242</v>
      </c>
      <c r="U27" s="162">
        <v>0.15</v>
      </c>
      <c r="V27" s="162">
        <f>ROUND(E27*U27,2)</f>
        <v>6.2</v>
      </c>
      <c r="W27" s="162"/>
      <c r="X27" s="162" t="s">
        <v>243</v>
      </c>
      <c r="Y27" s="162" t="s">
        <v>244</v>
      </c>
      <c r="Z27" s="151"/>
      <c r="AA27" s="151"/>
      <c r="AB27" s="151"/>
      <c r="AC27" s="151"/>
      <c r="AD27" s="151"/>
      <c r="AE27" s="151"/>
      <c r="AF27" s="151"/>
      <c r="AG27" s="151" t="s">
        <v>245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53" t="s">
        <v>269</v>
      </c>
      <c r="D28" s="254"/>
      <c r="E28" s="254"/>
      <c r="F28" s="254"/>
      <c r="G28" s="254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247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81" t="str">
        <f>C28</f>
        <v>z rostlé horniny tř.1 - 4 pod násypy z hornin soudržných do 92% PS a hornin nesoudržných sypkých relativní ulehlosti I(d) do 0,8</v>
      </c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2" t="s">
        <v>270</v>
      </c>
      <c r="D29" s="164"/>
      <c r="E29" s="165">
        <v>41.34375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249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4">
        <v>5</v>
      </c>
      <c r="B30" s="175" t="s">
        <v>271</v>
      </c>
      <c r="C30" s="191" t="s">
        <v>272</v>
      </c>
      <c r="D30" s="176" t="s">
        <v>239</v>
      </c>
      <c r="E30" s="177">
        <v>2.6173099999999998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2.5249999999999999</v>
      </c>
      <c r="O30" s="177">
        <f>ROUND(E30*N30,2)</f>
        <v>6.61</v>
      </c>
      <c r="P30" s="177">
        <v>0</v>
      </c>
      <c r="Q30" s="177">
        <f>ROUND(E30*P30,2)</f>
        <v>0</v>
      </c>
      <c r="R30" s="179" t="s">
        <v>273</v>
      </c>
      <c r="S30" s="179" t="s">
        <v>241</v>
      </c>
      <c r="T30" s="180" t="s">
        <v>242</v>
      </c>
      <c r="U30" s="162">
        <v>0.48</v>
      </c>
      <c r="V30" s="162">
        <f>ROUND(E30*U30,2)</f>
        <v>1.26</v>
      </c>
      <c r="W30" s="162"/>
      <c r="X30" s="162" t="s">
        <v>243</v>
      </c>
      <c r="Y30" s="162" t="s">
        <v>244</v>
      </c>
      <c r="Z30" s="151"/>
      <c r="AA30" s="151"/>
      <c r="AB30" s="151"/>
      <c r="AC30" s="151"/>
      <c r="AD30" s="151"/>
      <c r="AE30" s="151"/>
      <c r="AF30" s="151"/>
      <c r="AG30" s="151" t="s">
        <v>245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53" t="s">
        <v>274</v>
      </c>
      <c r="D31" s="254"/>
      <c r="E31" s="254"/>
      <c r="F31" s="254"/>
      <c r="G31" s="254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247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2" t="s">
        <v>275</v>
      </c>
      <c r="D32" s="164"/>
      <c r="E32" s="165">
        <v>2.0341100000000001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249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2" t="s">
        <v>276</v>
      </c>
      <c r="D33" s="164"/>
      <c r="E33" s="165">
        <v>0.58320000000000005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249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4">
        <v>6</v>
      </c>
      <c r="B34" s="175" t="s">
        <v>277</v>
      </c>
      <c r="C34" s="191" t="s">
        <v>278</v>
      </c>
      <c r="D34" s="176" t="s">
        <v>268</v>
      </c>
      <c r="E34" s="177">
        <v>3.8340000000000001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3.9199999999999999E-2</v>
      </c>
      <c r="O34" s="177">
        <f>ROUND(E34*N34,2)</f>
        <v>0.15</v>
      </c>
      <c r="P34" s="177">
        <v>0</v>
      </c>
      <c r="Q34" s="177">
        <f>ROUND(E34*P34,2)</f>
        <v>0</v>
      </c>
      <c r="R34" s="179" t="s">
        <v>273</v>
      </c>
      <c r="S34" s="179" t="s">
        <v>241</v>
      </c>
      <c r="T34" s="180" t="s">
        <v>242</v>
      </c>
      <c r="U34" s="162">
        <v>1.6</v>
      </c>
      <c r="V34" s="162">
        <f>ROUND(E34*U34,2)</f>
        <v>6.13</v>
      </c>
      <c r="W34" s="162"/>
      <c r="X34" s="162" t="s">
        <v>243</v>
      </c>
      <c r="Y34" s="162" t="s">
        <v>244</v>
      </c>
      <c r="Z34" s="151"/>
      <c r="AA34" s="151"/>
      <c r="AB34" s="151"/>
      <c r="AC34" s="151"/>
      <c r="AD34" s="151"/>
      <c r="AE34" s="151"/>
      <c r="AF34" s="151"/>
      <c r="AG34" s="151" t="s">
        <v>245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2" x14ac:dyDescent="0.2">
      <c r="A35" s="158"/>
      <c r="B35" s="159"/>
      <c r="C35" s="253" t="s">
        <v>279</v>
      </c>
      <c r="D35" s="254"/>
      <c r="E35" s="254"/>
      <c r="F35" s="254"/>
      <c r="G35" s="254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247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81" t="str">
        <f>C35</f>
        <v>svislé nebo šikmé (odkloněné) , půdorysně přímé nebo zalomené, stěn základových desek ve volných nebo zapažených jámách, rýhách, šachtách, včetně případných vzpěr,</v>
      </c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2" t="s">
        <v>280</v>
      </c>
      <c r="D36" s="164"/>
      <c r="E36" s="165">
        <v>2.4300000000000002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249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2" t="s">
        <v>281</v>
      </c>
      <c r="D37" s="164"/>
      <c r="E37" s="165">
        <v>1.4039999999999999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249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4">
        <v>7</v>
      </c>
      <c r="B38" s="175" t="s">
        <v>282</v>
      </c>
      <c r="C38" s="191" t="s">
        <v>278</v>
      </c>
      <c r="D38" s="176" t="s">
        <v>268</v>
      </c>
      <c r="E38" s="177">
        <v>3.8340000000000001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3.6400000000000002E-2</v>
      </c>
      <c r="O38" s="177">
        <f>ROUND(E38*N38,2)</f>
        <v>0.14000000000000001</v>
      </c>
      <c r="P38" s="177">
        <v>0</v>
      </c>
      <c r="Q38" s="177">
        <f>ROUND(E38*P38,2)</f>
        <v>0</v>
      </c>
      <c r="R38" s="179" t="s">
        <v>273</v>
      </c>
      <c r="S38" s="179" t="s">
        <v>241</v>
      </c>
      <c r="T38" s="180" t="s">
        <v>242</v>
      </c>
      <c r="U38" s="162">
        <v>0.52700000000000002</v>
      </c>
      <c r="V38" s="162">
        <f>ROUND(E38*U38,2)</f>
        <v>2.02</v>
      </c>
      <c r="W38" s="162"/>
      <c r="X38" s="162" t="s">
        <v>243</v>
      </c>
      <c r="Y38" s="162" t="s">
        <v>244</v>
      </c>
      <c r="Z38" s="151"/>
      <c r="AA38" s="151"/>
      <c r="AB38" s="151"/>
      <c r="AC38" s="151"/>
      <c r="AD38" s="151"/>
      <c r="AE38" s="151"/>
      <c r="AF38" s="151"/>
      <c r="AG38" s="151" t="s">
        <v>245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2" x14ac:dyDescent="0.2">
      <c r="A39" s="158"/>
      <c r="B39" s="159"/>
      <c r="C39" s="253" t="s">
        <v>279</v>
      </c>
      <c r="D39" s="254"/>
      <c r="E39" s="254"/>
      <c r="F39" s="254"/>
      <c r="G39" s="254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247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81" t="str">
        <f>C39</f>
        <v>svislé nebo šikmé (odkloněné) , půdorysně přímé nebo zalomené, stěn základových desek ve volných nebo zapažených jámách, rýhách, šachtách, včetně případných vzpěr,</v>
      </c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2" t="s">
        <v>283</v>
      </c>
      <c r="D40" s="164"/>
      <c r="E40" s="165">
        <v>3.8340000000000001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249</v>
      </c>
      <c r="AH40" s="151">
        <v>5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4">
        <v>8</v>
      </c>
      <c r="B41" s="175" t="s">
        <v>284</v>
      </c>
      <c r="C41" s="191" t="s">
        <v>285</v>
      </c>
      <c r="D41" s="176" t="s">
        <v>239</v>
      </c>
      <c r="E41" s="177">
        <v>2.3643700000000001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2.5249999999999999</v>
      </c>
      <c r="O41" s="177">
        <f>ROUND(E41*N41,2)</f>
        <v>5.97</v>
      </c>
      <c r="P41" s="177">
        <v>0</v>
      </c>
      <c r="Q41" s="177">
        <f>ROUND(E41*P41,2)</f>
        <v>0</v>
      </c>
      <c r="R41" s="179" t="s">
        <v>273</v>
      </c>
      <c r="S41" s="179" t="s">
        <v>241</v>
      </c>
      <c r="T41" s="180" t="s">
        <v>242</v>
      </c>
      <c r="U41" s="162">
        <v>0.47699999999999998</v>
      </c>
      <c r="V41" s="162">
        <f>ROUND(E41*U41,2)</f>
        <v>1.1299999999999999</v>
      </c>
      <c r="W41" s="162"/>
      <c r="X41" s="162" t="s">
        <v>243</v>
      </c>
      <c r="Y41" s="162" t="s">
        <v>244</v>
      </c>
      <c r="Z41" s="151"/>
      <c r="AA41" s="151"/>
      <c r="AB41" s="151"/>
      <c r="AC41" s="151"/>
      <c r="AD41" s="151"/>
      <c r="AE41" s="151"/>
      <c r="AF41" s="151"/>
      <c r="AG41" s="151" t="s">
        <v>245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2" t="s">
        <v>286</v>
      </c>
      <c r="D42" s="164"/>
      <c r="E42" s="165">
        <v>1.1896500000000001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249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92" t="s">
        <v>287</v>
      </c>
      <c r="D43" s="164"/>
      <c r="E43" s="165">
        <v>0.57679999999999998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249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2" t="s">
        <v>288</v>
      </c>
      <c r="D44" s="164"/>
      <c r="E44" s="165">
        <v>0.59792000000000001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249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4">
        <v>9</v>
      </c>
      <c r="B45" s="175" t="s">
        <v>289</v>
      </c>
      <c r="C45" s="191" t="s">
        <v>290</v>
      </c>
      <c r="D45" s="176" t="s">
        <v>239</v>
      </c>
      <c r="E45" s="177">
        <v>4.5330300000000001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2.5249999999999999</v>
      </c>
      <c r="O45" s="177">
        <f>ROUND(E45*N45,2)</f>
        <v>11.45</v>
      </c>
      <c r="P45" s="177">
        <v>0</v>
      </c>
      <c r="Q45" s="177">
        <f>ROUND(E45*P45,2)</f>
        <v>0</v>
      </c>
      <c r="R45" s="179" t="s">
        <v>273</v>
      </c>
      <c r="S45" s="179" t="s">
        <v>241</v>
      </c>
      <c r="T45" s="180" t="s">
        <v>242</v>
      </c>
      <c r="U45" s="162">
        <v>0.48</v>
      </c>
      <c r="V45" s="162">
        <f>ROUND(E45*U45,2)</f>
        <v>2.1800000000000002</v>
      </c>
      <c r="W45" s="162"/>
      <c r="X45" s="162" t="s">
        <v>243</v>
      </c>
      <c r="Y45" s="162" t="s">
        <v>244</v>
      </c>
      <c r="Z45" s="151"/>
      <c r="AA45" s="151"/>
      <c r="AB45" s="151"/>
      <c r="AC45" s="151"/>
      <c r="AD45" s="151"/>
      <c r="AE45" s="151"/>
      <c r="AF45" s="151"/>
      <c r="AG45" s="151" t="s">
        <v>245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53" t="s">
        <v>291</v>
      </c>
      <c r="D46" s="254"/>
      <c r="E46" s="254"/>
      <c r="F46" s="254"/>
      <c r="G46" s="254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247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2" t="s">
        <v>292</v>
      </c>
      <c r="D47" s="164"/>
      <c r="E47" s="165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249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2" t="s">
        <v>293</v>
      </c>
      <c r="D48" s="164"/>
      <c r="E48" s="165">
        <v>2.0023200000000001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249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2" t="s">
        <v>294</v>
      </c>
      <c r="D49" s="164"/>
      <c r="E49" s="165">
        <v>2.53071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249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4">
        <v>10</v>
      </c>
      <c r="B50" s="175" t="s">
        <v>295</v>
      </c>
      <c r="C50" s="191" t="s">
        <v>296</v>
      </c>
      <c r="D50" s="176" t="s">
        <v>297</v>
      </c>
      <c r="E50" s="177">
        <v>0.23555999999999999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1.0249299999999999</v>
      </c>
      <c r="O50" s="177">
        <f>ROUND(E50*N50,2)</f>
        <v>0.24</v>
      </c>
      <c r="P50" s="177">
        <v>0</v>
      </c>
      <c r="Q50" s="177">
        <f>ROUND(E50*P50,2)</f>
        <v>0</v>
      </c>
      <c r="R50" s="179" t="s">
        <v>298</v>
      </c>
      <c r="S50" s="179" t="s">
        <v>241</v>
      </c>
      <c r="T50" s="180" t="s">
        <v>242</v>
      </c>
      <c r="U50" s="162">
        <v>23.530999999999999</v>
      </c>
      <c r="V50" s="162">
        <f>ROUND(E50*U50,2)</f>
        <v>5.54</v>
      </c>
      <c r="W50" s="162"/>
      <c r="X50" s="162" t="s">
        <v>243</v>
      </c>
      <c r="Y50" s="162" t="s">
        <v>244</v>
      </c>
      <c r="Z50" s="151"/>
      <c r="AA50" s="151"/>
      <c r="AB50" s="151"/>
      <c r="AC50" s="151"/>
      <c r="AD50" s="151"/>
      <c r="AE50" s="151"/>
      <c r="AF50" s="151"/>
      <c r="AG50" s="151" t="s">
        <v>245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2" t="s">
        <v>299</v>
      </c>
      <c r="D51" s="164"/>
      <c r="E51" s="165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249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2" t="s">
        <v>300</v>
      </c>
      <c r="D52" s="164"/>
      <c r="E52" s="165">
        <v>0.23555999999999999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249</v>
      </c>
      <c r="AH52" s="151">
        <v>5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4">
        <v>11</v>
      </c>
      <c r="B53" s="175" t="s">
        <v>301</v>
      </c>
      <c r="C53" s="191" t="s">
        <v>302</v>
      </c>
      <c r="D53" s="176" t="s">
        <v>239</v>
      </c>
      <c r="E53" s="177">
        <v>3.6276600000000001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2.5249999999999999</v>
      </c>
      <c r="O53" s="177">
        <f>ROUND(E53*N53,2)</f>
        <v>9.16</v>
      </c>
      <c r="P53" s="177">
        <v>0</v>
      </c>
      <c r="Q53" s="177">
        <f>ROUND(E53*P53,2)</f>
        <v>0</v>
      </c>
      <c r="R53" s="179" t="s">
        <v>273</v>
      </c>
      <c r="S53" s="179" t="s">
        <v>241</v>
      </c>
      <c r="T53" s="180" t="s">
        <v>242</v>
      </c>
      <c r="U53" s="162">
        <v>0.47699999999999998</v>
      </c>
      <c r="V53" s="162">
        <f>ROUND(E53*U53,2)</f>
        <v>1.73</v>
      </c>
      <c r="W53" s="162"/>
      <c r="X53" s="162" t="s">
        <v>243</v>
      </c>
      <c r="Y53" s="162" t="s">
        <v>244</v>
      </c>
      <c r="Z53" s="151"/>
      <c r="AA53" s="151"/>
      <c r="AB53" s="151"/>
      <c r="AC53" s="151"/>
      <c r="AD53" s="151"/>
      <c r="AE53" s="151"/>
      <c r="AF53" s="151"/>
      <c r="AG53" s="151" t="s">
        <v>245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2" t="s">
        <v>303</v>
      </c>
      <c r="D54" s="164"/>
      <c r="E54" s="165">
        <v>3.3310200000000001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249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2" t="s">
        <v>304</v>
      </c>
      <c r="D55" s="164"/>
      <c r="E55" s="165">
        <v>0.29664000000000001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249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67" t="s">
        <v>235</v>
      </c>
      <c r="B56" s="168" t="s">
        <v>125</v>
      </c>
      <c r="C56" s="190" t="s">
        <v>126</v>
      </c>
      <c r="D56" s="169"/>
      <c r="E56" s="170"/>
      <c r="F56" s="171"/>
      <c r="G56" s="171">
        <f>SUMIF(AG57:AG62,"&lt;&gt;NOR",G57:G62)</f>
        <v>0</v>
      </c>
      <c r="H56" s="171"/>
      <c r="I56" s="171">
        <f>SUM(I57:I62)</f>
        <v>0</v>
      </c>
      <c r="J56" s="171"/>
      <c r="K56" s="171">
        <f>SUM(K57:K62)</f>
        <v>0</v>
      </c>
      <c r="L56" s="171"/>
      <c r="M56" s="171">
        <f>SUM(M57:M62)</f>
        <v>0</v>
      </c>
      <c r="N56" s="170"/>
      <c r="O56" s="170">
        <f>SUM(O57:O62)</f>
        <v>3.8200000000000003</v>
      </c>
      <c r="P56" s="170"/>
      <c r="Q56" s="170">
        <f>SUM(Q57:Q62)</f>
        <v>0</v>
      </c>
      <c r="R56" s="171"/>
      <c r="S56" s="171"/>
      <c r="T56" s="172"/>
      <c r="U56" s="166"/>
      <c r="V56" s="166">
        <f>SUM(V57:V62)</f>
        <v>398.27</v>
      </c>
      <c r="W56" s="166"/>
      <c r="X56" s="166"/>
      <c r="Y56" s="166"/>
      <c r="AG56" t="s">
        <v>236</v>
      </c>
    </row>
    <row r="57" spans="1:60" ht="22.5" outlineLevel="1" x14ac:dyDescent="0.2">
      <c r="A57" s="174">
        <v>12</v>
      </c>
      <c r="B57" s="175" t="s">
        <v>305</v>
      </c>
      <c r="C57" s="191" t="s">
        <v>306</v>
      </c>
      <c r="D57" s="176" t="s">
        <v>239</v>
      </c>
      <c r="E57" s="177">
        <v>1.3049999999999999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1.71146</v>
      </c>
      <c r="O57" s="177">
        <f>ROUND(E57*N57,2)</f>
        <v>2.23</v>
      </c>
      <c r="P57" s="177">
        <v>0</v>
      </c>
      <c r="Q57" s="177">
        <f>ROUND(E57*P57,2)</f>
        <v>0</v>
      </c>
      <c r="R57" s="179" t="s">
        <v>307</v>
      </c>
      <c r="S57" s="179" t="s">
        <v>241</v>
      </c>
      <c r="T57" s="180" t="s">
        <v>242</v>
      </c>
      <c r="U57" s="162">
        <v>3.9380000000000002</v>
      </c>
      <c r="V57" s="162">
        <f>ROUND(E57*U57,2)</f>
        <v>5.14</v>
      </c>
      <c r="W57" s="162"/>
      <c r="X57" s="162" t="s">
        <v>243</v>
      </c>
      <c r="Y57" s="162" t="s">
        <v>244</v>
      </c>
      <c r="Z57" s="151"/>
      <c r="AA57" s="151"/>
      <c r="AB57" s="151"/>
      <c r="AC57" s="151"/>
      <c r="AD57" s="151"/>
      <c r="AE57" s="151"/>
      <c r="AF57" s="151"/>
      <c r="AG57" s="151" t="s">
        <v>245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53" t="s">
        <v>308</v>
      </c>
      <c r="D58" s="254"/>
      <c r="E58" s="254"/>
      <c r="F58" s="254"/>
      <c r="G58" s="254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247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2" t="s">
        <v>309</v>
      </c>
      <c r="D59" s="164"/>
      <c r="E59" s="165">
        <v>1.3049999999999999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249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4">
        <v>13</v>
      </c>
      <c r="B60" s="175" t="s">
        <v>310</v>
      </c>
      <c r="C60" s="191" t="s">
        <v>311</v>
      </c>
      <c r="D60" s="176" t="s">
        <v>312</v>
      </c>
      <c r="E60" s="177">
        <v>157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1.014E-2</v>
      </c>
      <c r="O60" s="177">
        <f>ROUND(E60*N60,2)</f>
        <v>1.59</v>
      </c>
      <c r="P60" s="177">
        <v>0</v>
      </c>
      <c r="Q60" s="177">
        <f>ROUND(E60*P60,2)</f>
        <v>0</v>
      </c>
      <c r="R60" s="179" t="s">
        <v>307</v>
      </c>
      <c r="S60" s="179" t="s">
        <v>241</v>
      </c>
      <c r="T60" s="180" t="s">
        <v>242</v>
      </c>
      <c r="U60" s="162">
        <v>2.504</v>
      </c>
      <c r="V60" s="162">
        <f>ROUND(E60*U60,2)</f>
        <v>393.13</v>
      </c>
      <c r="W60" s="162"/>
      <c r="X60" s="162" t="s">
        <v>243</v>
      </c>
      <c r="Y60" s="162" t="s">
        <v>244</v>
      </c>
      <c r="Z60" s="151"/>
      <c r="AA60" s="151"/>
      <c r="AB60" s="151"/>
      <c r="AC60" s="151"/>
      <c r="AD60" s="151"/>
      <c r="AE60" s="151"/>
      <c r="AF60" s="151"/>
      <c r="AG60" s="151" t="s">
        <v>245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2" x14ac:dyDescent="0.2">
      <c r="A61" s="158"/>
      <c r="B61" s="159"/>
      <c r="C61" s="253" t="s">
        <v>313</v>
      </c>
      <c r="D61" s="254"/>
      <c r="E61" s="254"/>
      <c r="F61" s="254"/>
      <c r="G61" s="254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247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1" t="str">
        <f>C61</f>
        <v>frézování drážek v cihelném zdivu, zbavení drážky hrubších nečistot a prachových částí, vypláchnutí drážky vodou, vlepení výztuže a aplikace malty nebo tmelu,</v>
      </c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92" t="s">
        <v>314</v>
      </c>
      <c r="D62" s="164"/>
      <c r="E62" s="165">
        <v>157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249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7" t="s">
        <v>235</v>
      </c>
      <c r="B63" s="168" t="s">
        <v>137</v>
      </c>
      <c r="C63" s="190" t="s">
        <v>138</v>
      </c>
      <c r="D63" s="169"/>
      <c r="E63" s="170"/>
      <c r="F63" s="171"/>
      <c r="G63" s="171">
        <f>SUMIF(AG64:AG108,"&lt;&gt;NOR",G64:G108)</f>
        <v>0</v>
      </c>
      <c r="H63" s="171"/>
      <c r="I63" s="171">
        <f>SUM(I64:I108)</f>
        <v>0</v>
      </c>
      <c r="J63" s="171"/>
      <c r="K63" s="171">
        <f>SUM(K64:K108)</f>
        <v>0</v>
      </c>
      <c r="L63" s="171"/>
      <c r="M63" s="171">
        <f>SUM(M64:M108)</f>
        <v>0</v>
      </c>
      <c r="N63" s="170"/>
      <c r="O63" s="170">
        <f>SUM(O64:O108)</f>
        <v>56.669999999999995</v>
      </c>
      <c r="P63" s="170"/>
      <c r="Q63" s="170">
        <f>SUM(Q64:Q108)</f>
        <v>0</v>
      </c>
      <c r="R63" s="171"/>
      <c r="S63" s="171"/>
      <c r="T63" s="172"/>
      <c r="U63" s="166"/>
      <c r="V63" s="166">
        <f>SUM(V64:V108)</f>
        <v>1305.6099999999999</v>
      </c>
      <c r="W63" s="166"/>
      <c r="X63" s="166"/>
      <c r="Y63" s="166"/>
      <c r="AG63" t="s">
        <v>236</v>
      </c>
    </row>
    <row r="64" spans="1:60" outlineLevel="1" x14ac:dyDescent="0.2">
      <c r="A64" s="174">
        <v>14</v>
      </c>
      <c r="B64" s="175" t="s">
        <v>315</v>
      </c>
      <c r="C64" s="191" t="s">
        <v>316</v>
      </c>
      <c r="D64" s="176" t="s">
        <v>268</v>
      </c>
      <c r="E64" s="177">
        <v>175.83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4.0000000000000003E-5</v>
      </c>
      <c r="O64" s="177">
        <f>ROUND(E64*N64,2)</f>
        <v>0.01</v>
      </c>
      <c r="P64" s="177">
        <v>0</v>
      </c>
      <c r="Q64" s="177">
        <f>ROUND(E64*P64,2)</f>
        <v>0</v>
      </c>
      <c r="R64" s="179" t="s">
        <v>273</v>
      </c>
      <c r="S64" s="179" t="s">
        <v>241</v>
      </c>
      <c r="T64" s="180" t="s">
        <v>242</v>
      </c>
      <c r="U64" s="162">
        <v>7.8E-2</v>
      </c>
      <c r="V64" s="162">
        <f>ROUND(E64*U64,2)</f>
        <v>13.71</v>
      </c>
      <c r="W64" s="162"/>
      <c r="X64" s="162" t="s">
        <v>243</v>
      </c>
      <c r="Y64" s="162" t="s">
        <v>244</v>
      </c>
      <c r="Z64" s="151"/>
      <c r="AA64" s="151"/>
      <c r="AB64" s="151"/>
      <c r="AC64" s="151"/>
      <c r="AD64" s="151"/>
      <c r="AE64" s="151"/>
      <c r="AF64" s="151"/>
      <c r="AG64" s="151" t="s">
        <v>245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2" x14ac:dyDescent="0.2">
      <c r="A65" s="158"/>
      <c r="B65" s="159"/>
      <c r="C65" s="253" t="s">
        <v>317</v>
      </c>
      <c r="D65" s="254"/>
      <c r="E65" s="254"/>
      <c r="F65" s="254"/>
      <c r="G65" s="254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247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81" t="str">
        <f>C65</f>
        <v>s rámy a zárubněmi, zábradlí, předmětů oplechování apod., které se zřizují ještě před úpravami povrchu, před jejich znečištěním při úpravách povrchu nástřikem plastických (lepivých) maltovin</v>
      </c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2" t="s">
        <v>318</v>
      </c>
      <c r="D66" s="164"/>
      <c r="E66" s="165">
        <v>3.6539999999999999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249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2" t="s">
        <v>319</v>
      </c>
      <c r="D67" s="164"/>
      <c r="E67" s="165">
        <v>1.5760000000000001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249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2" t="s">
        <v>320</v>
      </c>
      <c r="D68" s="164"/>
      <c r="E68" s="165">
        <v>2.1669999999999998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249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2" t="s">
        <v>321</v>
      </c>
      <c r="D69" s="164"/>
      <c r="E69" s="165">
        <v>1.7729999999999999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249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2" t="s">
        <v>322</v>
      </c>
      <c r="D70" s="164"/>
      <c r="E70" s="165">
        <v>1.97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249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2" t="s">
        <v>323</v>
      </c>
      <c r="D71" s="164"/>
      <c r="E71" s="165">
        <v>2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249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2" t="s">
        <v>324</v>
      </c>
      <c r="D72" s="164"/>
      <c r="E72" s="165">
        <v>3.69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249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2" t="s">
        <v>325</v>
      </c>
      <c r="D73" s="164"/>
      <c r="E73" s="165">
        <v>3.12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249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92" t="s">
        <v>326</v>
      </c>
      <c r="D74" s="164"/>
      <c r="E74" s="165"/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1"/>
      <c r="AA74" s="151"/>
      <c r="AB74" s="151"/>
      <c r="AC74" s="151"/>
      <c r="AD74" s="151"/>
      <c r="AE74" s="151"/>
      <c r="AF74" s="151"/>
      <c r="AG74" s="151" t="s">
        <v>249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2" t="s">
        <v>327</v>
      </c>
      <c r="D75" s="164"/>
      <c r="E75" s="165">
        <v>8.4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249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2" t="s">
        <v>328</v>
      </c>
      <c r="D76" s="164"/>
      <c r="E76" s="165">
        <v>9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249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2" t="s">
        <v>329</v>
      </c>
      <c r="D77" s="164"/>
      <c r="E77" s="165">
        <v>63.84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1"/>
      <c r="AA77" s="151"/>
      <c r="AB77" s="151"/>
      <c r="AC77" s="151"/>
      <c r="AD77" s="151"/>
      <c r="AE77" s="151"/>
      <c r="AF77" s="151"/>
      <c r="AG77" s="151" t="s">
        <v>249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2" t="s">
        <v>330</v>
      </c>
      <c r="D78" s="164"/>
      <c r="E78" s="165">
        <v>40.32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1"/>
      <c r="AA78" s="151"/>
      <c r="AB78" s="151"/>
      <c r="AC78" s="151"/>
      <c r="AD78" s="151"/>
      <c r="AE78" s="151"/>
      <c r="AF78" s="151"/>
      <c r="AG78" s="151" t="s">
        <v>249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2" t="s">
        <v>331</v>
      </c>
      <c r="D79" s="164"/>
      <c r="E79" s="165">
        <v>2.2799999999999998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249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2" t="s">
        <v>332</v>
      </c>
      <c r="D80" s="164"/>
      <c r="E80" s="165">
        <v>2.7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1"/>
      <c r="AA80" s="151"/>
      <c r="AB80" s="151"/>
      <c r="AC80" s="151"/>
      <c r="AD80" s="151"/>
      <c r="AE80" s="151"/>
      <c r="AF80" s="151"/>
      <c r="AG80" s="151" t="s">
        <v>249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2" t="s">
        <v>333</v>
      </c>
      <c r="D81" s="164"/>
      <c r="E81" s="165">
        <v>21.84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249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2" t="s">
        <v>334</v>
      </c>
      <c r="D82" s="164"/>
      <c r="E82" s="165">
        <v>5.4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1"/>
      <c r="AA82" s="151"/>
      <c r="AB82" s="151"/>
      <c r="AC82" s="151"/>
      <c r="AD82" s="151"/>
      <c r="AE82" s="151"/>
      <c r="AF82" s="151"/>
      <c r="AG82" s="151" t="s">
        <v>249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92" t="s">
        <v>335</v>
      </c>
      <c r="D83" s="164"/>
      <c r="E83" s="165">
        <v>0.52500000000000002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249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3" x14ac:dyDescent="0.2">
      <c r="A84" s="158"/>
      <c r="B84" s="159"/>
      <c r="C84" s="192" t="s">
        <v>336</v>
      </c>
      <c r="D84" s="164"/>
      <c r="E84" s="165">
        <v>1.575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1"/>
      <c r="AA84" s="151"/>
      <c r="AB84" s="151"/>
      <c r="AC84" s="151"/>
      <c r="AD84" s="151"/>
      <c r="AE84" s="151"/>
      <c r="AF84" s="151"/>
      <c r="AG84" s="151" t="s">
        <v>249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74">
        <v>15</v>
      </c>
      <c r="B85" s="175" t="s">
        <v>337</v>
      </c>
      <c r="C85" s="191" t="s">
        <v>338</v>
      </c>
      <c r="D85" s="176" t="s">
        <v>268</v>
      </c>
      <c r="E85" s="177">
        <v>657.59699999999998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4.9059999999999999E-2</v>
      </c>
      <c r="O85" s="177">
        <f>ROUND(E85*N85,2)</f>
        <v>32.26</v>
      </c>
      <c r="P85" s="177">
        <v>0</v>
      </c>
      <c r="Q85" s="177">
        <f>ROUND(E85*P85,2)</f>
        <v>0</v>
      </c>
      <c r="R85" s="179" t="s">
        <v>273</v>
      </c>
      <c r="S85" s="179" t="s">
        <v>241</v>
      </c>
      <c r="T85" s="180" t="s">
        <v>242</v>
      </c>
      <c r="U85" s="162">
        <v>1.4157999999999999</v>
      </c>
      <c r="V85" s="162">
        <f>ROUND(E85*U85,2)</f>
        <v>931.03</v>
      </c>
      <c r="W85" s="162"/>
      <c r="X85" s="162" t="s">
        <v>243</v>
      </c>
      <c r="Y85" s="162" t="s">
        <v>244</v>
      </c>
      <c r="Z85" s="151"/>
      <c r="AA85" s="151"/>
      <c r="AB85" s="151"/>
      <c r="AC85" s="151"/>
      <c r="AD85" s="151"/>
      <c r="AE85" s="151"/>
      <c r="AF85" s="151"/>
      <c r="AG85" s="151" t="s">
        <v>245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33.75" outlineLevel="2" x14ac:dyDescent="0.2">
      <c r="A86" s="158"/>
      <c r="B86" s="159"/>
      <c r="C86" s="253" t="s">
        <v>339</v>
      </c>
      <c r="D86" s="254"/>
      <c r="E86" s="254"/>
      <c r="F86" s="254"/>
      <c r="G86" s="254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247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81" t="str">
        <f>C86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2" t="s">
        <v>340</v>
      </c>
      <c r="D87" s="164"/>
      <c r="E87" s="165">
        <v>637.31700000000001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>
        <v>5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2" t="s">
        <v>341</v>
      </c>
      <c r="D88" s="164"/>
      <c r="E88" s="165">
        <v>20.28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249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74">
        <v>16</v>
      </c>
      <c r="B89" s="175" t="s">
        <v>342</v>
      </c>
      <c r="C89" s="191" t="s">
        <v>343</v>
      </c>
      <c r="D89" s="176" t="s">
        <v>268</v>
      </c>
      <c r="E89" s="177">
        <v>637.31700000000001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3.8109999999999998E-2</v>
      </c>
      <c r="O89" s="177">
        <f>ROUND(E89*N89,2)</f>
        <v>24.29</v>
      </c>
      <c r="P89" s="177">
        <v>0</v>
      </c>
      <c r="Q89" s="177">
        <f>ROUND(E89*P89,2)</f>
        <v>0</v>
      </c>
      <c r="R89" s="179" t="s">
        <v>307</v>
      </c>
      <c r="S89" s="179" t="s">
        <v>241</v>
      </c>
      <c r="T89" s="180" t="s">
        <v>242</v>
      </c>
      <c r="U89" s="162">
        <v>0.33622000000000002</v>
      </c>
      <c r="V89" s="162">
        <f>ROUND(E89*U89,2)</f>
        <v>214.28</v>
      </c>
      <c r="W89" s="162"/>
      <c r="X89" s="162" t="s">
        <v>243</v>
      </c>
      <c r="Y89" s="162" t="s">
        <v>244</v>
      </c>
      <c r="Z89" s="151"/>
      <c r="AA89" s="151"/>
      <c r="AB89" s="151"/>
      <c r="AC89" s="151"/>
      <c r="AD89" s="151"/>
      <c r="AE89" s="151"/>
      <c r="AF89" s="151"/>
      <c r="AG89" s="151" t="s">
        <v>245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2" t="s">
        <v>344</v>
      </c>
      <c r="D90" s="164"/>
      <c r="E90" s="165">
        <v>637.31700000000001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1"/>
      <c r="AA90" s="151"/>
      <c r="AB90" s="151"/>
      <c r="AC90" s="151"/>
      <c r="AD90" s="151"/>
      <c r="AE90" s="151"/>
      <c r="AF90" s="151"/>
      <c r="AG90" s="151" t="s">
        <v>249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4">
        <v>17</v>
      </c>
      <c r="B91" s="175" t="s">
        <v>345</v>
      </c>
      <c r="C91" s="191" t="s">
        <v>346</v>
      </c>
      <c r="D91" s="176" t="s">
        <v>268</v>
      </c>
      <c r="E91" s="177">
        <v>637.31700000000001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2.0000000000000002E-5</v>
      </c>
      <c r="O91" s="177">
        <f>ROUND(E91*N91,2)</f>
        <v>0.01</v>
      </c>
      <c r="P91" s="177">
        <v>0</v>
      </c>
      <c r="Q91" s="177">
        <f>ROUND(E91*P91,2)</f>
        <v>0</v>
      </c>
      <c r="R91" s="179" t="s">
        <v>273</v>
      </c>
      <c r="S91" s="179" t="s">
        <v>241</v>
      </c>
      <c r="T91" s="180" t="s">
        <v>242</v>
      </c>
      <c r="U91" s="162">
        <v>0.18</v>
      </c>
      <c r="V91" s="162">
        <f>ROUND(E91*U91,2)</f>
        <v>114.72</v>
      </c>
      <c r="W91" s="162"/>
      <c r="X91" s="162" t="s">
        <v>243</v>
      </c>
      <c r="Y91" s="162" t="s">
        <v>244</v>
      </c>
      <c r="Z91" s="151"/>
      <c r="AA91" s="151"/>
      <c r="AB91" s="151"/>
      <c r="AC91" s="151"/>
      <c r="AD91" s="151"/>
      <c r="AE91" s="151"/>
      <c r="AF91" s="151"/>
      <c r="AG91" s="151" t="s">
        <v>245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2" t="s">
        <v>344</v>
      </c>
      <c r="D92" s="164"/>
      <c r="E92" s="165">
        <v>637.31700000000001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249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4">
        <v>18</v>
      </c>
      <c r="B93" s="175" t="s">
        <v>347</v>
      </c>
      <c r="C93" s="191" t="s">
        <v>348</v>
      </c>
      <c r="D93" s="176" t="s">
        <v>268</v>
      </c>
      <c r="E93" s="177">
        <v>154.952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349</v>
      </c>
      <c r="T93" s="180" t="s">
        <v>350</v>
      </c>
      <c r="U93" s="162">
        <v>0</v>
      </c>
      <c r="V93" s="162">
        <f>ROUND(E93*U93,2)</f>
        <v>0</v>
      </c>
      <c r="W93" s="162"/>
      <c r="X93" s="162" t="s">
        <v>243</v>
      </c>
      <c r="Y93" s="162" t="s">
        <v>244</v>
      </c>
      <c r="Z93" s="151"/>
      <c r="AA93" s="151"/>
      <c r="AB93" s="151"/>
      <c r="AC93" s="151"/>
      <c r="AD93" s="151"/>
      <c r="AE93" s="151"/>
      <c r="AF93" s="151"/>
      <c r="AG93" s="151" t="s">
        <v>245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2" t="s">
        <v>351</v>
      </c>
      <c r="D94" s="164"/>
      <c r="E94" s="165">
        <v>19.724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1"/>
      <c r="AA94" s="151"/>
      <c r="AB94" s="151"/>
      <c r="AC94" s="151"/>
      <c r="AD94" s="151"/>
      <c r="AE94" s="151"/>
      <c r="AF94" s="151"/>
      <c r="AG94" s="151" t="s">
        <v>249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2" t="s">
        <v>352</v>
      </c>
      <c r="D95" s="164"/>
      <c r="E95" s="165">
        <v>11.22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249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92" t="s">
        <v>353</v>
      </c>
      <c r="D96" s="164"/>
      <c r="E96" s="165">
        <v>3.86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1"/>
      <c r="AA96" s="151"/>
      <c r="AB96" s="151"/>
      <c r="AC96" s="151"/>
      <c r="AD96" s="151"/>
      <c r="AE96" s="151"/>
      <c r="AF96" s="151"/>
      <c r="AG96" s="151" t="s">
        <v>249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2" t="s">
        <v>354</v>
      </c>
      <c r="D97" s="164"/>
      <c r="E97" s="165">
        <v>16.366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1"/>
      <c r="AA97" s="151"/>
      <c r="AB97" s="151"/>
      <c r="AC97" s="151"/>
      <c r="AD97" s="151"/>
      <c r="AE97" s="151"/>
      <c r="AF97" s="151"/>
      <c r="AG97" s="151" t="s">
        <v>249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92" t="s">
        <v>355</v>
      </c>
      <c r="D98" s="164"/>
      <c r="E98" s="165">
        <v>22.97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249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2" t="s">
        <v>356</v>
      </c>
      <c r="D99" s="164"/>
      <c r="E99" s="165">
        <v>9.44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1"/>
      <c r="AA99" s="151"/>
      <c r="AB99" s="151"/>
      <c r="AC99" s="151"/>
      <c r="AD99" s="151"/>
      <c r="AE99" s="151"/>
      <c r="AF99" s="151"/>
      <c r="AG99" s="151" t="s">
        <v>249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92" t="s">
        <v>357</v>
      </c>
      <c r="D100" s="164"/>
      <c r="E100" s="165">
        <v>20.56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249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92" t="s">
        <v>358</v>
      </c>
      <c r="D101" s="164"/>
      <c r="E101" s="165">
        <v>17.306999999999999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249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2" t="s">
        <v>359</v>
      </c>
      <c r="D102" s="164"/>
      <c r="E102" s="165">
        <v>4.42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249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2" t="s">
        <v>360</v>
      </c>
      <c r="D103" s="164"/>
      <c r="E103" s="165">
        <v>5.04</v>
      </c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62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92" t="s">
        <v>361</v>
      </c>
      <c r="D104" s="164"/>
      <c r="E104" s="165">
        <v>8.4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249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2" t="s">
        <v>362</v>
      </c>
      <c r="D105" s="164"/>
      <c r="E105" s="165">
        <v>10.725</v>
      </c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1"/>
      <c r="AA105" s="151"/>
      <c r="AB105" s="151"/>
      <c r="AC105" s="151"/>
      <c r="AD105" s="151"/>
      <c r="AE105" s="151"/>
      <c r="AF105" s="151"/>
      <c r="AG105" s="151" t="s">
        <v>249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192" t="s">
        <v>363</v>
      </c>
      <c r="D106" s="164"/>
      <c r="E106" s="165">
        <v>4.92</v>
      </c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249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4">
        <v>19</v>
      </c>
      <c r="B107" s="175" t="s">
        <v>364</v>
      </c>
      <c r="C107" s="191" t="s">
        <v>365</v>
      </c>
      <c r="D107" s="176" t="s">
        <v>268</v>
      </c>
      <c r="E107" s="177">
        <v>637.31700000000001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1.4999999999999999E-4</v>
      </c>
      <c r="O107" s="177">
        <f>ROUND(E107*N107,2)</f>
        <v>0.1</v>
      </c>
      <c r="P107" s="177">
        <v>0</v>
      </c>
      <c r="Q107" s="177">
        <f>ROUND(E107*P107,2)</f>
        <v>0</v>
      </c>
      <c r="R107" s="179"/>
      <c r="S107" s="179" t="s">
        <v>349</v>
      </c>
      <c r="T107" s="180" t="s">
        <v>366</v>
      </c>
      <c r="U107" s="162">
        <v>0.05</v>
      </c>
      <c r="V107" s="162">
        <f>ROUND(E107*U107,2)</f>
        <v>31.87</v>
      </c>
      <c r="W107" s="162"/>
      <c r="X107" s="162" t="s">
        <v>243</v>
      </c>
      <c r="Y107" s="162" t="s">
        <v>244</v>
      </c>
      <c r="Z107" s="151"/>
      <c r="AA107" s="151"/>
      <c r="AB107" s="151"/>
      <c r="AC107" s="151"/>
      <c r="AD107" s="151"/>
      <c r="AE107" s="151"/>
      <c r="AF107" s="151"/>
      <c r="AG107" s="151" t="s">
        <v>245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192" t="s">
        <v>344</v>
      </c>
      <c r="D108" s="164"/>
      <c r="E108" s="165">
        <v>637.31700000000001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249</v>
      </c>
      <c r="AH108" s="151">
        <v>5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7" t="s">
        <v>235</v>
      </c>
      <c r="B109" s="168" t="s">
        <v>148</v>
      </c>
      <c r="C109" s="190" t="s">
        <v>149</v>
      </c>
      <c r="D109" s="169"/>
      <c r="E109" s="170"/>
      <c r="F109" s="171"/>
      <c r="G109" s="171">
        <f>SUMIF(AG110:AG124,"&lt;&gt;NOR",G110:G124)</f>
        <v>0</v>
      </c>
      <c r="H109" s="171"/>
      <c r="I109" s="171">
        <f>SUM(I110:I124)</f>
        <v>0</v>
      </c>
      <c r="J109" s="171"/>
      <c r="K109" s="171">
        <f>SUM(K110:K124)</f>
        <v>0</v>
      </c>
      <c r="L109" s="171"/>
      <c r="M109" s="171">
        <f>SUM(M110:M124)</f>
        <v>0</v>
      </c>
      <c r="N109" s="170"/>
      <c r="O109" s="170">
        <f>SUM(O110:O124)</f>
        <v>22.74</v>
      </c>
      <c r="P109" s="170"/>
      <c r="Q109" s="170">
        <f>SUM(Q110:Q124)</f>
        <v>0</v>
      </c>
      <c r="R109" s="171"/>
      <c r="S109" s="171"/>
      <c r="T109" s="172"/>
      <c r="U109" s="166"/>
      <c r="V109" s="166">
        <f>SUM(V110:V124)</f>
        <v>382.41999999999996</v>
      </c>
      <c r="W109" s="166"/>
      <c r="X109" s="166"/>
      <c r="Y109" s="166"/>
      <c r="AG109" t="s">
        <v>236</v>
      </c>
    </row>
    <row r="110" spans="1:60" ht="22.5" outlineLevel="1" x14ac:dyDescent="0.2">
      <c r="A110" s="174">
        <v>20</v>
      </c>
      <c r="B110" s="175" t="s">
        <v>367</v>
      </c>
      <c r="C110" s="191" t="s">
        <v>368</v>
      </c>
      <c r="D110" s="176" t="s">
        <v>268</v>
      </c>
      <c r="E110" s="177">
        <v>1105.2735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1.8380000000000001E-2</v>
      </c>
      <c r="O110" s="177">
        <f>ROUND(E110*N110,2)</f>
        <v>20.309999999999999</v>
      </c>
      <c r="P110" s="177">
        <v>0</v>
      </c>
      <c r="Q110" s="177">
        <f>ROUND(E110*P110,2)</f>
        <v>0</v>
      </c>
      <c r="R110" s="179" t="s">
        <v>369</v>
      </c>
      <c r="S110" s="179" t="s">
        <v>241</v>
      </c>
      <c r="T110" s="180" t="s">
        <v>242</v>
      </c>
      <c r="U110" s="162">
        <v>0.14399999999999999</v>
      </c>
      <c r="V110" s="162">
        <f>ROUND(E110*U110,2)</f>
        <v>159.16</v>
      </c>
      <c r="W110" s="162"/>
      <c r="X110" s="162" t="s">
        <v>243</v>
      </c>
      <c r="Y110" s="162" t="s">
        <v>244</v>
      </c>
      <c r="Z110" s="151"/>
      <c r="AA110" s="151"/>
      <c r="AB110" s="151"/>
      <c r="AC110" s="151"/>
      <c r="AD110" s="151"/>
      <c r="AE110" s="151"/>
      <c r="AF110" s="151"/>
      <c r="AG110" s="151" t="s">
        <v>245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2" x14ac:dyDescent="0.2">
      <c r="A111" s="158"/>
      <c r="B111" s="159"/>
      <c r="C111" s="253" t="s">
        <v>370</v>
      </c>
      <c r="D111" s="254"/>
      <c r="E111" s="254"/>
      <c r="F111" s="254"/>
      <c r="G111" s="254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1"/>
      <c r="AA111" s="151"/>
      <c r="AB111" s="151"/>
      <c r="AC111" s="151"/>
      <c r="AD111" s="151"/>
      <c r="AE111" s="151"/>
      <c r="AF111" s="151"/>
      <c r="AG111" s="151" t="s">
        <v>247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2" t="s">
        <v>371</v>
      </c>
      <c r="D112" s="164"/>
      <c r="E112" s="165">
        <v>793.08150000000001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249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2" t="s">
        <v>372</v>
      </c>
      <c r="D113" s="164"/>
      <c r="E113" s="165">
        <v>312.19200000000001</v>
      </c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249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74">
        <v>21</v>
      </c>
      <c r="B114" s="175" t="s">
        <v>373</v>
      </c>
      <c r="C114" s="191" t="s">
        <v>374</v>
      </c>
      <c r="D114" s="176" t="s">
        <v>268</v>
      </c>
      <c r="E114" s="177">
        <v>2210.547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9.7000000000000005E-4</v>
      </c>
      <c r="O114" s="177">
        <f>ROUND(E114*N114,2)</f>
        <v>2.14</v>
      </c>
      <c r="P114" s="177">
        <v>0</v>
      </c>
      <c r="Q114" s="177">
        <f>ROUND(E114*P114,2)</f>
        <v>0</v>
      </c>
      <c r="R114" s="179" t="s">
        <v>369</v>
      </c>
      <c r="S114" s="179" t="s">
        <v>241</v>
      </c>
      <c r="T114" s="180" t="s">
        <v>242</v>
      </c>
      <c r="U114" s="162">
        <v>6.0000000000000001E-3</v>
      </c>
      <c r="V114" s="162">
        <f>ROUND(E114*U114,2)</f>
        <v>13.26</v>
      </c>
      <c r="W114" s="162"/>
      <c r="X114" s="162" t="s">
        <v>243</v>
      </c>
      <c r="Y114" s="162" t="s">
        <v>244</v>
      </c>
      <c r="Z114" s="151"/>
      <c r="AA114" s="151"/>
      <c r="AB114" s="151"/>
      <c r="AC114" s="151"/>
      <c r="AD114" s="151"/>
      <c r="AE114" s="151"/>
      <c r="AF114" s="151"/>
      <c r="AG114" s="151" t="s">
        <v>245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253" t="s">
        <v>370</v>
      </c>
      <c r="D115" s="254"/>
      <c r="E115" s="254"/>
      <c r="F115" s="254"/>
      <c r="G115" s="254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1"/>
      <c r="AA115" s="151"/>
      <c r="AB115" s="151"/>
      <c r="AC115" s="151"/>
      <c r="AD115" s="151"/>
      <c r="AE115" s="151"/>
      <c r="AF115" s="151"/>
      <c r="AG115" s="151" t="s">
        <v>247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">
      <c r="A116" s="158"/>
      <c r="B116" s="159"/>
      <c r="C116" s="192" t="s">
        <v>375</v>
      </c>
      <c r="D116" s="164"/>
      <c r="E116" s="165">
        <v>2210.547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249</v>
      </c>
      <c r="AH116" s="151">
        <v>5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4">
        <v>22</v>
      </c>
      <c r="B117" s="175" t="s">
        <v>376</v>
      </c>
      <c r="C117" s="191" t="s">
        <v>377</v>
      </c>
      <c r="D117" s="176" t="s">
        <v>268</v>
      </c>
      <c r="E117" s="177">
        <v>1105.2735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9" t="s">
        <v>369</v>
      </c>
      <c r="S117" s="179" t="s">
        <v>241</v>
      </c>
      <c r="T117" s="180" t="s">
        <v>242</v>
      </c>
      <c r="U117" s="162">
        <v>0.126</v>
      </c>
      <c r="V117" s="162">
        <f>ROUND(E117*U117,2)</f>
        <v>139.26</v>
      </c>
      <c r="W117" s="162"/>
      <c r="X117" s="162" t="s">
        <v>243</v>
      </c>
      <c r="Y117" s="162" t="s">
        <v>244</v>
      </c>
      <c r="Z117" s="151"/>
      <c r="AA117" s="151"/>
      <c r="AB117" s="151"/>
      <c r="AC117" s="151"/>
      <c r="AD117" s="151"/>
      <c r="AE117" s="151"/>
      <c r="AF117" s="151"/>
      <c r="AG117" s="151" t="s">
        <v>245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192" t="s">
        <v>378</v>
      </c>
      <c r="D118" s="164"/>
      <c r="E118" s="165">
        <v>1105.2735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249</v>
      </c>
      <c r="AH118" s="151">
        <v>5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4">
        <v>23</v>
      </c>
      <c r="B119" s="175" t="s">
        <v>379</v>
      </c>
      <c r="C119" s="191" t="s">
        <v>380</v>
      </c>
      <c r="D119" s="176" t="s">
        <v>268</v>
      </c>
      <c r="E119" s="177">
        <v>1105.2735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7">
        <v>0</v>
      </c>
      <c r="O119" s="177">
        <f>ROUND(E119*N119,2)</f>
        <v>0</v>
      </c>
      <c r="P119" s="177">
        <v>0</v>
      </c>
      <c r="Q119" s="177">
        <f>ROUND(E119*P119,2)</f>
        <v>0</v>
      </c>
      <c r="R119" s="179" t="s">
        <v>369</v>
      </c>
      <c r="S119" s="179" t="s">
        <v>241</v>
      </c>
      <c r="T119" s="180" t="s">
        <v>242</v>
      </c>
      <c r="U119" s="162">
        <v>0.04</v>
      </c>
      <c r="V119" s="162">
        <f>ROUND(E119*U119,2)</f>
        <v>44.21</v>
      </c>
      <c r="W119" s="162"/>
      <c r="X119" s="162" t="s">
        <v>243</v>
      </c>
      <c r="Y119" s="162" t="s">
        <v>244</v>
      </c>
      <c r="Z119" s="151"/>
      <c r="AA119" s="151"/>
      <c r="AB119" s="151"/>
      <c r="AC119" s="151"/>
      <c r="AD119" s="151"/>
      <c r="AE119" s="151"/>
      <c r="AF119" s="151"/>
      <c r="AG119" s="151" t="s">
        <v>245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192" t="s">
        <v>378</v>
      </c>
      <c r="D120" s="164"/>
      <c r="E120" s="165">
        <v>1105.2735</v>
      </c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1"/>
      <c r="AA120" s="151"/>
      <c r="AB120" s="151"/>
      <c r="AC120" s="151"/>
      <c r="AD120" s="151"/>
      <c r="AE120" s="151"/>
      <c r="AF120" s="151"/>
      <c r="AG120" s="151" t="s">
        <v>249</v>
      </c>
      <c r="AH120" s="151">
        <v>5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74">
        <v>24</v>
      </c>
      <c r="B121" s="175" t="s">
        <v>381</v>
      </c>
      <c r="C121" s="191" t="s">
        <v>382</v>
      </c>
      <c r="D121" s="176" t="s">
        <v>268</v>
      </c>
      <c r="E121" s="177">
        <v>2210.547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7">
        <v>1.2999999999999999E-4</v>
      </c>
      <c r="O121" s="177">
        <f>ROUND(E121*N121,2)</f>
        <v>0.28999999999999998</v>
      </c>
      <c r="P121" s="177">
        <v>0</v>
      </c>
      <c r="Q121" s="177">
        <f>ROUND(E121*P121,2)</f>
        <v>0</v>
      </c>
      <c r="R121" s="179" t="s">
        <v>369</v>
      </c>
      <c r="S121" s="179" t="s">
        <v>241</v>
      </c>
      <c r="T121" s="180" t="s">
        <v>242</v>
      </c>
      <c r="U121" s="162">
        <v>0</v>
      </c>
      <c r="V121" s="162">
        <f>ROUND(E121*U121,2)</f>
        <v>0</v>
      </c>
      <c r="W121" s="162"/>
      <c r="X121" s="162" t="s">
        <v>243</v>
      </c>
      <c r="Y121" s="162" t="s">
        <v>244</v>
      </c>
      <c r="Z121" s="151"/>
      <c r="AA121" s="151"/>
      <c r="AB121" s="151"/>
      <c r="AC121" s="151"/>
      <c r="AD121" s="151"/>
      <c r="AE121" s="151"/>
      <c r="AF121" s="151"/>
      <c r="AG121" s="151" t="s">
        <v>245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192" t="s">
        <v>383</v>
      </c>
      <c r="D122" s="164"/>
      <c r="E122" s="165">
        <v>2210.547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1"/>
      <c r="AA122" s="151"/>
      <c r="AB122" s="151"/>
      <c r="AC122" s="151"/>
      <c r="AD122" s="151"/>
      <c r="AE122" s="151"/>
      <c r="AF122" s="151"/>
      <c r="AG122" s="151" t="s">
        <v>249</v>
      </c>
      <c r="AH122" s="151">
        <v>5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25</v>
      </c>
      <c r="B123" s="175" t="s">
        <v>384</v>
      </c>
      <c r="C123" s="191" t="s">
        <v>385</v>
      </c>
      <c r="D123" s="176" t="s">
        <v>268</v>
      </c>
      <c r="E123" s="177">
        <v>1105.2735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9" t="s">
        <v>369</v>
      </c>
      <c r="S123" s="179" t="s">
        <v>241</v>
      </c>
      <c r="T123" s="180" t="s">
        <v>242</v>
      </c>
      <c r="U123" s="162">
        <v>2.4E-2</v>
      </c>
      <c r="V123" s="162">
        <f>ROUND(E123*U123,2)</f>
        <v>26.53</v>
      </c>
      <c r="W123" s="162"/>
      <c r="X123" s="162" t="s">
        <v>243</v>
      </c>
      <c r="Y123" s="162" t="s">
        <v>244</v>
      </c>
      <c r="Z123" s="151"/>
      <c r="AA123" s="151"/>
      <c r="AB123" s="151"/>
      <c r="AC123" s="151"/>
      <c r="AD123" s="151"/>
      <c r="AE123" s="151"/>
      <c r="AF123" s="151"/>
      <c r="AG123" s="151" t="s">
        <v>245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2" t="s">
        <v>378</v>
      </c>
      <c r="D124" s="164"/>
      <c r="E124" s="165">
        <v>1105.2735</v>
      </c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1"/>
      <c r="AA124" s="151"/>
      <c r="AB124" s="151"/>
      <c r="AC124" s="151"/>
      <c r="AD124" s="151"/>
      <c r="AE124" s="151"/>
      <c r="AF124" s="151"/>
      <c r="AG124" s="151" t="s">
        <v>249</v>
      </c>
      <c r="AH124" s="151">
        <v>5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167" t="s">
        <v>235</v>
      </c>
      <c r="B125" s="168" t="s">
        <v>154</v>
      </c>
      <c r="C125" s="190" t="s">
        <v>155</v>
      </c>
      <c r="D125" s="169"/>
      <c r="E125" s="170"/>
      <c r="F125" s="171"/>
      <c r="G125" s="171">
        <f>SUMIF(AG126:AG141,"&lt;&gt;NOR",G126:G141)</f>
        <v>0</v>
      </c>
      <c r="H125" s="171"/>
      <c r="I125" s="171">
        <f>SUM(I126:I141)</f>
        <v>0</v>
      </c>
      <c r="J125" s="171"/>
      <c r="K125" s="171">
        <f>SUM(K126:K141)</f>
        <v>0</v>
      </c>
      <c r="L125" s="171"/>
      <c r="M125" s="171">
        <f>SUM(M126:M141)</f>
        <v>0</v>
      </c>
      <c r="N125" s="170"/>
      <c r="O125" s="170">
        <f>SUM(O126:O141)</f>
        <v>0</v>
      </c>
      <c r="P125" s="170"/>
      <c r="Q125" s="170">
        <f>SUM(Q126:Q141)</f>
        <v>10.199999999999999</v>
      </c>
      <c r="R125" s="171"/>
      <c r="S125" s="171"/>
      <c r="T125" s="172"/>
      <c r="U125" s="166"/>
      <c r="V125" s="166">
        <f>SUM(V126:V141)</f>
        <v>57.36</v>
      </c>
      <c r="W125" s="166"/>
      <c r="X125" s="166"/>
      <c r="Y125" s="166"/>
      <c r="AG125" t="s">
        <v>236</v>
      </c>
    </row>
    <row r="126" spans="1:60" ht="22.5" outlineLevel="1" x14ac:dyDescent="0.2">
      <c r="A126" s="174">
        <v>26</v>
      </c>
      <c r="B126" s="175" t="s">
        <v>386</v>
      </c>
      <c r="C126" s="191" t="s">
        <v>387</v>
      </c>
      <c r="D126" s="176" t="s">
        <v>268</v>
      </c>
      <c r="E126" s="177">
        <v>637.31700000000001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0</v>
      </c>
      <c r="O126" s="177">
        <f>ROUND(E126*N126,2)</f>
        <v>0</v>
      </c>
      <c r="P126" s="177">
        <v>1.6E-2</v>
      </c>
      <c r="Q126" s="177">
        <f>ROUND(E126*P126,2)</f>
        <v>10.199999999999999</v>
      </c>
      <c r="R126" s="179" t="s">
        <v>388</v>
      </c>
      <c r="S126" s="179" t="s">
        <v>241</v>
      </c>
      <c r="T126" s="180" t="s">
        <v>242</v>
      </c>
      <c r="U126" s="162">
        <v>0.09</v>
      </c>
      <c r="V126" s="162">
        <f>ROUND(E126*U126,2)</f>
        <v>57.36</v>
      </c>
      <c r="W126" s="162"/>
      <c r="X126" s="162" t="s">
        <v>243</v>
      </c>
      <c r="Y126" s="162" t="s">
        <v>244</v>
      </c>
      <c r="Z126" s="151"/>
      <c r="AA126" s="151"/>
      <c r="AB126" s="151"/>
      <c r="AC126" s="151"/>
      <c r="AD126" s="151"/>
      <c r="AE126" s="151"/>
      <c r="AF126" s="151"/>
      <c r="AG126" s="151" t="s">
        <v>245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192" t="s">
        <v>389</v>
      </c>
      <c r="D127" s="164"/>
      <c r="E127" s="165"/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1"/>
      <c r="AA127" s="151"/>
      <c r="AB127" s="151"/>
      <c r="AC127" s="151"/>
      <c r="AD127" s="151"/>
      <c r="AE127" s="151"/>
      <c r="AF127" s="151"/>
      <c r="AG127" s="151" t="s">
        <v>249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92" t="s">
        <v>390</v>
      </c>
      <c r="D128" s="164"/>
      <c r="E128" s="165">
        <v>320.16000000000003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1"/>
      <c r="AA128" s="151"/>
      <c r="AB128" s="151"/>
      <c r="AC128" s="151"/>
      <c r="AD128" s="151"/>
      <c r="AE128" s="151"/>
      <c r="AF128" s="151"/>
      <c r="AG128" s="151" t="s">
        <v>249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2" t="s">
        <v>391</v>
      </c>
      <c r="D129" s="164"/>
      <c r="E129" s="165">
        <v>316.23</v>
      </c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1"/>
      <c r="AA129" s="151"/>
      <c r="AB129" s="151"/>
      <c r="AC129" s="151"/>
      <c r="AD129" s="151"/>
      <c r="AE129" s="151"/>
      <c r="AF129" s="151"/>
      <c r="AG129" s="151" t="s">
        <v>249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92" t="s">
        <v>392</v>
      </c>
      <c r="D130" s="164"/>
      <c r="E130" s="165">
        <v>104.7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1"/>
      <c r="AA130" s="151"/>
      <c r="AB130" s="151"/>
      <c r="AC130" s="151"/>
      <c r="AD130" s="151"/>
      <c r="AE130" s="151"/>
      <c r="AF130" s="151"/>
      <c r="AG130" s="151" t="s">
        <v>249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92" t="s">
        <v>393</v>
      </c>
      <c r="D131" s="164"/>
      <c r="E131" s="165">
        <v>91.56</v>
      </c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1"/>
      <c r="AA131" s="151"/>
      <c r="AB131" s="151"/>
      <c r="AC131" s="151"/>
      <c r="AD131" s="151"/>
      <c r="AE131" s="151"/>
      <c r="AF131" s="151"/>
      <c r="AG131" s="151" t="s">
        <v>249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2" t="s">
        <v>394</v>
      </c>
      <c r="D132" s="164"/>
      <c r="E132" s="165"/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1"/>
      <c r="AA132" s="151"/>
      <c r="AB132" s="151"/>
      <c r="AC132" s="151"/>
      <c r="AD132" s="151"/>
      <c r="AE132" s="151"/>
      <c r="AF132" s="151"/>
      <c r="AG132" s="151" t="s">
        <v>249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2" t="s">
        <v>395</v>
      </c>
      <c r="D133" s="164"/>
      <c r="E133" s="165">
        <v>-155.88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249</v>
      </c>
      <c r="AH133" s="151">
        <v>5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192" t="s">
        <v>396</v>
      </c>
      <c r="D134" s="164"/>
      <c r="E134" s="165">
        <v>-3.6539999999999999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1"/>
      <c r="AA134" s="151"/>
      <c r="AB134" s="151"/>
      <c r="AC134" s="151"/>
      <c r="AD134" s="151"/>
      <c r="AE134" s="151"/>
      <c r="AF134" s="151"/>
      <c r="AG134" s="151" t="s">
        <v>249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2" t="s">
        <v>397</v>
      </c>
      <c r="D135" s="164"/>
      <c r="E135" s="165">
        <v>-1.5760000000000001</v>
      </c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1"/>
      <c r="AA135" s="151"/>
      <c r="AB135" s="151"/>
      <c r="AC135" s="151"/>
      <c r="AD135" s="151"/>
      <c r="AE135" s="151"/>
      <c r="AF135" s="151"/>
      <c r="AG135" s="151" t="s">
        <v>249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2" t="s">
        <v>398</v>
      </c>
      <c r="D136" s="164"/>
      <c r="E136" s="165">
        <v>-21.67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1"/>
      <c r="AA136" s="151"/>
      <c r="AB136" s="151"/>
      <c r="AC136" s="151"/>
      <c r="AD136" s="151"/>
      <c r="AE136" s="151"/>
      <c r="AF136" s="151"/>
      <c r="AG136" s="151" t="s">
        <v>249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92" t="s">
        <v>399</v>
      </c>
      <c r="D137" s="164"/>
      <c r="E137" s="165">
        <v>-1.7729999999999999</v>
      </c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1"/>
      <c r="AA137" s="151"/>
      <c r="AB137" s="151"/>
      <c r="AC137" s="151"/>
      <c r="AD137" s="151"/>
      <c r="AE137" s="151"/>
      <c r="AF137" s="151"/>
      <c r="AG137" s="151" t="s">
        <v>249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2" t="s">
        <v>400</v>
      </c>
      <c r="D138" s="164"/>
      <c r="E138" s="165">
        <v>-1.97</v>
      </c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1"/>
      <c r="AA138" s="151"/>
      <c r="AB138" s="151"/>
      <c r="AC138" s="151"/>
      <c r="AD138" s="151"/>
      <c r="AE138" s="151"/>
      <c r="AF138" s="151"/>
      <c r="AG138" s="151" t="s">
        <v>249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192" t="s">
        <v>401</v>
      </c>
      <c r="D139" s="164"/>
      <c r="E139" s="165">
        <v>-2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1"/>
      <c r="AA139" s="151"/>
      <c r="AB139" s="151"/>
      <c r="AC139" s="151"/>
      <c r="AD139" s="151"/>
      <c r="AE139" s="151"/>
      <c r="AF139" s="151"/>
      <c r="AG139" s="151" t="s">
        <v>249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192" t="s">
        <v>402</v>
      </c>
      <c r="D140" s="164"/>
      <c r="E140" s="165">
        <v>-3.12</v>
      </c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249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2" t="s">
        <v>403</v>
      </c>
      <c r="D141" s="164"/>
      <c r="E141" s="165">
        <v>-3.69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1"/>
      <c r="AA141" s="151"/>
      <c r="AB141" s="151"/>
      <c r="AC141" s="151"/>
      <c r="AD141" s="151"/>
      <c r="AE141" s="151"/>
      <c r="AF141" s="151"/>
      <c r="AG141" s="151" t="s">
        <v>249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x14ac:dyDescent="0.2">
      <c r="A142" s="167" t="s">
        <v>235</v>
      </c>
      <c r="B142" s="168" t="s">
        <v>156</v>
      </c>
      <c r="C142" s="190" t="s">
        <v>157</v>
      </c>
      <c r="D142" s="169"/>
      <c r="E142" s="170"/>
      <c r="F142" s="171"/>
      <c r="G142" s="171">
        <f>SUMIF(AG143:AG150,"&lt;&gt;NOR",G143:G150)</f>
        <v>0</v>
      </c>
      <c r="H142" s="171"/>
      <c r="I142" s="171">
        <f>SUM(I143:I150)</f>
        <v>0</v>
      </c>
      <c r="J142" s="171"/>
      <c r="K142" s="171">
        <f>SUM(K143:K150)</f>
        <v>0</v>
      </c>
      <c r="L142" s="171"/>
      <c r="M142" s="171">
        <f>SUM(M143:M150)</f>
        <v>0</v>
      </c>
      <c r="N142" s="170"/>
      <c r="O142" s="170">
        <f>SUM(O143:O150)</f>
        <v>0</v>
      </c>
      <c r="P142" s="170"/>
      <c r="Q142" s="170">
        <f>SUM(Q143:Q150)</f>
        <v>0</v>
      </c>
      <c r="R142" s="171"/>
      <c r="S142" s="171"/>
      <c r="T142" s="172"/>
      <c r="U142" s="166"/>
      <c r="V142" s="166">
        <f>SUM(V143:V150)</f>
        <v>62.69</v>
      </c>
      <c r="W142" s="166"/>
      <c r="X142" s="166"/>
      <c r="Y142" s="166"/>
      <c r="AG142" t="s">
        <v>236</v>
      </c>
    </row>
    <row r="143" spans="1:60" outlineLevel="1" x14ac:dyDescent="0.2">
      <c r="A143" s="174">
        <v>27</v>
      </c>
      <c r="B143" s="175" t="s">
        <v>404</v>
      </c>
      <c r="C143" s="191" t="s">
        <v>405</v>
      </c>
      <c r="D143" s="176" t="s">
        <v>297</v>
      </c>
      <c r="E143" s="177">
        <v>3.0262199999999999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9"/>
      <c r="S143" s="179" t="s">
        <v>349</v>
      </c>
      <c r="T143" s="180" t="s">
        <v>366</v>
      </c>
      <c r="U143" s="162">
        <v>0</v>
      </c>
      <c r="V143" s="162">
        <f>ROUND(E143*U143,2)</f>
        <v>0</v>
      </c>
      <c r="W143" s="162"/>
      <c r="X143" s="162" t="s">
        <v>243</v>
      </c>
      <c r="Y143" s="162" t="s">
        <v>244</v>
      </c>
      <c r="Z143" s="151"/>
      <c r="AA143" s="151"/>
      <c r="AB143" s="151"/>
      <c r="AC143" s="151"/>
      <c r="AD143" s="151"/>
      <c r="AE143" s="151"/>
      <c r="AF143" s="151"/>
      <c r="AG143" s="151" t="s">
        <v>245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">
      <c r="A144" s="158"/>
      <c r="B144" s="159"/>
      <c r="C144" s="192" t="s">
        <v>406</v>
      </c>
      <c r="D144" s="164"/>
      <c r="E144" s="165">
        <v>3.0262199999999999</v>
      </c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1"/>
      <c r="AA144" s="151"/>
      <c r="AB144" s="151"/>
      <c r="AC144" s="151"/>
      <c r="AD144" s="151"/>
      <c r="AE144" s="151"/>
      <c r="AF144" s="151"/>
      <c r="AG144" s="151" t="s">
        <v>249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4">
        <v>28</v>
      </c>
      <c r="B145" s="175" t="s">
        <v>407</v>
      </c>
      <c r="C145" s="191" t="s">
        <v>408</v>
      </c>
      <c r="D145" s="176" t="s">
        <v>297</v>
      </c>
      <c r="E145" s="177">
        <v>10.19707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0</v>
      </c>
      <c r="O145" s="177">
        <f>ROUND(E145*N145,2)</f>
        <v>0</v>
      </c>
      <c r="P145" s="177">
        <v>0</v>
      </c>
      <c r="Q145" s="177">
        <f>ROUND(E145*P145,2)</f>
        <v>0</v>
      </c>
      <c r="R145" s="179" t="s">
        <v>409</v>
      </c>
      <c r="S145" s="179" t="s">
        <v>241</v>
      </c>
      <c r="T145" s="180" t="s">
        <v>242</v>
      </c>
      <c r="U145" s="162">
        <v>0.27700000000000002</v>
      </c>
      <c r="V145" s="162">
        <f>ROUND(E145*U145,2)</f>
        <v>2.82</v>
      </c>
      <c r="W145" s="162"/>
      <c r="X145" s="162" t="s">
        <v>410</v>
      </c>
      <c r="Y145" s="162" t="s">
        <v>244</v>
      </c>
      <c r="Z145" s="151"/>
      <c r="AA145" s="151"/>
      <c r="AB145" s="151"/>
      <c r="AC145" s="151"/>
      <c r="AD145" s="151"/>
      <c r="AE145" s="151"/>
      <c r="AF145" s="151"/>
      <c r="AG145" s="151" t="s">
        <v>411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253" t="s">
        <v>412</v>
      </c>
      <c r="D146" s="254"/>
      <c r="E146" s="254"/>
      <c r="F146" s="254"/>
      <c r="G146" s="254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247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82">
        <v>29</v>
      </c>
      <c r="B147" s="183" t="s">
        <v>413</v>
      </c>
      <c r="C147" s="193" t="s">
        <v>414</v>
      </c>
      <c r="D147" s="184" t="s">
        <v>297</v>
      </c>
      <c r="E147" s="185">
        <v>10.19707</v>
      </c>
      <c r="F147" s="186"/>
      <c r="G147" s="187">
        <f>ROUND(E147*F147,2)</f>
        <v>0</v>
      </c>
      <c r="H147" s="186"/>
      <c r="I147" s="187">
        <f>ROUND(E147*H147,2)</f>
        <v>0</v>
      </c>
      <c r="J147" s="186"/>
      <c r="K147" s="187">
        <f>ROUND(E147*J147,2)</f>
        <v>0</v>
      </c>
      <c r="L147" s="187">
        <v>21</v>
      </c>
      <c r="M147" s="187">
        <f>G147*(1+L147/100)</f>
        <v>0</v>
      </c>
      <c r="N147" s="185">
        <v>0</v>
      </c>
      <c r="O147" s="185">
        <f>ROUND(E147*N147,2)</f>
        <v>0</v>
      </c>
      <c r="P147" s="185">
        <v>0</v>
      </c>
      <c r="Q147" s="185">
        <f>ROUND(E147*P147,2)</f>
        <v>0</v>
      </c>
      <c r="R147" s="187" t="s">
        <v>388</v>
      </c>
      <c r="S147" s="187" t="s">
        <v>241</v>
      </c>
      <c r="T147" s="188" t="s">
        <v>242</v>
      </c>
      <c r="U147" s="162">
        <v>1.47</v>
      </c>
      <c r="V147" s="162">
        <f>ROUND(E147*U147,2)</f>
        <v>14.99</v>
      </c>
      <c r="W147" s="162"/>
      <c r="X147" s="162" t="s">
        <v>410</v>
      </c>
      <c r="Y147" s="162" t="s">
        <v>244</v>
      </c>
      <c r="Z147" s="151"/>
      <c r="AA147" s="151"/>
      <c r="AB147" s="151"/>
      <c r="AC147" s="151"/>
      <c r="AD147" s="151"/>
      <c r="AE147" s="151"/>
      <c r="AF147" s="151"/>
      <c r="AG147" s="151" t="s">
        <v>411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82">
        <v>30</v>
      </c>
      <c r="B148" s="183" t="s">
        <v>415</v>
      </c>
      <c r="C148" s="193" t="s">
        <v>416</v>
      </c>
      <c r="D148" s="184" t="s">
        <v>297</v>
      </c>
      <c r="E148" s="185">
        <v>142.75900999999999</v>
      </c>
      <c r="F148" s="186"/>
      <c r="G148" s="187">
        <f>ROUND(E148*F148,2)</f>
        <v>0</v>
      </c>
      <c r="H148" s="186"/>
      <c r="I148" s="187">
        <f>ROUND(E148*H148,2)</f>
        <v>0</v>
      </c>
      <c r="J148" s="186"/>
      <c r="K148" s="187">
        <f>ROUND(E148*J148,2)</f>
        <v>0</v>
      </c>
      <c r="L148" s="187">
        <v>21</v>
      </c>
      <c r="M148" s="187">
        <f>G148*(1+L148/100)</f>
        <v>0</v>
      </c>
      <c r="N148" s="185">
        <v>0</v>
      </c>
      <c r="O148" s="185">
        <f>ROUND(E148*N148,2)</f>
        <v>0</v>
      </c>
      <c r="P148" s="185">
        <v>0</v>
      </c>
      <c r="Q148" s="185">
        <f>ROUND(E148*P148,2)</f>
        <v>0</v>
      </c>
      <c r="R148" s="187" t="s">
        <v>388</v>
      </c>
      <c r="S148" s="187" t="s">
        <v>241</v>
      </c>
      <c r="T148" s="188" t="s">
        <v>242</v>
      </c>
      <c r="U148" s="162">
        <v>0</v>
      </c>
      <c r="V148" s="162">
        <f>ROUND(E148*U148,2)</f>
        <v>0</v>
      </c>
      <c r="W148" s="162"/>
      <c r="X148" s="162" t="s">
        <v>410</v>
      </c>
      <c r="Y148" s="162" t="s">
        <v>244</v>
      </c>
      <c r="Z148" s="151"/>
      <c r="AA148" s="151"/>
      <c r="AB148" s="151"/>
      <c r="AC148" s="151"/>
      <c r="AD148" s="151"/>
      <c r="AE148" s="151"/>
      <c r="AF148" s="151"/>
      <c r="AG148" s="151" t="s">
        <v>411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82">
        <v>31</v>
      </c>
      <c r="B149" s="183" t="s">
        <v>417</v>
      </c>
      <c r="C149" s="193" t="s">
        <v>418</v>
      </c>
      <c r="D149" s="184" t="s">
        <v>297</v>
      </c>
      <c r="E149" s="185">
        <v>10.19707</v>
      </c>
      <c r="F149" s="186"/>
      <c r="G149" s="187">
        <f>ROUND(E149*F149,2)</f>
        <v>0</v>
      </c>
      <c r="H149" s="186"/>
      <c r="I149" s="187">
        <f>ROUND(E149*H149,2)</f>
        <v>0</v>
      </c>
      <c r="J149" s="186"/>
      <c r="K149" s="187">
        <f>ROUND(E149*J149,2)</f>
        <v>0</v>
      </c>
      <c r="L149" s="187">
        <v>21</v>
      </c>
      <c r="M149" s="187">
        <f>G149*(1+L149/100)</f>
        <v>0</v>
      </c>
      <c r="N149" s="185">
        <v>0</v>
      </c>
      <c r="O149" s="185">
        <f>ROUND(E149*N149,2)</f>
        <v>0</v>
      </c>
      <c r="P149" s="185">
        <v>0</v>
      </c>
      <c r="Q149" s="185">
        <f>ROUND(E149*P149,2)</f>
        <v>0</v>
      </c>
      <c r="R149" s="187" t="s">
        <v>388</v>
      </c>
      <c r="S149" s="187" t="s">
        <v>241</v>
      </c>
      <c r="T149" s="188" t="s">
        <v>242</v>
      </c>
      <c r="U149" s="162">
        <v>2.8260000000000001</v>
      </c>
      <c r="V149" s="162">
        <f>ROUND(E149*U149,2)</f>
        <v>28.82</v>
      </c>
      <c r="W149" s="162"/>
      <c r="X149" s="162" t="s">
        <v>410</v>
      </c>
      <c r="Y149" s="162" t="s">
        <v>244</v>
      </c>
      <c r="Z149" s="151"/>
      <c r="AA149" s="151"/>
      <c r="AB149" s="151"/>
      <c r="AC149" s="151"/>
      <c r="AD149" s="151"/>
      <c r="AE149" s="151"/>
      <c r="AF149" s="151"/>
      <c r="AG149" s="151" t="s">
        <v>411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82">
        <v>32</v>
      </c>
      <c r="B150" s="183" t="s">
        <v>419</v>
      </c>
      <c r="C150" s="193" t="s">
        <v>420</v>
      </c>
      <c r="D150" s="184" t="s">
        <v>297</v>
      </c>
      <c r="E150" s="185">
        <v>50.98536</v>
      </c>
      <c r="F150" s="186"/>
      <c r="G150" s="187">
        <f>ROUND(E150*F150,2)</f>
        <v>0</v>
      </c>
      <c r="H150" s="186"/>
      <c r="I150" s="187">
        <f>ROUND(E150*H150,2)</f>
        <v>0</v>
      </c>
      <c r="J150" s="186"/>
      <c r="K150" s="187">
        <f>ROUND(E150*J150,2)</f>
        <v>0</v>
      </c>
      <c r="L150" s="187">
        <v>21</v>
      </c>
      <c r="M150" s="187">
        <f>G150*(1+L150/100)</f>
        <v>0</v>
      </c>
      <c r="N150" s="185">
        <v>0</v>
      </c>
      <c r="O150" s="185">
        <f>ROUND(E150*N150,2)</f>
        <v>0</v>
      </c>
      <c r="P150" s="185">
        <v>0</v>
      </c>
      <c r="Q150" s="185">
        <f>ROUND(E150*P150,2)</f>
        <v>0</v>
      </c>
      <c r="R150" s="187" t="s">
        <v>388</v>
      </c>
      <c r="S150" s="187" t="s">
        <v>241</v>
      </c>
      <c r="T150" s="188" t="s">
        <v>242</v>
      </c>
      <c r="U150" s="162">
        <v>0.315</v>
      </c>
      <c r="V150" s="162">
        <f>ROUND(E150*U150,2)</f>
        <v>16.059999999999999</v>
      </c>
      <c r="W150" s="162"/>
      <c r="X150" s="162" t="s">
        <v>410</v>
      </c>
      <c r="Y150" s="162" t="s">
        <v>244</v>
      </c>
      <c r="Z150" s="151"/>
      <c r="AA150" s="151"/>
      <c r="AB150" s="151"/>
      <c r="AC150" s="151"/>
      <c r="AD150" s="151"/>
      <c r="AE150" s="151"/>
      <c r="AF150" s="151"/>
      <c r="AG150" s="151" t="s">
        <v>411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x14ac:dyDescent="0.2">
      <c r="A151" s="167" t="s">
        <v>235</v>
      </c>
      <c r="B151" s="168" t="s">
        <v>158</v>
      </c>
      <c r="C151" s="190" t="s">
        <v>159</v>
      </c>
      <c r="D151" s="169"/>
      <c r="E151" s="170"/>
      <c r="F151" s="171"/>
      <c r="G151" s="171">
        <f>SUMIF(AG152:AG153,"&lt;&gt;NOR",G152:G153)</f>
        <v>0</v>
      </c>
      <c r="H151" s="171"/>
      <c r="I151" s="171">
        <f>SUM(I152:I153)</f>
        <v>0</v>
      </c>
      <c r="J151" s="171"/>
      <c r="K151" s="171">
        <f>SUM(K152:K153)</f>
        <v>0</v>
      </c>
      <c r="L151" s="171"/>
      <c r="M151" s="171">
        <f>SUM(M152:M153)</f>
        <v>0</v>
      </c>
      <c r="N151" s="170"/>
      <c r="O151" s="170">
        <f>SUM(O152:O153)</f>
        <v>0</v>
      </c>
      <c r="P151" s="170"/>
      <c r="Q151" s="170">
        <f>SUM(Q152:Q153)</f>
        <v>0</v>
      </c>
      <c r="R151" s="171"/>
      <c r="S151" s="171"/>
      <c r="T151" s="172"/>
      <c r="U151" s="166"/>
      <c r="V151" s="166">
        <f>SUM(V152:V153)</f>
        <v>221.28</v>
      </c>
      <c r="W151" s="166"/>
      <c r="X151" s="166"/>
      <c r="Y151" s="166"/>
      <c r="AG151" t="s">
        <v>236</v>
      </c>
    </row>
    <row r="152" spans="1:60" ht="22.5" outlineLevel="1" x14ac:dyDescent="0.2">
      <c r="A152" s="174">
        <v>33</v>
      </c>
      <c r="B152" s="175" t="s">
        <v>421</v>
      </c>
      <c r="C152" s="191" t="s">
        <v>422</v>
      </c>
      <c r="D152" s="176" t="s">
        <v>297</v>
      </c>
      <c r="E152" s="177">
        <v>116.95296999999999</v>
      </c>
      <c r="F152" s="178"/>
      <c r="G152" s="179">
        <f>ROUND(E152*F152,2)</f>
        <v>0</v>
      </c>
      <c r="H152" s="178"/>
      <c r="I152" s="179">
        <f>ROUND(E152*H152,2)</f>
        <v>0</v>
      </c>
      <c r="J152" s="178"/>
      <c r="K152" s="179">
        <f>ROUND(E152*J152,2)</f>
        <v>0</v>
      </c>
      <c r="L152" s="179">
        <v>21</v>
      </c>
      <c r="M152" s="179">
        <f>G152*(1+L152/100)</f>
        <v>0</v>
      </c>
      <c r="N152" s="177">
        <v>0</v>
      </c>
      <c r="O152" s="177">
        <f>ROUND(E152*N152,2)</f>
        <v>0</v>
      </c>
      <c r="P152" s="177">
        <v>0</v>
      </c>
      <c r="Q152" s="177">
        <f>ROUND(E152*P152,2)</f>
        <v>0</v>
      </c>
      <c r="R152" s="179" t="s">
        <v>307</v>
      </c>
      <c r="S152" s="179" t="s">
        <v>241</v>
      </c>
      <c r="T152" s="180" t="s">
        <v>242</v>
      </c>
      <c r="U152" s="162">
        <v>1.8919999999999999</v>
      </c>
      <c r="V152" s="162">
        <f>ROUND(E152*U152,2)</f>
        <v>221.28</v>
      </c>
      <c r="W152" s="162"/>
      <c r="X152" s="162" t="s">
        <v>423</v>
      </c>
      <c r="Y152" s="162" t="s">
        <v>244</v>
      </c>
      <c r="Z152" s="151"/>
      <c r="AA152" s="151"/>
      <c r="AB152" s="151"/>
      <c r="AC152" s="151"/>
      <c r="AD152" s="151"/>
      <c r="AE152" s="151"/>
      <c r="AF152" s="151"/>
      <c r="AG152" s="151" t="s">
        <v>424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">
      <c r="A153" s="158"/>
      <c r="B153" s="159"/>
      <c r="C153" s="253" t="s">
        <v>425</v>
      </c>
      <c r="D153" s="254"/>
      <c r="E153" s="254"/>
      <c r="F153" s="254"/>
      <c r="G153" s="254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1"/>
      <c r="AA153" s="151"/>
      <c r="AB153" s="151"/>
      <c r="AC153" s="151"/>
      <c r="AD153" s="151"/>
      <c r="AE153" s="151"/>
      <c r="AF153" s="151"/>
      <c r="AG153" s="151" t="s">
        <v>247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67" t="s">
        <v>235</v>
      </c>
      <c r="B154" s="168" t="s">
        <v>162</v>
      </c>
      <c r="C154" s="190" t="s">
        <v>163</v>
      </c>
      <c r="D154" s="169"/>
      <c r="E154" s="170"/>
      <c r="F154" s="171"/>
      <c r="G154" s="171">
        <f>SUMIF(AG155:AG157,"&lt;&gt;NOR",G155:G157)</f>
        <v>0</v>
      </c>
      <c r="H154" s="171"/>
      <c r="I154" s="171">
        <f>SUM(I155:I157)</f>
        <v>0</v>
      </c>
      <c r="J154" s="171"/>
      <c r="K154" s="171">
        <f>SUM(K155:K157)</f>
        <v>0</v>
      </c>
      <c r="L154" s="171"/>
      <c r="M154" s="171">
        <f>SUM(M155:M157)</f>
        <v>0</v>
      </c>
      <c r="N154" s="170"/>
      <c r="O154" s="170">
        <f>SUM(O155:O157)</f>
        <v>0</v>
      </c>
      <c r="P154" s="170"/>
      <c r="Q154" s="170">
        <f>SUM(Q155:Q157)</f>
        <v>0</v>
      </c>
      <c r="R154" s="171"/>
      <c r="S154" s="171"/>
      <c r="T154" s="172"/>
      <c r="U154" s="166"/>
      <c r="V154" s="166">
        <f>SUM(V155:V157)</f>
        <v>0</v>
      </c>
      <c r="W154" s="166"/>
      <c r="X154" s="166"/>
      <c r="Y154" s="166"/>
      <c r="AG154" t="s">
        <v>236</v>
      </c>
    </row>
    <row r="155" spans="1:60" ht="22.5" outlineLevel="1" x14ac:dyDescent="0.2">
      <c r="A155" s="174">
        <v>34</v>
      </c>
      <c r="B155" s="175" t="s">
        <v>426</v>
      </c>
      <c r="C155" s="191" t="s">
        <v>427</v>
      </c>
      <c r="D155" s="176" t="s">
        <v>428</v>
      </c>
      <c r="E155" s="177">
        <v>1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0</v>
      </c>
      <c r="N155" s="177">
        <v>0</v>
      </c>
      <c r="O155" s="177">
        <f>ROUND(E155*N155,2)</f>
        <v>0</v>
      </c>
      <c r="P155" s="177">
        <v>0</v>
      </c>
      <c r="Q155" s="177">
        <f>ROUND(E155*P155,2)</f>
        <v>0</v>
      </c>
      <c r="R155" s="179"/>
      <c r="S155" s="179" t="s">
        <v>349</v>
      </c>
      <c r="T155" s="180" t="s">
        <v>350</v>
      </c>
      <c r="U155" s="162">
        <v>0</v>
      </c>
      <c r="V155" s="162">
        <f>ROUND(E155*U155,2)</f>
        <v>0</v>
      </c>
      <c r="W155" s="162"/>
      <c r="X155" s="162" t="s">
        <v>243</v>
      </c>
      <c r="Y155" s="162" t="s">
        <v>244</v>
      </c>
      <c r="Z155" s="151"/>
      <c r="AA155" s="151"/>
      <c r="AB155" s="151"/>
      <c r="AC155" s="151"/>
      <c r="AD155" s="151"/>
      <c r="AE155" s="151"/>
      <c r="AF155" s="151"/>
      <c r="AG155" s="151" t="s">
        <v>245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>
        <v>35</v>
      </c>
      <c r="B156" s="159" t="s">
        <v>429</v>
      </c>
      <c r="C156" s="194" t="s">
        <v>430</v>
      </c>
      <c r="D156" s="160" t="s">
        <v>0</v>
      </c>
      <c r="E156" s="189"/>
      <c r="F156" s="163"/>
      <c r="G156" s="162">
        <f>ROUND(E156*F156,2)</f>
        <v>0</v>
      </c>
      <c r="H156" s="163"/>
      <c r="I156" s="162">
        <f>ROUND(E156*H156,2)</f>
        <v>0</v>
      </c>
      <c r="J156" s="163"/>
      <c r="K156" s="162">
        <f>ROUND(E156*J156,2)</f>
        <v>0</v>
      </c>
      <c r="L156" s="162">
        <v>21</v>
      </c>
      <c r="M156" s="162">
        <f>G156*(1+L156/100)</f>
        <v>0</v>
      </c>
      <c r="N156" s="161">
        <v>0</v>
      </c>
      <c r="O156" s="161">
        <f>ROUND(E156*N156,2)</f>
        <v>0</v>
      </c>
      <c r="P156" s="161">
        <v>0</v>
      </c>
      <c r="Q156" s="161">
        <f>ROUND(E156*P156,2)</f>
        <v>0</v>
      </c>
      <c r="R156" s="162" t="s">
        <v>431</v>
      </c>
      <c r="S156" s="162" t="s">
        <v>241</v>
      </c>
      <c r="T156" s="162" t="s">
        <v>242</v>
      </c>
      <c r="U156" s="162">
        <v>0</v>
      </c>
      <c r="V156" s="162">
        <f>ROUND(E156*U156,2)</f>
        <v>0</v>
      </c>
      <c r="W156" s="162"/>
      <c r="X156" s="162" t="s">
        <v>423</v>
      </c>
      <c r="Y156" s="162" t="s">
        <v>244</v>
      </c>
      <c r="Z156" s="151"/>
      <c r="AA156" s="151"/>
      <c r="AB156" s="151"/>
      <c r="AC156" s="151"/>
      <c r="AD156" s="151"/>
      <c r="AE156" s="151"/>
      <c r="AF156" s="151"/>
      <c r="AG156" s="151" t="s">
        <v>424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2" x14ac:dyDescent="0.2">
      <c r="A157" s="158"/>
      <c r="B157" s="159"/>
      <c r="C157" s="255" t="s">
        <v>432</v>
      </c>
      <c r="D157" s="256"/>
      <c r="E157" s="256"/>
      <c r="F157" s="256"/>
      <c r="G157" s="256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1"/>
      <c r="AA157" s="151"/>
      <c r="AB157" s="151"/>
      <c r="AC157" s="151"/>
      <c r="AD157" s="151"/>
      <c r="AE157" s="151"/>
      <c r="AF157" s="151"/>
      <c r="AG157" s="151" t="s">
        <v>247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x14ac:dyDescent="0.2">
      <c r="A158" s="167" t="s">
        <v>235</v>
      </c>
      <c r="B158" s="168" t="s">
        <v>186</v>
      </c>
      <c r="C158" s="190" t="s">
        <v>187</v>
      </c>
      <c r="D158" s="169"/>
      <c r="E158" s="170"/>
      <c r="F158" s="171"/>
      <c r="G158" s="171">
        <f>SUMIF(AG159:AG163,"&lt;&gt;NOR",G159:G163)</f>
        <v>0</v>
      </c>
      <c r="H158" s="171"/>
      <c r="I158" s="171">
        <f>SUM(I159:I163)</f>
        <v>0</v>
      </c>
      <c r="J158" s="171"/>
      <c r="K158" s="171">
        <f>SUM(K159:K163)</f>
        <v>0</v>
      </c>
      <c r="L158" s="171"/>
      <c r="M158" s="171">
        <f>SUM(M159:M163)</f>
        <v>0</v>
      </c>
      <c r="N158" s="170"/>
      <c r="O158" s="170">
        <f>SUM(O159:O163)</f>
        <v>0</v>
      </c>
      <c r="P158" s="170"/>
      <c r="Q158" s="170">
        <f>SUM(Q159:Q163)</f>
        <v>0</v>
      </c>
      <c r="R158" s="171"/>
      <c r="S158" s="171"/>
      <c r="T158" s="172"/>
      <c r="U158" s="166"/>
      <c r="V158" s="166">
        <f>SUM(V159:V163)</f>
        <v>0</v>
      </c>
      <c r="W158" s="166"/>
      <c r="X158" s="166"/>
      <c r="Y158" s="166"/>
      <c r="AG158" t="s">
        <v>236</v>
      </c>
    </row>
    <row r="159" spans="1:60" ht="22.5" outlineLevel="1" x14ac:dyDescent="0.2">
      <c r="A159" s="174">
        <v>36</v>
      </c>
      <c r="B159" s="175" t="s">
        <v>433</v>
      </c>
      <c r="C159" s="191" t="s">
        <v>434</v>
      </c>
      <c r="D159" s="176" t="s">
        <v>312</v>
      </c>
      <c r="E159" s="177">
        <v>111.15</v>
      </c>
      <c r="F159" s="178"/>
      <c r="G159" s="179">
        <f>ROUND(E159*F159,2)</f>
        <v>0</v>
      </c>
      <c r="H159" s="178"/>
      <c r="I159" s="179">
        <f>ROUND(E159*H159,2)</f>
        <v>0</v>
      </c>
      <c r="J159" s="178"/>
      <c r="K159" s="179">
        <f>ROUND(E159*J159,2)</f>
        <v>0</v>
      </c>
      <c r="L159" s="179">
        <v>21</v>
      </c>
      <c r="M159" s="179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9"/>
      <c r="S159" s="179" t="s">
        <v>349</v>
      </c>
      <c r="T159" s="180" t="s">
        <v>366</v>
      </c>
      <c r="U159" s="162">
        <v>0</v>
      </c>
      <c r="V159" s="162">
        <f>ROUND(E159*U159,2)</f>
        <v>0</v>
      </c>
      <c r="W159" s="162"/>
      <c r="X159" s="162" t="s">
        <v>243</v>
      </c>
      <c r="Y159" s="162" t="s">
        <v>244</v>
      </c>
      <c r="Z159" s="151"/>
      <c r="AA159" s="151"/>
      <c r="AB159" s="151"/>
      <c r="AC159" s="151"/>
      <c r="AD159" s="151"/>
      <c r="AE159" s="151"/>
      <c r="AF159" s="151"/>
      <c r="AG159" s="151" t="s">
        <v>245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2" x14ac:dyDescent="0.2">
      <c r="A160" s="158"/>
      <c r="B160" s="159"/>
      <c r="C160" s="192" t="s">
        <v>435</v>
      </c>
      <c r="D160" s="164"/>
      <c r="E160" s="165">
        <v>111.15</v>
      </c>
      <c r="F160" s="162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1"/>
      <c r="AA160" s="151"/>
      <c r="AB160" s="151"/>
      <c r="AC160" s="151"/>
      <c r="AD160" s="151"/>
      <c r="AE160" s="151"/>
      <c r="AF160" s="151"/>
      <c r="AG160" s="151" t="s">
        <v>249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1" x14ac:dyDescent="0.2">
      <c r="A161" s="174">
        <v>37</v>
      </c>
      <c r="B161" s="175" t="s">
        <v>436</v>
      </c>
      <c r="C161" s="191" t="s">
        <v>437</v>
      </c>
      <c r="D161" s="176" t="s">
        <v>312</v>
      </c>
      <c r="E161" s="177">
        <v>1.2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9"/>
      <c r="S161" s="179" t="s">
        <v>349</v>
      </c>
      <c r="T161" s="180" t="s">
        <v>350</v>
      </c>
      <c r="U161" s="162">
        <v>0</v>
      </c>
      <c r="V161" s="162">
        <f>ROUND(E161*U161,2)</f>
        <v>0</v>
      </c>
      <c r="W161" s="162"/>
      <c r="X161" s="162" t="s">
        <v>243</v>
      </c>
      <c r="Y161" s="162" t="s">
        <v>244</v>
      </c>
      <c r="Z161" s="151"/>
      <c r="AA161" s="151"/>
      <c r="AB161" s="151"/>
      <c r="AC161" s="151"/>
      <c r="AD161" s="151"/>
      <c r="AE161" s="151"/>
      <c r="AF161" s="151"/>
      <c r="AG161" s="151" t="s">
        <v>245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>
        <v>38</v>
      </c>
      <c r="B162" s="159" t="s">
        <v>438</v>
      </c>
      <c r="C162" s="194" t="s">
        <v>439</v>
      </c>
      <c r="D162" s="160" t="s">
        <v>0</v>
      </c>
      <c r="E162" s="189"/>
      <c r="F162" s="163"/>
      <c r="G162" s="162">
        <f>ROUND(E162*F162,2)</f>
        <v>0</v>
      </c>
      <c r="H162" s="163"/>
      <c r="I162" s="162">
        <f>ROUND(E162*H162,2)</f>
        <v>0</v>
      </c>
      <c r="J162" s="163"/>
      <c r="K162" s="162">
        <f>ROUND(E162*J162,2)</f>
        <v>0</v>
      </c>
      <c r="L162" s="162">
        <v>21</v>
      </c>
      <c r="M162" s="162">
        <f>G162*(1+L162/100)</f>
        <v>0</v>
      </c>
      <c r="N162" s="161">
        <v>0</v>
      </c>
      <c r="O162" s="161">
        <f>ROUND(E162*N162,2)</f>
        <v>0</v>
      </c>
      <c r="P162" s="161">
        <v>0</v>
      </c>
      <c r="Q162" s="161">
        <f>ROUND(E162*P162,2)</f>
        <v>0</v>
      </c>
      <c r="R162" s="162" t="s">
        <v>440</v>
      </c>
      <c r="S162" s="162" t="s">
        <v>241</v>
      </c>
      <c r="T162" s="162" t="s">
        <v>242</v>
      </c>
      <c r="U162" s="162">
        <v>0</v>
      </c>
      <c r="V162" s="162">
        <f>ROUND(E162*U162,2)</f>
        <v>0</v>
      </c>
      <c r="W162" s="162"/>
      <c r="X162" s="162" t="s">
        <v>423</v>
      </c>
      <c r="Y162" s="162" t="s">
        <v>244</v>
      </c>
      <c r="Z162" s="151"/>
      <c r="AA162" s="151"/>
      <c r="AB162" s="151"/>
      <c r="AC162" s="151"/>
      <c r="AD162" s="151"/>
      <c r="AE162" s="151"/>
      <c r="AF162" s="151"/>
      <c r="AG162" s="151" t="s">
        <v>424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55" t="s">
        <v>441</v>
      </c>
      <c r="D163" s="256"/>
      <c r="E163" s="256"/>
      <c r="F163" s="256"/>
      <c r="G163" s="256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1"/>
      <c r="AA163" s="151"/>
      <c r="AB163" s="151"/>
      <c r="AC163" s="151"/>
      <c r="AD163" s="151"/>
      <c r="AE163" s="151"/>
      <c r="AF163" s="151"/>
      <c r="AG163" s="151" t="s">
        <v>247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x14ac:dyDescent="0.2">
      <c r="A164" s="167" t="s">
        <v>235</v>
      </c>
      <c r="B164" s="168" t="s">
        <v>188</v>
      </c>
      <c r="C164" s="190" t="s">
        <v>189</v>
      </c>
      <c r="D164" s="169"/>
      <c r="E164" s="170"/>
      <c r="F164" s="171"/>
      <c r="G164" s="171">
        <f>SUMIF(AG165:AG178,"&lt;&gt;NOR",G165:G178)</f>
        <v>0</v>
      </c>
      <c r="H164" s="171"/>
      <c r="I164" s="171">
        <f>SUM(I165:I178)</f>
        <v>0</v>
      </c>
      <c r="J164" s="171"/>
      <c r="K164" s="171">
        <f>SUM(K165:K178)</f>
        <v>0</v>
      </c>
      <c r="L164" s="171"/>
      <c r="M164" s="171">
        <f>SUM(M165:M178)</f>
        <v>0</v>
      </c>
      <c r="N164" s="170"/>
      <c r="O164" s="170">
        <f>SUM(O165:O178)</f>
        <v>0</v>
      </c>
      <c r="P164" s="170"/>
      <c r="Q164" s="170">
        <f>SUM(Q165:Q178)</f>
        <v>0</v>
      </c>
      <c r="R164" s="171"/>
      <c r="S164" s="171"/>
      <c r="T164" s="172"/>
      <c r="U164" s="166"/>
      <c r="V164" s="166">
        <f>SUM(V165:V178)</f>
        <v>0</v>
      </c>
      <c r="W164" s="166"/>
      <c r="X164" s="166"/>
      <c r="Y164" s="166"/>
      <c r="AG164" t="s">
        <v>236</v>
      </c>
    </row>
    <row r="165" spans="1:60" ht="22.5" outlineLevel="1" x14ac:dyDescent="0.2">
      <c r="A165" s="174">
        <v>39</v>
      </c>
      <c r="B165" s="175" t="s">
        <v>442</v>
      </c>
      <c r="C165" s="191" t="s">
        <v>443</v>
      </c>
      <c r="D165" s="176" t="s">
        <v>268</v>
      </c>
      <c r="E165" s="177">
        <v>155.88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349</v>
      </c>
      <c r="T165" s="180" t="s">
        <v>366</v>
      </c>
      <c r="U165" s="162">
        <v>0</v>
      </c>
      <c r="V165" s="162">
        <f>ROUND(E165*U165,2)</f>
        <v>0</v>
      </c>
      <c r="W165" s="162"/>
      <c r="X165" s="162" t="s">
        <v>243</v>
      </c>
      <c r="Y165" s="162" t="s">
        <v>244</v>
      </c>
      <c r="Z165" s="151"/>
      <c r="AA165" s="151"/>
      <c r="AB165" s="151"/>
      <c r="AC165" s="151"/>
      <c r="AD165" s="151"/>
      <c r="AE165" s="151"/>
      <c r="AF165" s="151"/>
      <c r="AG165" s="151" t="s">
        <v>245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2" x14ac:dyDescent="0.2">
      <c r="A166" s="158"/>
      <c r="B166" s="159"/>
      <c r="C166" s="192" t="s">
        <v>327</v>
      </c>
      <c r="D166" s="164"/>
      <c r="E166" s="165">
        <v>8.4</v>
      </c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62"/>
      <c r="Z166" s="151"/>
      <c r="AA166" s="151"/>
      <c r="AB166" s="151"/>
      <c r="AC166" s="151"/>
      <c r="AD166" s="151"/>
      <c r="AE166" s="151"/>
      <c r="AF166" s="151"/>
      <c r="AG166" s="151" t="s">
        <v>249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192" t="s">
        <v>328</v>
      </c>
      <c r="D167" s="164"/>
      <c r="E167" s="165">
        <v>9</v>
      </c>
      <c r="F167" s="162"/>
      <c r="G167" s="162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62"/>
      <c r="Z167" s="151"/>
      <c r="AA167" s="151"/>
      <c r="AB167" s="151"/>
      <c r="AC167" s="151"/>
      <c r="AD167" s="151"/>
      <c r="AE167" s="151"/>
      <c r="AF167" s="151"/>
      <c r="AG167" s="151" t="s">
        <v>249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192" t="s">
        <v>329</v>
      </c>
      <c r="D168" s="164"/>
      <c r="E168" s="165">
        <v>63.84</v>
      </c>
      <c r="F168" s="162"/>
      <c r="G168" s="162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62"/>
      <c r="Z168" s="151"/>
      <c r="AA168" s="151"/>
      <c r="AB168" s="151"/>
      <c r="AC168" s="151"/>
      <c r="AD168" s="151"/>
      <c r="AE168" s="151"/>
      <c r="AF168" s="151"/>
      <c r="AG168" s="151" t="s">
        <v>249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192" t="s">
        <v>330</v>
      </c>
      <c r="D169" s="164"/>
      <c r="E169" s="165">
        <v>40.32</v>
      </c>
      <c r="F169" s="162"/>
      <c r="G169" s="162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62"/>
      <c r="Z169" s="151"/>
      <c r="AA169" s="151"/>
      <c r="AB169" s="151"/>
      <c r="AC169" s="151"/>
      <c r="AD169" s="151"/>
      <c r="AE169" s="151"/>
      <c r="AF169" s="151"/>
      <c r="AG169" s="151" t="s">
        <v>249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192" t="s">
        <v>331</v>
      </c>
      <c r="D170" s="164"/>
      <c r="E170" s="165">
        <v>2.2799999999999998</v>
      </c>
      <c r="F170" s="162"/>
      <c r="G170" s="162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62"/>
      <c r="Z170" s="151"/>
      <c r="AA170" s="151"/>
      <c r="AB170" s="151"/>
      <c r="AC170" s="151"/>
      <c r="AD170" s="151"/>
      <c r="AE170" s="151"/>
      <c r="AF170" s="151"/>
      <c r="AG170" s="151" t="s">
        <v>249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192" t="s">
        <v>332</v>
      </c>
      <c r="D171" s="164"/>
      <c r="E171" s="165">
        <v>2.7</v>
      </c>
      <c r="F171" s="162"/>
      <c r="G171" s="162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62"/>
      <c r="Z171" s="151"/>
      <c r="AA171" s="151"/>
      <c r="AB171" s="151"/>
      <c r="AC171" s="151"/>
      <c r="AD171" s="151"/>
      <c r="AE171" s="151"/>
      <c r="AF171" s="151"/>
      <c r="AG171" s="151" t="s">
        <v>249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192" t="s">
        <v>333</v>
      </c>
      <c r="D172" s="164"/>
      <c r="E172" s="165">
        <v>21.84</v>
      </c>
      <c r="F172" s="162"/>
      <c r="G172" s="162"/>
      <c r="H172" s="162"/>
      <c r="I172" s="162"/>
      <c r="J172" s="162"/>
      <c r="K172" s="162"/>
      <c r="L172" s="162"/>
      <c r="M172" s="162"/>
      <c r="N172" s="161"/>
      <c r="O172" s="161"/>
      <c r="P172" s="161"/>
      <c r="Q172" s="161"/>
      <c r="R172" s="162"/>
      <c r="S172" s="162"/>
      <c r="T172" s="162"/>
      <c r="U172" s="162"/>
      <c r="V172" s="162"/>
      <c r="W172" s="162"/>
      <c r="X172" s="162"/>
      <c r="Y172" s="162"/>
      <c r="Z172" s="151"/>
      <c r="AA172" s="151"/>
      <c r="AB172" s="151"/>
      <c r="AC172" s="151"/>
      <c r="AD172" s="151"/>
      <c r="AE172" s="151"/>
      <c r="AF172" s="151"/>
      <c r="AG172" s="151" t="s">
        <v>249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92" t="s">
        <v>334</v>
      </c>
      <c r="D173" s="164"/>
      <c r="E173" s="165">
        <v>5.4</v>
      </c>
      <c r="F173" s="162"/>
      <c r="G173" s="162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62"/>
      <c r="Z173" s="151"/>
      <c r="AA173" s="151"/>
      <c r="AB173" s="151"/>
      <c r="AC173" s="151"/>
      <c r="AD173" s="151"/>
      <c r="AE173" s="151"/>
      <c r="AF173" s="151"/>
      <c r="AG173" s="151" t="s">
        <v>249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92" t="s">
        <v>335</v>
      </c>
      <c r="D174" s="164"/>
      <c r="E174" s="165">
        <v>0.52500000000000002</v>
      </c>
      <c r="F174" s="162"/>
      <c r="G174" s="162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1"/>
      <c r="AA174" s="151"/>
      <c r="AB174" s="151"/>
      <c r="AC174" s="151"/>
      <c r="AD174" s="151"/>
      <c r="AE174" s="151"/>
      <c r="AF174" s="151"/>
      <c r="AG174" s="151" t="s">
        <v>249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92" t="s">
        <v>336</v>
      </c>
      <c r="D175" s="164"/>
      <c r="E175" s="165">
        <v>1.575</v>
      </c>
      <c r="F175" s="162"/>
      <c r="G175" s="162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62"/>
      <c r="Z175" s="151"/>
      <c r="AA175" s="151"/>
      <c r="AB175" s="151"/>
      <c r="AC175" s="151"/>
      <c r="AD175" s="151"/>
      <c r="AE175" s="151"/>
      <c r="AF175" s="151"/>
      <c r="AG175" s="151" t="s">
        <v>249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74">
        <v>40</v>
      </c>
      <c r="B176" s="175" t="s">
        <v>444</v>
      </c>
      <c r="C176" s="191" t="s">
        <v>445</v>
      </c>
      <c r="D176" s="176" t="s">
        <v>446</v>
      </c>
      <c r="E176" s="177">
        <v>1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7">
        <v>0</v>
      </c>
      <c r="O176" s="177">
        <f>ROUND(E176*N176,2)</f>
        <v>0</v>
      </c>
      <c r="P176" s="177">
        <v>0</v>
      </c>
      <c r="Q176" s="177">
        <f>ROUND(E176*P176,2)</f>
        <v>0</v>
      </c>
      <c r="R176" s="179"/>
      <c r="S176" s="179" t="s">
        <v>349</v>
      </c>
      <c r="T176" s="180" t="s">
        <v>350</v>
      </c>
      <c r="U176" s="162">
        <v>0</v>
      </c>
      <c r="V176" s="162">
        <f>ROUND(E176*U176,2)</f>
        <v>0</v>
      </c>
      <c r="W176" s="162"/>
      <c r="X176" s="162" t="s">
        <v>243</v>
      </c>
      <c r="Y176" s="162" t="s">
        <v>244</v>
      </c>
      <c r="Z176" s="151"/>
      <c r="AA176" s="151"/>
      <c r="AB176" s="151"/>
      <c r="AC176" s="151"/>
      <c r="AD176" s="151"/>
      <c r="AE176" s="151"/>
      <c r="AF176" s="151"/>
      <c r="AG176" s="151" t="s">
        <v>245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>
        <v>41</v>
      </c>
      <c r="B177" s="159" t="s">
        <v>447</v>
      </c>
      <c r="C177" s="194" t="s">
        <v>448</v>
      </c>
      <c r="D177" s="160" t="s">
        <v>0</v>
      </c>
      <c r="E177" s="189"/>
      <c r="F177" s="163"/>
      <c r="G177" s="162">
        <f>ROUND(E177*F177,2)</f>
        <v>0</v>
      </c>
      <c r="H177" s="163"/>
      <c r="I177" s="162">
        <f>ROUND(E177*H177,2)</f>
        <v>0</v>
      </c>
      <c r="J177" s="163"/>
      <c r="K177" s="162">
        <f>ROUND(E177*J177,2)</f>
        <v>0</v>
      </c>
      <c r="L177" s="162">
        <v>21</v>
      </c>
      <c r="M177" s="162">
        <f>G177*(1+L177/100)</f>
        <v>0</v>
      </c>
      <c r="N177" s="161">
        <v>0</v>
      </c>
      <c r="O177" s="161">
        <f>ROUND(E177*N177,2)</f>
        <v>0</v>
      </c>
      <c r="P177" s="161">
        <v>0</v>
      </c>
      <c r="Q177" s="161">
        <f>ROUND(E177*P177,2)</f>
        <v>0</v>
      </c>
      <c r="R177" s="162" t="s">
        <v>449</v>
      </c>
      <c r="S177" s="162" t="s">
        <v>241</v>
      </c>
      <c r="T177" s="162" t="s">
        <v>242</v>
      </c>
      <c r="U177" s="162">
        <v>0</v>
      </c>
      <c r="V177" s="162">
        <f>ROUND(E177*U177,2)</f>
        <v>0</v>
      </c>
      <c r="W177" s="162"/>
      <c r="X177" s="162" t="s">
        <v>423</v>
      </c>
      <c r="Y177" s="162" t="s">
        <v>244</v>
      </c>
      <c r="Z177" s="151"/>
      <c r="AA177" s="151"/>
      <c r="AB177" s="151"/>
      <c r="AC177" s="151"/>
      <c r="AD177" s="151"/>
      <c r="AE177" s="151"/>
      <c r="AF177" s="151"/>
      <c r="AG177" s="151" t="s">
        <v>424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">
      <c r="A178" s="158"/>
      <c r="B178" s="159"/>
      <c r="C178" s="255" t="s">
        <v>441</v>
      </c>
      <c r="D178" s="256"/>
      <c r="E178" s="256"/>
      <c r="F178" s="256"/>
      <c r="G178" s="256"/>
      <c r="H178" s="162"/>
      <c r="I178" s="162"/>
      <c r="J178" s="162"/>
      <c r="K178" s="162"/>
      <c r="L178" s="162"/>
      <c r="M178" s="162"/>
      <c r="N178" s="161"/>
      <c r="O178" s="161"/>
      <c r="P178" s="161"/>
      <c r="Q178" s="161"/>
      <c r="R178" s="162"/>
      <c r="S178" s="162"/>
      <c r="T178" s="162"/>
      <c r="U178" s="162"/>
      <c r="V178" s="162"/>
      <c r="W178" s="162"/>
      <c r="X178" s="162"/>
      <c r="Y178" s="162"/>
      <c r="Z178" s="151"/>
      <c r="AA178" s="151"/>
      <c r="AB178" s="151"/>
      <c r="AC178" s="151"/>
      <c r="AD178" s="151"/>
      <c r="AE178" s="151"/>
      <c r="AF178" s="151"/>
      <c r="AG178" s="151" t="s">
        <v>247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x14ac:dyDescent="0.2">
      <c r="A179" s="167" t="s">
        <v>235</v>
      </c>
      <c r="B179" s="168" t="s">
        <v>190</v>
      </c>
      <c r="C179" s="190" t="s">
        <v>191</v>
      </c>
      <c r="D179" s="169"/>
      <c r="E179" s="170"/>
      <c r="F179" s="171"/>
      <c r="G179" s="171">
        <f>SUMIF(AG180:AG189,"&lt;&gt;NOR",G180:G189)</f>
        <v>0</v>
      </c>
      <c r="H179" s="171"/>
      <c r="I179" s="171">
        <f>SUM(I180:I189)</f>
        <v>0</v>
      </c>
      <c r="J179" s="171"/>
      <c r="K179" s="171">
        <f>SUM(K180:K189)</f>
        <v>0</v>
      </c>
      <c r="L179" s="171"/>
      <c r="M179" s="171">
        <f>SUM(M180:M189)</f>
        <v>0</v>
      </c>
      <c r="N179" s="170"/>
      <c r="O179" s="170">
        <f>SUM(O180:O189)</f>
        <v>0</v>
      </c>
      <c r="P179" s="170"/>
      <c r="Q179" s="170">
        <f>SUM(Q180:Q189)</f>
        <v>0</v>
      </c>
      <c r="R179" s="171"/>
      <c r="S179" s="171"/>
      <c r="T179" s="172"/>
      <c r="U179" s="166"/>
      <c r="V179" s="166">
        <f>SUM(V180:V189)</f>
        <v>0</v>
      </c>
      <c r="W179" s="166"/>
      <c r="X179" s="166"/>
      <c r="Y179" s="166"/>
      <c r="AG179" t="s">
        <v>236</v>
      </c>
    </row>
    <row r="180" spans="1:60" outlineLevel="1" x14ac:dyDescent="0.2">
      <c r="A180" s="182">
        <v>42</v>
      </c>
      <c r="B180" s="183" t="s">
        <v>450</v>
      </c>
      <c r="C180" s="193" t="s">
        <v>451</v>
      </c>
      <c r="D180" s="184" t="s">
        <v>446</v>
      </c>
      <c r="E180" s="185">
        <v>1</v>
      </c>
      <c r="F180" s="186"/>
      <c r="G180" s="187">
        <f t="shared" ref="G180:G188" si="0">ROUND(E180*F180,2)</f>
        <v>0</v>
      </c>
      <c r="H180" s="186"/>
      <c r="I180" s="187">
        <f t="shared" ref="I180:I188" si="1">ROUND(E180*H180,2)</f>
        <v>0</v>
      </c>
      <c r="J180" s="186"/>
      <c r="K180" s="187">
        <f t="shared" ref="K180:K188" si="2">ROUND(E180*J180,2)</f>
        <v>0</v>
      </c>
      <c r="L180" s="187">
        <v>21</v>
      </c>
      <c r="M180" s="187">
        <f t="shared" ref="M180:M188" si="3">G180*(1+L180/100)</f>
        <v>0</v>
      </c>
      <c r="N180" s="185">
        <v>0</v>
      </c>
      <c r="O180" s="185">
        <f t="shared" ref="O180:O188" si="4">ROUND(E180*N180,2)</f>
        <v>0</v>
      </c>
      <c r="P180" s="185">
        <v>0</v>
      </c>
      <c r="Q180" s="185">
        <f t="shared" ref="Q180:Q188" si="5">ROUND(E180*P180,2)</f>
        <v>0</v>
      </c>
      <c r="R180" s="187"/>
      <c r="S180" s="187" t="s">
        <v>349</v>
      </c>
      <c r="T180" s="188" t="s">
        <v>366</v>
      </c>
      <c r="U180" s="162">
        <v>0</v>
      </c>
      <c r="V180" s="162">
        <f t="shared" ref="V180:V188" si="6">ROUND(E180*U180,2)</f>
        <v>0</v>
      </c>
      <c r="W180" s="162"/>
      <c r="X180" s="162" t="s">
        <v>243</v>
      </c>
      <c r="Y180" s="162" t="s">
        <v>244</v>
      </c>
      <c r="Z180" s="151"/>
      <c r="AA180" s="151"/>
      <c r="AB180" s="151"/>
      <c r="AC180" s="151"/>
      <c r="AD180" s="151"/>
      <c r="AE180" s="151"/>
      <c r="AF180" s="151"/>
      <c r="AG180" s="151" t="s">
        <v>245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82">
        <v>43</v>
      </c>
      <c r="B181" s="183" t="s">
        <v>452</v>
      </c>
      <c r="C181" s="193" t="s">
        <v>453</v>
      </c>
      <c r="D181" s="184" t="s">
        <v>446</v>
      </c>
      <c r="E181" s="185">
        <v>1</v>
      </c>
      <c r="F181" s="186"/>
      <c r="G181" s="187">
        <f t="shared" si="0"/>
        <v>0</v>
      </c>
      <c r="H181" s="186"/>
      <c r="I181" s="187">
        <f t="shared" si="1"/>
        <v>0</v>
      </c>
      <c r="J181" s="186"/>
      <c r="K181" s="187">
        <f t="shared" si="2"/>
        <v>0</v>
      </c>
      <c r="L181" s="187">
        <v>21</v>
      </c>
      <c r="M181" s="187">
        <f t="shared" si="3"/>
        <v>0</v>
      </c>
      <c r="N181" s="185">
        <v>0</v>
      </c>
      <c r="O181" s="185">
        <f t="shared" si="4"/>
        <v>0</v>
      </c>
      <c r="P181" s="185">
        <v>0</v>
      </c>
      <c r="Q181" s="185">
        <f t="shared" si="5"/>
        <v>0</v>
      </c>
      <c r="R181" s="187"/>
      <c r="S181" s="187" t="s">
        <v>349</v>
      </c>
      <c r="T181" s="188" t="s">
        <v>366</v>
      </c>
      <c r="U181" s="162">
        <v>0</v>
      </c>
      <c r="V181" s="162">
        <f t="shared" si="6"/>
        <v>0</v>
      </c>
      <c r="W181" s="162"/>
      <c r="X181" s="162" t="s">
        <v>243</v>
      </c>
      <c r="Y181" s="162" t="s">
        <v>244</v>
      </c>
      <c r="Z181" s="151"/>
      <c r="AA181" s="151"/>
      <c r="AB181" s="151"/>
      <c r="AC181" s="151"/>
      <c r="AD181" s="151"/>
      <c r="AE181" s="151"/>
      <c r="AF181" s="151"/>
      <c r="AG181" s="151" t="s">
        <v>245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82">
        <v>44</v>
      </c>
      <c r="B182" s="183" t="s">
        <v>454</v>
      </c>
      <c r="C182" s="193" t="s">
        <v>455</v>
      </c>
      <c r="D182" s="184" t="s">
        <v>446</v>
      </c>
      <c r="E182" s="185">
        <v>1</v>
      </c>
      <c r="F182" s="186"/>
      <c r="G182" s="187">
        <f t="shared" si="0"/>
        <v>0</v>
      </c>
      <c r="H182" s="186"/>
      <c r="I182" s="187">
        <f t="shared" si="1"/>
        <v>0</v>
      </c>
      <c r="J182" s="186"/>
      <c r="K182" s="187">
        <f t="shared" si="2"/>
        <v>0</v>
      </c>
      <c r="L182" s="187">
        <v>21</v>
      </c>
      <c r="M182" s="187">
        <f t="shared" si="3"/>
        <v>0</v>
      </c>
      <c r="N182" s="185">
        <v>0</v>
      </c>
      <c r="O182" s="185">
        <f t="shared" si="4"/>
        <v>0</v>
      </c>
      <c r="P182" s="185">
        <v>0</v>
      </c>
      <c r="Q182" s="185">
        <f t="shared" si="5"/>
        <v>0</v>
      </c>
      <c r="R182" s="187"/>
      <c r="S182" s="187" t="s">
        <v>349</v>
      </c>
      <c r="T182" s="188" t="s">
        <v>366</v>
      </c>
      <c r="U182" s="162">
        <v>0</v>
      </c>
      <c r="V182" s="162">
        <f t="shared" si="6"/>
        <v>0</v>
      </c>
      <c r="W182" s="162"/>
      <c r="X182" s="162" t="s">
        <v>243</v>
      </c>
      <c r="Y182" s="162" t="s">
        <v>244</v>
      </c>
      <c r="Z182" s="151"/>
      <c r="AA182" s="151"/>
      <c r="AB182" s="151"/>
      <c r="AC182" s="151"/>
      <c r="AD182" s="151"/>
      <c r="AE182" s="151"/>
      <c r="AF182" s="151"/>
      <c r="AG182" s="151" t="s">
        <v>245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82">
        <v>45</v>
      </c>
      <c r="B183" s="183" t="s">
        <v>456</v>
      </c>
      <c r="C183" s="193" t="s">
        <v>457</v>
      </c>
      <c r="D183" s="184" t="s">
        <v>446</v>
      </c>
      <c r="E183" s="185">
        <v>1</v>
      </c>
      <c r="F183" s="186"/>
      <c r="G183" s="187">
        <f t="shared" si="0"/>
        <v>0</v>
      </c>
      <c r="H183" s="186"/>
      <c r="I183" s="187">
        <f t="shared" si="1"/>
        <v>0</v>
      </c>
      <c r="J183" s="186"/>
      <c r="K183" s="187">
        <f t="shared" si="2"/>
        <v>0</v>
      </c>
      <c r="L183" s="187">
        <v>21</v>
      </c>
      <c r="M183" s="187">
        <f t="shared" si="3"/>
        <v>0</v>
      </c>
      <c r="N183" s="185">
        <v>0</v>
      </c>
      <c r="O183" s="185">
        <f t="shared" si="4"/>
        <v>0</v>
      </c>
      <c r="P183" s="185">
        <v>0</v>
      </c>
      <c r="Q183" s="185">
        <f t="shared" si="5"/>
        <v>0</v>
      </c>
      <c r="R183" s="187"/>
      <c r="S183" s="187" t="s">
        <v>349</v>
      </c>
      <c r="T183" s="188" t="s">
        <v>366</v>
      </c>
      <c r="U183" s="162">
        <v>0</v>
      </c>
      <c r="V183" s="162">
        <f t="shared" si="6"/>
        <v>0</v>
      </c>
      <c r="W183" s="162"/>
      <c r="X183" s="162" t="s">
        <v>243</v>
      </c>
      <c r="Y183" s="162" t="s">
        <v>244</v>
      </c>
      <c r="Z183" s="151"/>
      <c r="AA183" s="151"/>
      <c r="AB183" s="151"/>
      <c r="AC183" s="151"/>
      <c r="AD183" s="151"/>
      <c r="AE183" s="151"/>
      <c r="AF183" s="151"/>
      <c r="AG183" s="151" t="s">
        <v>245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82">
        <v>46</v>
      </c>
      <c r="B184" s="183" t="s">
        <v>458</v>
      </c>
      <c r="C184" s="193" t="s">
        <v>459</v>
      </c>
      <c r="D184" s="184" t="s">
        <v>446</v>
      </c>
      <c r="E184" s="185">
        <v>1</v>
      </c>
      <c r="F184" s="186"/>
      <c r="G184" s="187">
        <f t="shared" si="0"/>
        <v>0</v>
      </c>
      <c r="H184" s="186"/>
      <c r="I184" s="187">
        <f t="shared" si="1"/>
        <v>0</v>
      </c>
      <c r="J184" s="186"/>
      <c r="K184" s="187">
        <f t="shared" si="2"/>
        <v>0</v>
      </c>
      <c r="L184" s="187">
        <v>21</v>
      </c>
      <c r="M184" s="187">
        <f t="shared" si="3"/>
        <v>0</v>
      </c>
      <c r="N184" s="185">
        <v>0</v>
      </c>
      <c r="O184" s="185">
        <f t="shared" si="4"/>
        <v>0</v>
      </c>
      <c r="P184" s="185">
        <v>0</v>
      </c>
      <c r="Q184" s="185">
        <f t="shared" si="5"/>
        <v>0</v>
      </c>
      <c r="R184" s="187"/>
      <c r="S184" s="187" t="s">
        <v>349</v>
      </c>
      <c r="T184" s="188" t="s">
        <v>366</v>
      </c>
      <c r="U184" s="162">
        <v>0</v>
      </c>
      <c r="V184" s="162">
        <f t="shared" si="6"/>
        <v>0</v>
      </c>
      <c r="W184" s="162"/>
      <c r="X184" s="162" t="s">
        <v>243</v>
      </c>
      <c r="Y184" s="162" t="s">
        <v>244</v>
      </c>
      <c r="Z184" s="151"/>
      <c r="AA184" s="151"/>
      <c r="AB184" s="151"/>
      <c r="AC184" s="151"/>
      <c r="AD184" s="151"/>
      <c r="AE184" s="151"/>
      <c r="AF184" s="151"/>
      <c r="AG184" s="151" t="s">
        <v>245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82">
        <v>47</v>
      </c>
      <c r="B185" s="183" t="s">
        <v>460</v>
      </c>
      <c r="C185" s="193" t="s">
        <v>461</v>
      </c>
      <c r="D185" s="184" t="s">
        <v>446</v>
      </c>
      <c r="E185" s="185">
        <v>1</v>
      </c>
      <c r="F185" s="186"/>
      <c r="G185" s="187">
        <f t="shared" si="0"/>
        <v>0</v>
      </c>
      <c r="H185" s="186"/>
      <c r="I185" s="187">
        <f t="shared" si="1"/>
        <v>0</v>
      </c>
      <c r="J185" s="186"/>
      <c r="K185" s="187">
        <f t="shared" si="2"/>
        <v>0</v>
      </c>
      <c r="L185" s="187">
        <v>21</v>
      </c>
      <c r="M185" s="187">
        <f t="shared" si="3"/>
        <v>0</v>
      </c>
      <c r="N185" s="185">
        <v>0</v>
      </c>
      <c r="O185" s="185">
        <f t="shared" si="4"/>
        <v>0</v>
      </c>
      <c r="P185" s="185">
        <v>0</v>
      </c>
      <c r="Q185" s="185">
        <f t="shared" si="5"/>
        <v>0</v>
      </c>
      <c r="R185" s="187"/>
      <c r="S185" s="187" t="s">
        <v>349</v>
      </c>
      <c r="T185" s="188" t="s">
        <v>366</v>
      </c>
      <c r="U185" s="162">
        <v>0</v>
      </c>
      <c r="V185" s="162">
        <f t="shared" si="6"/>
        <v>0</v>
      </c>
      <c r="W185" s="162"/>
      <c r="X185" s="162" t="s">
        <v>243</v>
      </c>
      <c r="Y185" s="162" t="s">
        <v>244</v>
      </c>
      <c r="Z185" s="151"/>
      <c r="AA185" s="151"/>
      <c r="AB185" s="151"/>
      <c r="AC185" s="151"/>
      <c r="AD185" s="151"/>
      <c r="AE185" s="151"/>
      <c r="AF185" s="151"/>
      <c r="AG185" s="151" t="s">
        <v>245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82">
        <v>48</v>
      </c>
      <c r="B186" s="183" t="s">
        <v>462</v>
      </c>
      <c r="C186" s="193" t="s">
        <v>463</v>
      </c>
      <c r="D186" s="184" t="s">
        <v>446</v>
      </c>
      <c r="E186" s="185">
        <v>1</v>
      </c>
      <c r="F186" s="186"/>
      <c r="G186" s="187">
        <f t="shared" si="0"/>
        <v>0</v>
      </c>
      <c r="H186" s="186"/>
      <c r="I186" s="187">
        <f t="shared" si="1"/>
        <v>0</v>
      </c>
      <c r="J186" s="186"/>
      <c r="K186" s="187">
        <f t="shared" si="2"/>
        <v>0</v>
      </c>
      <c r="L186" s="187">
        <v>21</v>
      </c>
      <c r="M186" s="187">
        <f t="shared" si="3"/>
        <v>0</v>
      </c>
      <c r="N186" s="185">
        <v>0</v>
      </c>
      <c r="O186" s="185">
        <f t="shared" si="4"/>
        <v>0</v>
      </c>
      <c r="P186" s="185">
        <v>0</v>
      </c>
      <c r="Q186" s="185">
        <f t="shared" si="5"/>
        <v>0</v>
      </c>
      <c r="R186" s="187"/>
      <c r="S186" s="187" t="s">
        <v>349</v>
      </c>
      <c r="T186" s="188" t="s">
        <v>366</v>
      </c>
      <c r="U186" s="162">
        <v>0</v>
      </c>
      <c r="V186" s="162">
        <f t="shared" si="6"/>
        <v>0</v>
      </c>
      <c r="W186" s="162"/>
      <c r="X186" s="162" t="s">
        <v>243</v>
      </c>
      <c r="Y186" s="162" t="s">
        <v>244</v>
      </c>
      <c r="Z186" s="151"/>
      <c r="AA186" s="151"/>
      <c r="AB186" s="151"/>
      <c r="AC186" s="151"/>
      <c r="AD186" s="151"/>
      <c r="AE186" s="151"/>
      <c r="AF186" s="151"/>
      <c r="AG186" s="151" t="s">
        <v>245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74">
        <v>49</v>
      </c>
      <c r="B187" s="175" t="s">
        <v>464</v>
      </c>
      <c r="C187" s="191" t="s">
        <v>465</v>
      </c>
      <c r="D187" s="176" t="s">
        <v>466</v>
      </c>
      <c r="E187" s="177">
        <v>1</v>
      </c>
      <c r="F187" s="178"/>
      <c r="G187" s="179">
        <f t="shared" si="0"/>
        <v>0</v>
      </c>
      <c r="H187" s="178"/>
      <c r="I187" s="179">
        <f t="shared" si="1"/>
        <v>0</v>
      </c>
      <c r="J187" s="178"/>
      <c r="K187" s="179">
        <f t="shared" si="2"/>
        <v>0</v>
      </c>
      <c r="L187" s="179">
        <v>21</v>
      </c>
      <c r="M187" s="179">
        <f t="shared" si="3"/>
        <v>0</v>
      </c>
      <c r="N187" s="177">
        <v>0</v>
      </c>
      <c r="O187" s="177">
        <f t="shared" si="4"/>
        <v>0</v>
      </c>
      <c r="P187" s="177">
        <v>0</v>
      </c>
      <c r="Q187" s="177">
        <f t="shared" si="5"/>
        <v>0</v>
      </c>
      <c r="R187" s="179"/>
      <c r="S187" s="179" t="s">
        <v>349</v>
      </c>
      <c r="T187" s="180" t="s">
        <v>366</v>
      </c>
      <c r="U187" s="162">
        <v>0</v>
      </c>
      <c r="V187" s="162">
        <f t="shared" si="6"/>
        <v>0</v>
      </c>
      <c r="W187" s="162"/>
      <c r="X187" s="162" t="s">
        <v>243</v>
      </c>
      <c r="Y187" s="162" t="s">
        <v>244</v>
      </c>
      <c r="Z187" s="151"/>
      <c r="AA187" s="151"/>
      <c r="AB187" s="151"/>
      <c r="AC187" s="151"/>
      <c r="AD187" s="151"/>
      <c r="AE187" s="151"/>
      <c r="AF187" s="151"/>
      <c r="AG187" s="151" t="s">
        <v>245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>
        <v>50</v>
      </c>
      <c r="B188" s="159" t="s">
        <v>467</v>
      </c>
      <c r="C188" s="194" t="s">
        <v>468</v>
      </c>
      <c r="D188" s="160" t="s">
        <v>0</v>
      </c>
      <c r="E188" s="189"/>
      <c r="F188" s="163"/>
      <c r="G188" s="162">
        <f t="shared" si="0"/>
        <v>0</v>
      </c>
      <c r="H188" s="163"/>
      <c r="I188" s="162">
        <f t="shared" si="1"/>
        <v>0</v>
      </c>
      <c r="J188" s="163"/>
      <c r="K188" s="162">
        <f t="shared" si="2"/>
        <v>0</v>
      </c>
      <c r="L188" s="162">
        <v>21</v>
      </c>
      <c r="M188" s="162">
        <f t="shared" si="3"/>
        <v>0</v>
      </c>
      <c r="N188" s="161">
        <v>0</v>
      </c>
      <c r="O188" s="161">
        <f t="shared" si="4"/>
        <v>0</v>
      </c>
      <c r="P188" s="161">
        <v>0</v>
      </c>
      <c r="Q188" s="161">
        <f t="shared" si="5"/>
        <v>0</v>
      </c>
      <c r="R188" s="162" t="s">
        <v>469</v>
      </c>
      <c r="S188" s="162" t="s">
        <v>241</v>
      </c>
      <c r="T188" s="162" t="s">
        <v>242</v>
      </c>
      <c r="U188" s="162">
        <v>0</v>
      </c>
      <c r="V188" s="162">
        <f t="shared" si="6"/>
        <v>0</v>
      </c>
      <c r="W188" s="162"/>
      <c r="X188" s="162" t="s">
        <v>423</v>
      </c>
      <c r="Y188" s="162" t="s">
        <v>244</v>
      </c>
      <c r="Z188" s="151"/>
      <c r="AA188" s="151"/>
      <c r="AB188" s="151"/>
      <c r="AC188" s="151"/>
      <c r="AD188" s="151"/>
      <c r="AE188" s="151"/>
      <c r="AF188" s="151"/>
      <c r="AG188" s="151" t="s">
        <v>424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255" t="s">
        <v>441</v>
      </c>
      <c r="D189" s="256"/>
      <c r="E189" s="256"/>
      <c r="F189" s="256"/>
      <c r="G189" s="256"/>
      <c r="H189" s="162"/>
      <c r="I189" s="162"/>
      <c r="J189" s="162"/>
      <c r="K189" s="162"/>
      <c r="L189" s="162"/>
      <c r="M189" s="162"/>
      <c r="N189" s="161"/>
      <c r="O189" s="161"/>
      <c r="P189" s="161"/>
      <c r="Q189" s="161"/>
      <c r="R189" s="162"/>
      <c r="S189" s="162"/>
      <c r="T189" s="162"/>
      <c r="U189" s="162"/>
      <c r="V189" s="162"/>
      <c r="W189" s="162"/>
      <c r="X189" s="162"/>
      <c r="Y189" s="162"/>
      <c r="Z189" s="151"/>
      <c r="AA189" s="151"/>
      <c r="AB189" s="151"/>
      <c r="AC189" s="151"/>
      <c r="AD189" s="151"/>
      <c r="AE189" s="151"/>
      <c r="AF189" s="151"/>
      <c r="AG189" s="151" t="s">
        <v>247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x14ac:dyDescent="0.2">
      <c r="A190" s="167" t="s">
        <v>235</v>
      </c>
      <c r="B190" s="168" t="s">
        <v>198</v>
      </c>
      <c r="C190" s="190" t="s">
        <v>199</v>
      </c>
      <c r="D190" s="169"/>
      <c r="E190" s="170"/>
      <c r="F190" s="171"/>
      <c r="G190" s="171">
        <f>SUMIF(AG191:AG195,"&lt;&gt;NOR",G191:G195)</f>
        <v>0</v>
      </c>
      <c r="H190" s="171"/>
      <c r="I190" s="171">
        <f>SUM(I191:I195)</f>
        <v>0</v>
      </c>
      <c r="J190" s="171"/>
      <c r="K190" s="171">
        <f>SUM(K191:K195)</f>
        <v>0</v>
      </c>
      <c r="L190" s="171"/>
      <c r="M190" s="171">
        <f>SUM(M191:M195)</f>
        <v>0</v>
      </c>
      <c r="N190" s="170"/>
      <c r="O190" s="170">
        <f>SUM(O191:O195)</f>
        <v>0.01</v>
      </c>
      <c r="P190" s="170"/>
      <c r="Q190" s="170">
        <f>SUM(Q191:Q195)</f>
        <v>0</v>
      </c>
      <c r="R190" s="171"/>
      <c r="S190" s="171"/>
      <c r="T190" s="172"/>
      <c r="U190" s="166"/>
      <c r="V190" s="166">
        <f>SUM(V191:V195)</f>
        <v>12.43</v>
      </c>
      <c r="W190" s="166"/>
      <c r="X190" s="166"/>
      <c r="Y190" s="166"/>
      <c r="AG190" t="s">
        <v>236</v>
      </c>
    </row>
    <row r="191" spans="1:60" outlineLevel="1" x14ac:dyDescent="0.2">
      <c r="A191" s="174">
        <v>51</v>
      </c>
      <c r="B191" s="175" t="s">
        <v>470</v>
      </c>
      <c r="C191" s="191" t="s">
        <v>471</v>
      </c>
      <c r="D191" s="176" t="s">
        <v>268</v>
      </c>
      <c r="E191" s="177">
        <v>52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7">
        <v>2.4000000000000001E-4</v>
      </c>
      <c r="O191" s="177">
        <f>ROUND(E191*N191,2)</f>
        <v>0.01</v>
      </c>
      <c r="P191" s="177">
        <v>0</v>
      </c>
      <c r="Q191" s="177">
        <f>ROUND(E191*P191,2)</f>
        <v>0</v>
      </c>
      <c r="R191" s="179" t="s">
        <v>472</v>
      </c>
      <c r="S191" s="179" t="s">
        <v>241</v>
      </c>
      <c r="T191" s="180" t="s">
        <v>242</v>
      </c>
      <c r="U191" s="162">
        <v>0.23899999999999999</v>
      </c>
      <c r="V191" s="162">
        <f>ROUND(E191*U191,2)</f>
        <v>12.43</v>
      </c>
      <c r="W191" s="162"/>
      <c r="X191" s="162" t="s">
        <v>243</v>
      </c>
      <c r="Y191" s="162" t="s">
        <v>244</v>
      </c>
      <c r="Z191" s="151"/>
      <c r="AA191" s="151"/>
      <c r="AB191" s="151"/>
      <c r="AC191" s="151"/>
      <c r="AD191" s="151"/>
      <c r="AE191" s="151"/>
      <c r="AF191" s="151"/>
      <c r="AG191" s="151" t="s">
        <v>245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">
      <c r="A192" s="158"/>
      <c r="B192" s="159"/>
      <c r="C192" s="192" t="s">
        <v>473</v>
      </c>
      <c r="D192" s="164"/>
      <c r="E192" s="165">
        <v>52</v>
      </c>
      <c r="F192" s="162"/>
      <c r="G192" s="162"/>
      <c r="H192" s="162"/>
      <c r="I192" s="162"/>
      <c r="J192" s="162"/>
      <c r="K192" s="162"/>
      <c r="L192" s="162"/>
      <c r="M192" s="162"/>
      <c r="N192" s="161"/>
      <c r="O192" s="161"/>
      <c r="P192" s="161"/>
      <c r="Q192" s="161"/>
      <c r="R192" s="162"/>
      <c r="S192" s="162"/>
      <c r="T192" s="162"/>
      <c r="U192" s="162"/>
      <c r="V192" s="162"/>
      <c r="W192" s="162"/>
      <c r="X192" s="162"/>
      <c r="Y192" s="162"/>
      <c r="Z192" s="151"/>
      <c r="AA192" s="151"/>
      <c r="AB192" s="151"/>
      <c r="AC192" s="151"/>
      <c r="AD192" s="151"/>
      <c r="AE192" s="151"/>
      <c r="AF192" s="151"/>
      <c r="AG192" s="151" t="s">
        <v>249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82">
        <v>52</v>
      </c>
      <c r="B193" s="183" t="s">
        <v>474</v>
      </c>
      <c r="C193" s="193" t="s">
        <v>475</v>
      </c>
      <c r="D193" s="184" t="s">
        <v>312</v>
      </c>
      <c r="E193" s="185">
        <v>204.5</v>
      </c>
      <c r="F193" s="186"/>
      <c r="G193" s="187">
        <f>ROUND(E193*F193,2)</f>
        <v>0</v>
      </c>
      <c r="H193" s="186"/>
      <c r="I193" s="187">
        <f>ROUND(E193*H193,2)</f>
        <v>0</v>
      </c>
      <c r="J193" s="186"/>
      <c r="K193" s="187">
        <f>ROUND(E193*J193,2)</f>
        <v>0</v>
      </c>
      <c r="L193" s="187">
        <v>21</v>
      </c>
      <c r="M193" s="187">
        <f>G193*(1+L193/100)</f>
        <v>0</v>
      </c>
      <c r="N193" s="185">
        <v>0</v>
      </c>
      <c r="O193" s="185">
        <f>ROUND(E193*N193,2)</f>
        <v>0</v>
      </c>
      <c r="P193" s="185">
        <v>0</v>
      </c>
      <c r="Q193" s="185">
        <f>ROUND(E193*P193,2)</f>
        <v>0</v>
      </c>
      <c r="R193" s="187"/>
      <c r="S193" s="187" t="s">
        <v>349</v>
      </c>
      <c r="T193" s="188" t="s">
        <v>350</v>
      </c>
      <c r="U193" s="162">
        <v>0</v>
      </c>
      <c r="V193" s="162">
        <f>ROUND(E193*U193,2)</f>
        <v>0</v>
      </c>
      <c r="W193" s="162"/>
      <c r="X193" s="162" t="s">
        <v>243</v>
      </c>
      <c r="Y193" s="162" t="s">
        <v>244</v>
      </c>
      <c r="Z193" s="151"/>
      <c r="AA193" s="151"/>
      <c r="AB193" s="151"/>
      <c r="AC193" s="151"/>
      <c r="AD193" s="151"/>
      <c r="AE193" s="151"/>
      <c r="AF193" s="151"/>
      <c r="AG193" s="151" t="s">
        <v>245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82">
        <v>53</v>
      </c>
      <c r="B194" s="183" t="s">
        <v>476</v>
      </c>
      <c r="C194" s="193" t="s">
        <v>477</v>
      </c>
      <c r="D194" s="184" t="s">
        <v>446</v>
      </c>
      <c r="E194" s="185">
        <v>1</v>
      </c>
      <c r="F194" s="186"/>
      <c r="G194" s="187">
        <f>ROUND(E194*F194,2)</f>
        <v>0</v>
      </c>
      <c r="H194" s="186"/>
      <c r="I194" s="187">
        <f>ROUND(E194*H194,2)</f>
        <v>0</v>
      </c>
      <c r="J194" s="186"/>
      <c r="K194" s="187">
        <f>ROUND(E194*J194,2)</f>
        <v>0</v>
      </c>
      <c r="L194" s="187">
        <v>21</v>
      </c>
      <c r="M194" s="187">
        <f>G194*(1+L194/100)</f>
        <v>0</v>
      </c>
      <c r="N194" s="185">
        <v>0</v>
      </c>
      <c r="O194" s="185">
        <f>ROUND(E194*N194,2)</f>
        <v>0</v>
      </c>
      <c r="P194" s="185">
        <v>0</v>
      </c>
      <c r="Q194" s="185">
        <f>ROUND(E194*P194,2)</f>
        <v>0</v>
      </c>
      <c r="R194" s="187"/>
      <c r="S194" s="187" t="s">
        <v>349</v>
      </c>
      <c r="T194" s="188" t="s">
        <v>366</v>
      </c>
      <c r="U194" s="162">
        <v>0</v>
      </c>
      <c r="V194" s="162">
        <f>ROUND(E194*U194,2)</f>
        <v>0</v>
      </c>
      <c r="W194" s="162"/>
      <c r="X194" s="162" t="s">
        <v>243</v>
      </c>
      <c r="Y194" s="162" t="s">
        <v>244</v>
      </c>
      <c r="Z194" s="151"/>
      <c r="AA194" s="151"/>
      <c r="AB194" s="151"/>
      <c r="AC194" s="151"/>
      <c r="AD194" s="151"/>
      <c r="AE194" s="151"/>
      <c r="AF194" s="151"/>
      <c r="AG194" s="151" t="s">
        <v>245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82">
        <v>54</v>
      </c>
      <c r="B195" s="183" t="s">
        <v>478</v>
      </c>
      <c r="C195" s="193" t="s">
        <v>479</v>
      </c>
      <c r="D195" s="184" t="s">
        <v>268</v>
      </c>
      <c r="E195" s="185">
        <v>367.6</v>
      </c>
      <c r="F195" s="186"/>
      <c r="G195" s="187">
        <f>ROUND(E195*F195,2)</f>
        <v>0</v>
      </c>
      <c r="H195" s="186"/>
      <c r="I195" s="187">
        <f>ROUND(E195*H195,2)</f>
        <v>0</v>
      </c>
      <c r="J195" s="186"/>
      <c r="K195" s="187">
        <f>ROUND(E195*J195,2)</f>
        <v>0</v>
      </c>
      <c r="L195" s="187">
        <v>21</v>
      </c>
      <c r="M195" s="187">
        <f>G195*(1+L195/100)</f>
        <v>0</v>
      </c>
      <c r="N195" s="185">
        <v>0</v>
      </c>
      <c r="O195" s="185">
        <f>ROUND(E195*N195,2)</f>
        <v>0</v>
      </c>
      <c r="P195" s="185">
        <v>0</v>
      </c>
      <c r="Q195" s="185">
        <f>ROUND(E195*P195,2)</f>
        <v>0</v>
      </c>
      <c r="R195" s="187"/>
      <c r="S195" s="187" t="s">
        <v>349</v>
      </c>
      <c r="T195" s="188" t="s">
        <v>366</v>
      </c>
      <c r="U195" s="162">
        <v>0</v>
      </c>
      <c r="V195" s="162">
        <f>ROUND(E195*U195,2)</f>
        <v>0</v>
      </c>
      <c r="W195" s="162"/>
      <c r="X195" s="162" t="s">
        <v>243</v>
      </c>
      <c r="Y195" s="162" t="s">
        <v>244</v>
      </c>
      <c r="Z195" s="151"/>
      <c r="AA195" s="151"/>
      <c r="AB195" s="151"/>
      <c r="AC195" s="151"/>
      <c r="AD195" s="151"/>
      <c r="AE195" s="151"/>
      <c r="AF195" s="151"/>
      <c r="AG195" s="151" t="s">
        <v>245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x14ac:dyDescent="0.2">
      <c r="A196" s="167" t="s">
        <v>235</v>
      </c>
      <c r="B196" s="168" t="s">
        <v>204</v>
      </c>
      <c r="C196" s="190" t="s">
        <v>205</v>
      </c>
      <c r="D196" s="169"/>
      <c r="E196" s="170"/>
      <c r="F196" s="171"/>
      <c r="G196" s="171">
        <f>SUMIF(AG197:AG199,"&lt;&gt;NOR",G197:G199)</f>
        <v>0</v>
      </c>
      <c r="H196" s="171"/>
      <c r="I196" s="171">
        <f>SUM(I197:I199)</f>
        <v>0</v>
      </c>
      <c r="J196" s="171"/>
      <c r="K196" s="171">
        <f>SUM(K197:K199)</f>
        <v>0</v>
      </c>
      <c r="L196" s="171"/>
      <c r="M196" s="171">
        <f>SUM(M197:M199)</f>
        <v>0</v>
      </c>
      <c r="N196" s="170"/>
      <c r="O196" s="170">
        <f>SUM(O197:O199)</f>
        <v>0</v>
      </c>
      <c r="P196" s="170"/>
      <c r="Q196" s="170">
        <f>SUM(Q197:Q199)</f>
        <v>0</v>
      </c>
      <c r="R196" s="171"/>
      <c r="S196" s="171"/>
      <c r="T196" s="172"/>
      <c r="U196" s="166"/>
      <c r="V196" s="166">
        <f>SUM(V197:V199)</f>
        <v>3.16</v>
      </c>
      <c r="W196" s="166"/>
      <c r="X196" s="166"/>
      <c r="Y196" s="166"/>
      <c r="AG196" t="s">
        <v>236</v>
      </c>
    </row>
    <row r="197" spans="1:60" outlineLevel="1" x14ac:dyDescent="0.2">
      <c r="A197" s="174">
        <v>55</v>
      </c>
      <c r="B197" s="175" t="s">
        <v>480</v>
      </c>
      <c r="C197" s="191" t="s">
        <v>481</v>
      </c>
      <c r="D197" s="176" t="s">
        <v>239</v>
      </c>
      <c r="E197" s="177">
        <v>4.76112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7">
        <v>0</v>
      </c>
      <c r="O197" s="177">
        <f>ROUND(E197*N197,2)</f>
        <v>0</v>
      </c>
      <c r="P197" s="177">
        <v>0</v>
      </c>
      <c r="Q197" s="177">
        <f>ROUND(E197*P197,2)</f>
        <v>0</v>
      </c>
      <c r="R197" s="179"/>
      <c r="S197" s="179" t="s">
        <v>241</v>
      </c>
      <c r="T197" s="180" t="s">
        <v>242</v>
      </c>
      <c r="U197" s="162">
        <v>0.66300000000000003</v>
      </c>
      <c r="V197" s="162">
        <f>ROUND(E197*U197,2)</f>
        <v>3.16</v>
      </c>
      <c r="W197" s="162"/>
      <c r="X197" s="162" t="s">
        <v>243</v>
      </c>
      <c r="Y197" s="162" t="s">
        <v>244</v>
      </c>
      <c r="Z197" s="151"/>
      <c r="AA197" s="151"/>
      <c r="AB197" s="151"/>
      <c r="AC197" s="151"/>
      <c r="AD197" s="151"/>
      <c r="AE197" s="151"/>
      <c r="AF197" s="151"/>
      <c r="AG197" s="151" t="s">
        <v>245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2" x14ac:dyDescent="0.2">
      <c r="A198" s="158"/>
      <c r="B198" s="159"/>
      <c r="C198" s="192" t="s">
        <v>260</v>
      </c>
      <c r="D198" s="164"/>
      <c r="E198" s="165">
        <v>10.218500000000001</v>
      </c>
      <c r="F198" s="162"/>
      <c r="G198" s="162"/>
      <c r="H198" s="162"/>
      <c r="I198" s="162"/>
      <c r="J198" s="162"/>
      <c r="K198" s="162"/>
      <c r="L198" s="162"/>
      <c r="M198" s="162"/>
      <c r="N198" s="161"/>
      <c r="O198" s="161"/>
      <c r="P198" s="161"/>
      <c r="Q198" s="161"/>
      <c r="R198" s="162"/>
      <c r="S198" s="162"/>
      <c r="T198" s="162"/>
      <c r="U198" s="162"/>
      <c r="V198" s="162"/>
      <c r="W198" s="162"/>
      <c r="X198" s="162"/>
      <c r="Y198" s="162"/>
      <c r="Z198" s="151"/>
      <c r="AA198" s="151"/>
      <c r="AB198" s="151"/>
      <c r="AC198" s="151"/>
      <c r="AD198" s="151"/>
      <c r="AE198" s="151"/>
      <c r="AF198" s="151"/>
      <c r="AG198" s="151" t="s">
        <v>249</v>
      </c>
      <c r="AH198" s="151">
        <v>5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92" t="s">
        <v>482</v>
      </c>
      <c r="D199" s="164"/>
      <c r="E199" s="165">
        <v>-5.4573799999999997</v>
      </c>
      <c r="F199" s="162"/>
      <c r="G199" s="162"/>
      <c r="H199" s="162"/>
      <c r="I199" s="162"/>
      <c r="J199" s="162"/>
      <c r="K199" s="162"/>
      <c r="L199" s="162"/>
      <c r="M199" s="162"/>
      <c r="N199" s="161"/>
      <c r="O199" s="161"/>
      <c r="P199" s="161"/>
      <c r="Q199" s="161"/>
      <c r="R199" s="162"/>
      <c r="S199" s="162"/>
      <c r="T199" s="162"/>
      <c r="U199" s="162"/>
      <c r="V199" s="162"/>
      <c r="W199" s="162"/>
      <c r="X199" s="162"/>
      <c r="Y199" s="162"/>
      <c r="Z199" s="151"/>
      <c r="AA199" s="151"/>
      <c r="AB199" s="151"/>
      <c r="AC199" s="151"/>
      <c r="AD199" s="151"/>
      <c r="AE199" s="151"/>
      <c r="AF199" s="151"/>
      <c r="AG199" s="151" t="s">
        <v>249</v>
      </c>
      <c r="AH199" s="151">
        <v>5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x14ac:dyDescent="0.2">
      <c r="A200" s="3"/>
      <c r="B200" s="4"/>
      <c r="C200" s="195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E200">
        <v>12</v>
      </c>
      <c r="AF200">
        <v>21</v>
      </c>
      <c r="AG200" t="s">
        <v>221</v>
      </c>
    </row>
    <row r="201" spans="1:60" x14ac:dyDescent="0.2">
      <c r="A201" s="154"/>
      <c r="B201" s="155" t="s">
        <v>29</v>
      </c>
      <c r="C201" s="196"/>
      <c r="D201" s="156"/>
      <c r="E201" s="157"/>
      <c r="F201" s="157"/>
      <c r="G201" s="173">
        <f>G8+G26+G56+G63+G109+G125+G142+G151+G154+G158+G164+G179+G190+G196</f>
        <v>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E201">
        <f>SUMIF(L7:L199,AE200,G7:G199)</f>
        <v>0</v>
      </c>
      <c r="AF201">
        <f>SUMIF(L7:L199,AF200,G7:G199)</f>
        <v>0</v>
      </c>
      <c r="AG201" t="s">
        <v>483</v>
      </c>
    </row>
    <row r="202" spans="1:60" x14ac:dyDescent="0.2">
      <c r="C202" s="197"/>
      <c r="D202" s="10"/>
      <c r="AG202" t="s">
        <v>484</v>
      </c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X1zb3dIforVjmhzdwJ2Bd8NEKb1Ap3ov9VHeN+aqtoR/X2snUDWxpKPBmssnxQYbi93uUw71rACZyYiUubdPQ==" saltValue="r/F9JBgJIly9JXWCZZjFQQ==" spinCount="100000" sheet="1" formatRows="0"/>
  <mergeCells count="24">
    <mergeCell ref="C46:G46"/>
    <mergeCell ref="A1:G1"/>
    <mergeCell ref="C2:G2"/>
    <mergeCell ref="C3:G3"/>
    <mergeCell ref="C4:G4"/>
    <mergeCell ref="C10:G10"/>
    <mergeCell ref="C20:G20"/>
    <mergeCell ref="C23:G23"/>
    <mergeCell ref="C28:G28"/>
    <mergeCell ref="C31:G31"/>
    <mergeCell ref="C35:G35"/>
    <mergeCell ref="C39:G39"/>
    <mergeCell ref="C189:G189"/>
    <mergeCell ref="C58:G58"/>
    <mergeCell ref="C61:G61"/>
    <mergeCell ref="C65:G65"/>
    <mergeCell ref="C86:G86"/>
    <mergeCell ref="C111:G111"/>
    <mergeCell ref="C115:G115"/>
    <mergeCell ref="C146:G146"/>
    <mergeCell ref="C153:G153"/>
    <mergeCell ref="C157:G157"/>
    <mergeCell ref="C163:G163"/>
    <mergeCell ref="C178:G1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208</v>
      </c>
      <c r="B1" s="257"/>
      <c r="C1" s="257"/>
      <c r="D1" s="257"/>
      <c r="E1" s="257"/>
      <c r="F1" s="257"/>
      <c r="G1" s="257"/>
      <c r="AG1" t="s">
        <v>209</v>
      </c>
    </row>
    <row r="2" spans="1:60" ht="24.95" customHeight="1" x14ac:dyDescent="0.2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210</v>
      </c>
    </row>
    <row r="3" spans="1:60" ht="24.95" customHeight="1" x14ac:dyDescent="0.2">
      <c r="A3" s="143" t="s">
        <v>8</v>
      </c>
      <c r="B3" s="49" t="s">
        <v>47</v>
      </c>
      <c r="C3" s="258" t="s">
        <v>44</v>
      </c>
      <c r="D3" s="259"/>
      <c r="E3" s="259"/>
      <c r="F3" s="259"/>
      <c r="G3" s="260"/>
      <c r="AC3" s="124" t="s">
        <v>210</v>
      </c>
      <c r="AG3" t="s">
        <v>211</v>
      </c>
    </row>
    <row r="4" spans="1:60" ht="24.95" customHeight="1" x14ac:dyDescent="0.2">
      <c r="A4" s="144" t="s">
        <v>9</v>
      </c>
      <c r="B4" s="145" t="s">
        <v>49</v>
      </c>
      <c r="C4" s="261" t="s">
        <v>50</v>
      </c>
      <c r="D4" s="262"/>
      <c r="E4" s="262"/>
      <c r="F4" s="262"/>
      <c r="G4" s="263"/>
      <c r="AG4" t="s">
        <v>212</v>
      </c>
    </row>
    <row r="5" spans="1:60" x14ac:dyDescent="0.2">
      <c r="D5" s="10"/>
    </row>
    <row r="6" spans="1:60" ht="38.25" x14ac:dyDescent="0.2">
      <c r="A6" s="147" t="s">
        <v>213</v>
      </c>
      <c r="B6" s="149" t="s">
        <v>214</v>
      </c>
      <c r="C6" s="149" t="s">
        <v>215</v>
      </c>
      <c r="D6" s="148" t="s">
        <v>216</v>
      </c>
      <c r="E6" s="147" t="s">
        <v>217</v>
      </c>
      <c r="F6" s="146" t="s">
        <v>218</v>
      </c>
      <c r="G6" s="147" t="s">
        <v>29</v>
      </c>
      <c r="H6" s="150" t="s">
        <v>30</v>
      </c>
      <c r="I6" s="150" t="s">
        <v>219</v>
      </c>
      <c r="J6" s="150" t="s">
        <v>31</v>
      </c>
      <c r="K6" s="150" t="s">
        <v>220</v>
      </c>
      <c r="L6" s="150" t="s">
        <v>221</v>
      </c>
      <c r="M6" s="150" t="s">
        <v>222</v>
      </c>
      <c r="N6" s="150" t="s">
        <v>223</v>
      </c>
      <c r="O6" s="150" t="s">
        <v>224</v>
      </c>
      <c r="P6" s="150" t="s">
        <v>225</v>
      </c>
      <c r="Q6" s="150" t="s">
        <v>226</v>
      </c>
      <c r="R6" s="150" t="s">
        <v>227</v>
      </c>
      <c r="S6" s="150" t="s">
        <v>228</v>
      </c>
      <c r="T6" s="150" t="s">
        <v>229</v>
      </c>
      <c r="U6" s="150" t="s">
        <v>230</v>
      </c>
      <c r="V6" s="150" t="s">
        <v>231</v>
      </c>
      <c r="W6" s="150" t="s">
        <v>232</v>
      </c>
      <c r="X6" s="150" t="s">
        <v>233</v>
      </c>
      <c r="Y6" s="150" t="s">
        <v>234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235</v>
      </c>
      <c r="B8" s="168" t="s">
        <v>137</v>
      </c>
      <c r="C8" s="190" t="s">
        <v>138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0.44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14.44</v>
      </c>
      <c r="W8" s="166"/>
      <c r="X8" s="166"/>
      <c r="Y8" s="166"/>
      <c r="AG8" t="s">
        <v>236</v>
      </c>
    </row>
    <row r="9" spans="1:60" ht="22.5" outlineLevel="1" x14ac:dyDescent="0.2">
      <c r="A9" s="174">
        <v>1</v>
      </c>
      <c r="B9" s="175" t="s">
        <v>485</v>
      </c>
      <c r="C9" s="191" t="s">
        <v>486</v>
      </c>
      <c r="D9" s="176" t="s">
        <v>268</v>
      </c>
      <c r="E9" s="177">
        <v>5.25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3.6700000000000001E-3</v>
      </c>
      <c r="O9" s="177">
        <f>ROUND(E9*N9,2)</f>
        <v>0.02</v>
      </c>
      <c r="P9" s="177">
        <v>0</v>
      </c>
      <c r="Q9" s="177">
        <f>ROUND(E9*P9,2)</f>
        <v>0</v>
      </c>
      <c r="R9" s="179"/>
      <c r="S9" s="179" t="s">
        <v>349</v>
      </c>
      <c r="T9" s="180" t="s">
        <v>366</v>
      </c>
      <c r="U9" s="162">
        <v>0.44400000000000001</v>
      </c>
      <c r="V9" s="162">
        <f>ROUND(E9*U9,2)</f>
        <v>2.33</v>
      </c>
      <c r="W9" s="162"/>
      <c r="X9" s="162" t="s">
        <v>243</v>
      </c>
      <c r="Y9" s="162" t="s">
        <v>244</v>
      </c>
      <c r="Z9" s="151"/>
      <c r="AA9" s="151"/>
      <c r="AB9" s="151"/>
      <c r="AC9" s="151"/>
      <c r="AD9" s="151"/>
      <c r="AE9" s="151"/>
      <c r="AF9" s="151"/>
      <c r="AG9" s="151" t="s">
        <v>245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192" t="s">
        <v>487</v>
      </c>
      <c r="D10" s="164"/>
      <c r="E10" s="165"/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249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2" t="s">
        <v>488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249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2" t="s">
        <v>489</v>
      </c>
      <c r="D12" s="164"/>
      <c r="E12" s="165">
        <v>5.25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249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 x14ac:dyDescent="0.2">
      <c r="A13" s="174">
        <v>2</v>
      </c>
      <c r="B13" s="175" t="s">
        <v>490</v>
      </c>
      <c r="C13" s="191" t="s">
        <v>491</v>
      </c>
      <c r="D13" s="176" t="s">
        <v>268</v>
      </c>
      <c r="E13" s="177">
        <v>8.5500000000000007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4.9059999999999999E-2</v>
      </c>
      <c r="O13" s="177">
        <f>ROUND(E13*N13,2)</f>
        <v>0.42</v>
      </c>
      <c r="P13" s="177">
        <v>0</v>
      </c>
      <c r="Q13" s="177">
        <f>ROUND(E13*P13,2)</f>
        <v>0</v>
      </c>
      <c r="R13" s="179"/>
      <c r="S13" s="179" t="s">
        <v>349</v>
      </c>
      <c r="T13" s="180" t="s">
        <v>366</v>
      </c>
      <c r="U13" s="162">
        <v>1.4157999999999999</v>
      </c>
      <c r="V13" s="162">
        <f>ROUND(E13*U13,2)</f>
        <v>12.11</v>
      </c>
      <c r="W13" s="162"/>
      <c r="X13" s="162" t="s">
        <v>243</v>
      </c>
      <c r="Y13" s="162" t="s">
        <v>244</v>
      </c>
      <c r="Z13" s="151"/>
      <c r="AA13" s="151"/>
      <c r="AB13" s="151"/>
      <c r="AC13" s="151"/>
      <c r="AD13" s="151"/>
      <c r="AE13" s="151"/>
      <c r="AF13" s="151"/>
      <c r="AG13" s="151" t="s">
        <v>245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2" t="s">
        <v>492</v>
      </c>
      <c r="D14" s="164"/>
      <c r="E14" s="165">
        <v>5.94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249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2" t="s">
        <v>493</v>
      </c>
      <c r="D15" s="164"/>
      <c r="E15" s="165">
        <v>2.61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249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7" t="s">
        <v>235</v>
      </c>
      <c r="B16" s="168" t="s">
        <v>154</v>
      </c>
      <c r="C16" s="190" t="s">
        <v>155</v>
      </c>
      <c r="D16" s="169"/>
      <c r="E16" s="170"/>
      <c r="F16" s="171"/>
      <c r="G16" s="171">
        <f>SUMIF(AG17:AG21,"&lt;&gt;NOR",G17:G21)</f>
        <v>0</v>
      </c>
      <c r="H16" s="171"/>
      <c r="I16" s="171">
        <f>SUM(I17:I21)</f>
        <v>0</v>
      </c>
      <c r="J16" s="171"/>
      <c r="K16" s="171">
        <f>SUM(K17:K21)</f>
        <v>0</v>
      </c>
      <c r="L16" s="171"/>
      <c r="M16" s="171">
        <f>SUM(M17:M21)</f>
        <v>0</v>
      </c>
      <c r="N16" s="170"/>
      <c r="O16" s="170">
        <f>SUM(O17:O21)</f>
        <v>0</v>
      </c>
      <c r="P16" s="170"/>
      <c r="Q16" s="170">
        <f>SUM(Q17:Q21)</f>
        <v>252.65</v>
      </c>
      <c r="R16" s="171"/>
      <c r="S16" s="171"/>
      <c r="T16" s="172"/>
      <c r="U16" s="166"/>
      <c r="V16" s="166">
        <f>SUM(V17:V21)</f>
        <v>587.42999999999995</v>
      </c>
      <c r="W16" s="166"/>
      <c r="X16" s="166"/>
      <c r="Y16" s="166"/>
      <c r="AG16" t="s">
        <v>236</v>
      </c>
    </row>
    <row r="17" spans="1:60" ht="22.5" outlineLevel="1" x14ac:dyDescent="0.2">
      <c r="A17" s="174">
        <v>3</v>
      </c>
      <c r="B17" s="175" t="s">
        <v>494</v>
      </c>
      <c r="C17" s="191" t="s">
        <v>495</v>
      </c>
      <c r="D17" s="176" t="s">
        <v>239</v>
      </c>
      <c r="E17" s="177">
        <v>21.258400000000002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2.2000000000000002</v>
      </c>
      <c r="Q17" s="177">
        <f>ROUND(E17*P17,2)</f>
        <v>46.77</v>
      </c>
      <c r="R17" s="179" t="s">
        <v>388</v>
      </c>
      <c r="S17" s="179" t="s">
        <v>241</v>
      </c>
      <c r="T17" s="180" t="s">
        <v>242</v>
      </c>
      <c r="U17" s="162">
        <v>11.05</v>
      </c>
      <c r="V17" s="162">
        <f>ROUND(E17*U17,2)</f>
        <v>234.91</v>
      </c>
      <c r="W17" s="162"/>
      <c r="X17" s="162" t="s">
        <v>243</v>
      </c>
      <c r="Y17" s="162" t="s">
        <v>244</v>
      </c>
      <c r="Z17" s="151"/>
      <c r="AA17" s="151"/>
      <c r="AB17" s="151"/>
      <c r="AC17" s="151"/>
      <c r="AD17" s="151"/>
      <c r="AE17" s="151"/>
      <c r="AF17" s="151"/>
      <c r="AG17" s="151" t="s">
        <v>245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2" t="s">
        <v>496</v>
      </c>
      <c r="D18" s="164"/>
      <c r="E18" s="165">
        <v>21.258400000000002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249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4">
        <v>4</v>
      </c>
      <c r="B19" s="175" t="s">
        <v>497</v>
      </c>
      <c r="C19" s="191" t="s">
        <v>498</v>
      </c>
      <c r="D19" s="176" t="s">
        <v>239</v>
      </c>
      <c r="E19" s="177">
        <v>93.58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2.2000000000000002</v>
      </c>
      <c r="Q19" s="177">
        <f>ROUND(E19*P19,2)</f>
        <v>205.88</v>
      </c>
      <c r="R19" s="179" t="s">
        <v>388</v>
      </c>
      <c r="S19" s="179" t="s">
        <v>241</v>
      </c>
      <c r="T19" s="180" t="s">
        <v>242</v>
      </c>
      <c r="U19" s="162">
        <v>3.7669999999999999</v>
      </c>
      <c r="V19" s="162">
        <f>ROUND(E19*U19,2)</f>
        <v>352.52</v>
      </c>
      <c r="W19" s="162"/>
      <c r="X19" s="162" t="s">
        <v>243</v>
      </c>
      <c r="Y19" s="162" t="s">
        <v>244</v>
      </c>
      <c r="Z19" s="151"/>
      <c r="AA19" s="151"/>
      <c r="AB19" s="151"/>
      <c r="AC19" s="151"/>
      <c r="AD19" s="151"/>
      <c r="AE19" s="151"/>
      <c r="AF19" s="151"/>
      <c r="AG19" s="151" t="s">
        <v>245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2" t="s">
        <v>499</v>
      </c>
      <c r="D20" s="164"/>
      <c r="E20" s="165">
        <v>93.58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249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2">
        <v>5</v>
      </c>
      <c r="B21" s="183" t="s">
        <v>500</v>
      </c>
      <c r="C21" s="193" t="s">
        <v>501</v>
      </c>
      <c r="D21" s="184" t="s">
        <v>446</v>
      </c>
      <c r="E21" s="185">
        <v>7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21</v>
      </c>
      <c r="M21" s="187">
        <f>G21*(1+L21/100)</f>
        <v>0</v>
      </c>
      <c r="N21" s="185">
        <v>0</v>
      </c>
      <c r="O21" s="185">
        <f>ROUND(E21*N21,2)</f>
        <v>0</v>
      </c>
      <c r="P21" s="185">
        <v>0</v>
      </c>
      <c r="Q21" s="185">
        <f>ROUND(E21*P21,2)</f>
        <v>0</v>
      </c>
      <c r="R21" s="187"/>
      <c r="S21" s="187" t="s">
        <v>349</v>
      </c>
      <c r="T21" s="188" t="s">
        <v>350</v>
      </c>
      <c r="U21" s="162">
        <v>0</v>
      </c>
      <c r="V21" s="162">
        <f>ROUND(E21*U21,2)</f>
        <v>0</v>
      </c>
      <c r="W21" s="162"/>
      <c r="X21" s="162" t="s">
        <v>243</v>
      </c>
      <c r="Y21" s="162" t="s">
        <v>244</v>
      </c>
      <c r="Z21" s="151"/>
      <c r="AA21" s="151"/>
      <c r="AB21" s="151"/>
      <c r="AC21" s="151"/>
      <c r="AD21" s="151"/>
      <c r="AE21" s="151"/>
      <c r="AF21" s="151"/>
      <c r="AG21" s="151" t="s">
        <v>245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7" t="s">
        <v>235</v>
      </c>
      <c r="B22" s="168" t="s">
        <v>156</v>
      </c>
      <c r="C22" s="190" t="s">
        <v>157</v>
      </c>
      <c r="D22" s="169"/>
      <c r="E22" s="170"/>
      <c r="F22" s="171"/>
      <c r="G22" s="171">
        <f>SUMIF(AG23:AG29,"&lt;&gt;NOR",G23:G29)</f>
        <v>0</v>
      </c>
      <c r="H22" s="171"/>
      <c r="I22" s="171">
        <f>SUM(I23:I29)</f>
        <v>0</v>
      </c>
      <c r="J22" s="171"/>
      <c r="K22" s="171">
        <f>SUM(K23:K29)</f>
        <v>0</v>
      </c>
      <c r="L22" s="171"/>
      <c r="M22" s="171">
        <f>SUM(M23:M29)</f>
        <v>0</v>
      </c>
      <c r="N22" s="170"/>
      <c r="O22" s="170">
        <f>SUM(O23:O29)</f>
        <v>0</v>
      </c>
      <c r="P22" s="170"/>
      <c r="Q22" s="170">
        <f>SUM(Q23:Q29)</f>
        <v>0</v>
      </c>
      <c r="R22" s="171"/>
      <c r="S22" s="171"/>
      <c r="T22" s="172"/>
      <c r="U22" s="166"/>
      <c r="V22" s="166">
        <f>SUM(V23:V29)</f>
        <v>1553.2600000000002</v>
      </c>
      <c r="W22" s="166"/>
      <c r="X22" s="166"/>
      <c r="Y22" s="166"/>
      <c r="AG22" t="s">
        <v>236</v>
      </c>
    </row>
    <row r="23" spans="1:60" ht="22.5" outlineLevel="1" x14ac:dyDescent="0.2">
      <c r="A23" s="174">
        <v>6</v>
      </c>
      <c r="B23" s="175" t="s">
        <v>407</v>
      </c>
      <c r="C23" s="191" t="s">
        <v>408</v>
      </c>
      <c r="D23" s="176" t="s">
        <v>297</v>
      </c>
      <c r="E23" s="177">
        <v>252.64447999999999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 t="s">
        <v>409</v>
      </c>
      <c r="S23" s="179" t="s">
        <v>241</v>
      </c>
      <c r="T23" s="180" t="s">
        <v>242</v>
      </c>
      <c r="U23" s="162">
        <v>0.27700000000000002</v>
      </c>
      <c r="V23" s="162">
        <f>ROUND(E23*U23,2)</f>
        <v>69.98</v>
      </c>
      <c r="W23" s="162"/>
      <c r="X23" s="162" t="s">
        <v>410</v>
      </c>
      <c r="Y23" s="162" t="s">
        <v>244</v>
      </c>
      <c r="Z23" s="151"/>
      <c r="AA23" s="151"/>
      <c r="AB23" s="151"/>
      <c r="AC23" s="151"/>
      <c r="AD23" s="151"/>
      <c r="AE23" s="151"/>
      <c r="AF23" s="151"/>
      <c r="AG23" s="151" t="s">
        <v>411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53" t="s">
        <v>412</v>
      </c>
      <c r="D24" s="254"/>
      <c r="E24" s="254"/>
      <c r="F24" s="254"/>
      <c r="G24" s="254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247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2">
        <v>7</v>
      </c>
      <c r="B25" s="183" t="s">
        <v>413</v>
      </c>
      <c r="C25" s="193" t="s">
        <v>414</v>
      </c>
      <c r="D25" s="184" t="s">
        <v>297</v>
      </c>
      <c r="E25" s="185">
        <v>252.64447999999999</v>
      </c>
      <c r="F25" s="186"/>
      <c r="G25" s="187">
        <f>ROUND(E25*F25,2)</f>
        <v>0</v>
      </c>
      <c r="H25" s="186"/>
      <c r="I25" s="187">
        <f>ROUND(E25*H25,2)</f>
        <v>0</v>
      </c>
      <c r="J25" s="186"/>
      <c r="K25" s="187">
        <f>ROUND(E25*J25,2)</f>
        <v>0</v>
      </c>
      <c r="L25" s="187">
        <v>21</v>
      </c>
      <c r="M25" s="187">
        <f>G25*(1+L25/100)</f>
        <v>0</v>
      </c>
      <c r="N25" s="185">
        <v>0</v>
      </c>
      <c r="O25" s="185">
        <f>ROUND(E25*N25,2)</f>
        <v>0</v>
      </c>
      <c r="P25" s="185">
        <v>0</v>
      </c>
      <c r="Q25" s="185">
        <f>ROUND(E25*P25,2)</f>
        <v>0</v>
      </c>
      <c r="R25" s="187" t="s">
        <v>388</v>
      </c>
      <c r="S25" s="187" t="s">
        <v>241</v>
      </c>
      <c r="T25" s="188" t="s">
        <v>242</v>
      </c>
      <c r="U25" s="162">
        <v>1.47</v>
      </c>
      <c r="V25" s="162">
        <f>ROUND(E25*U25,2)</f>
        <v>371.39</v>
      </c>
      <c r="W25" s="162"/>
      <c r="X25" s="162" t="s">
        <v>410</v>
      </c>
      <c r="Y25" s="162" t="s">
        <v>244</v>
      </c>
      <c r="Z25" s="151"/>
      <c r="AA25" s="151"/>
      <c r="AB25" s="151"/>
      <c r="AC25" s="151"/>
      <c r="AD25" s="151"/>
      <c r="AE25" s="151"/>
      <c r="AF25" s="151"/>
      <c r="AG25" s="151" t="s">
        <v>411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2">
        <v>8</v>
      </c>
      <c r="B26" s="183" t="s">
        <v>415</v>
      </c>
      <c r="C26" s="193" t="s">
        <v>416</v>
      </c>
      <c r="D26" s="184" t="s">
        <v>297</v>
      </c>
      <c r="E26" s="185">
        <v>3537.0227199999999</v>
      </c>
      <c r="F26" s="186"/>
      <c r="G26" s="187">
        <f>ROUND(E26*F26,2)</f>
        <v>0</v>
      </c>
      <c r="H26" s="186"/>
      <c r="I26" s="187">
        <f>ROUND(E26*H26,2)</f>
        <v>0</v>
      </c>
      <c r="J26" s="186"/>
      <c r="K26" s="187">
        <f>ROUND(E26*J26,2)</f>
        <v>0</v>
      </c>
      <c r="L26" s="187">
        <v>21</v>
      </c>
      <c r="M26" s="187">
        <f>G26*(1+L26/100)</f>
        <v>0</v>
      </c>
      <c r="N26" s="185">
        <v>0</v>
      </c>
      <c r="O26" s="185">
        <f>ROUND(E26*N26,2)</f>
        <v>0</v>
      </c>
      <c r="P26" s="185">
        <v>0</v>
      </c>
      <c r="Q26" s="185">
        <f>ROUND(E26*P26,2)</f>
        <v>0</v>
      </c>
      <c r="R26" s="187" t="s">
        <v>388</v>
      </c>
      <c r="S26" s="187" t="s">
        <v>241</v>
      </c>
      <c r="T26" s="188" t="s">
        <v>242</v>
      </c>
      <c r="U26" s="162">
        <v>0</v>
      </c>
      <c r="V26" s="162">
        <f>ROUND(E26*U26,2)</f>
        <v>0</v>
      </c>
      <c r="W26" s="162"/>
      <c r="X26" s="162" t="s">
        <v>410</v>
      </c>
      <c r="Y26" s="162" t="s">
        <v>244</v>
      </c>
      <c r="Z26" s="151"/>
      <c r="AA26" s="151"/>
      <c r="AB26" s="151"/>
      <c r="AC26" s="151"/>
      <c r="AD26" s="151"/>
      <c r="AE26" s="151"/>
      <c r="AF26" s="151"/>
      <c r="AG26" s="151" t="s">
        <v>411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2">
        <v>9</v>
      </c>
      <c r="B27" s="183" t="s">
        <v>417</v>
      </c>
      <c r="C27" s="193" t="s">
        <v>418</v>
      </c>
      <c r="D27" s="184" t="s">
        <v>297</v>
      </c>
      <c r="E27" s="185">
        <v>252.64447999999999</v>
      </c>
      <c r="F27" s="186"/>
      <c r="G27" s="187">
        <f>ROUND(E27*F27,2)</f>
        <v>0</v>
      </c>
      <c r="H27" s="186"/>
      <c r="I27" s="187">
        <f>ROUND(E27*H27,2)</f>
        <v>0</v>
      </c>
      <c r="J27" s="186"/>
      <c r="K27" s="187">
        <f>ROUND(E27*J27,2)</f>
        <v>0</v>
      </c>
      <c r="L27" s="187">
        <v>21</v>
      </c>
      <c r="M27" s="187">
        <f>G27*(1+L27/100)</f>
        <v>0</v>
      </c>
      <c r="N27" s="185">
        <v>0</v>
      </c>
      <c r="O27" s="185">
        <f>ROUND(E27*N27,2)</f>
        <v>0</v>
      </c>
      <c r="P27" s="185">
        <v>0</v>
      </c>
      <c r="Q27" s="185">
        <f>ROUND(E27*P27,2)</f>
        <v>0</v>
      </c>
      <c r="R27" s="187" t="s">
        <v>388</v>
      </c>
      <c r="S27" s="187" t="s">
        <v>241</v>
      </c>
      <c r="T27" s="188" t="s">
        <v>242</v>
      </c>
      <c r="U27" s="162">
        <v>2.8260000000000001</v>
      </c>
      <c r="V27" s="162">
        <f>ROUND(E27*U27,2)</f>
        <v>713.97</v>
      </c>
      <c r="W27" s="162"/>
      <c r="X27" s="162" t="s">
        <v>410</v>
      </c>
      <c r="Y27" s="162" t="s">
        <v>244</v>
      </c>
      <c r="Z27" s="151"/>
      <c r="AA27" s="151"/>
      <c r="AB27" s="151"/>
      <c r="AC27" s="151"/>
      <c r="AD27" s="151"/>
      <c r="AE27" s="151"/>
      <c r="AF27" s="151"/>
      <c r="AG27" s="151" t="s">
        <v>411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82">
        <v>10</v>
      </c>
      <c r="B28" s="183" t="s">
        <v>419</v>
      </c>
      <c r="C28" s="193" t="s">
        <v>420</v>
      </c>
      <c r="D28" s="184" t="s">
        <v>297</v>
      </c>
      <c r="E28" s="185">
        <v>1263.2224000000001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21</v>
      </c>
      <c r="M28" s="187">
        <f>G28*(1+L28/100)</f>
        <v>0</v>
      </c>
      <c r="N28" s="185">
        <v>0</v>
      </c>
      <c r="O28" s="185">
        <f>ROUND(E28*N28,2)</f>
        <v>0</v>
      </c>
      <c r="P28" s="185">
        <v>0</v>
      </c>
      <c r="Q28" s="185">
        <f>ROUND(E28*P28,2)</f>
        <v>0</v>
      </c>
      <c r="R28" s="187" t="s">
        <v>388</v>
      </c>
      <c r="S28" s="187" t="s">
        <v>241</v>
      </c>
      <c r="T28" s="188" t="s">
        <v>242</v>
      </c>
      <c r="U28" s="162">
        <v>0.315</v>
      </c>
      <c r="V28" s="162">
        <f>ROUND(E28*U28,2)</f>
        <v>397.92</v>
      </c>
      <c r="W28" s="162"/>
      <c r="X28" s="162" t="s">
        <v>410</v>
      </c>
      <c r="Y28" s="162" t="s">
        <v>244</v>
      </c>
      <c r="Z28" s="151"/>
      <c r="AA28" s="151"/>
      <c r="AB28" s="151"/>
      <c r="AC28" s="151"/>
      <c r="AD28" s="151"/>
      <c r="AE28" s="151"/>
      <c r="AF28" s="151"/>
      <c r="AG28" s="151" t="s">
        <v>411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2">
        <v>11</v>
      </c>
      <c r="B29" s="183" t="s">
        <v>404</v>
      </c>
      <c r="C29" s="193" t="s">
        <v>405</v>
      </c>
      <c r="D29" s="184" t="s">
        <v>297</v>
      </c>
      <c r="E29" s="185">
        <v>252.64447999999999</v>
      </c>
      <c r="F29" s="186"/>
      <c r="G29" s="187">
        <f>ROUND(E29*F29,2)</f>
        <v>0</v>
      </c>
      <c r="H29" s="186"/>
      <c r="I29" s="187">
        <f>ROUND(E29*H29,2)</f>
        <v>0</v>
      </c>
      <c r="J29" s="186"/>
      <c r="K29" s="187">
        <f>ROUND(E29*J29,2)</f>
        <v>0</v>
      </c>
      <c r="L29" s="187">
        <v>21</v>
      </c>
      <c r="M29" s="187">
        <f>G29*(1+L29/100)</f>
        <v>0</v>
      </c>
      <c r="N29" s="185">
        <v>0</v>
      </c>
      <c r="O29" s="185">
        <f>ROUND(E29*N29,2)</f>
        <v>0</v>
      </c>
      <c r="P29" s="185">
        <v>0</v>
      </c>
      <c r="Q29" s="185">
        <f>ROUND(E29*P29,2)</f>
        <v>0</v>
      </c>
      <c r="R29" s="187"/>
      <c r="S29" s="187" t="s">
        <v>349</v>
      </c>
      <c r="T29" s="188" t="s">
        <v>366</v>
      </c>
      <c r="U29" s="162">
        <v>0</v>
      </c>
      <c r="V29" s="162">
        <f>ROUND(E29*U29,2)</f>
        <v>0</v>
      </c>
      <c r="W29" s="162"/>
      <c r="X29" s="162" t="s">
        <v>410</v>
      </c>
      <c r="Y29" s="162" t="s">
        <v>244</v>
      </c>
      <c r="Z29" s="151"/>
      <c r="AA29" s="151"/>
      <c r="AB29" s="151"/>
      <c r="AC29" s="151"/>
      <c r="AD29" s="151"/>
      <c r="AE29" s="151"/>
      <c r="AF29" s="151"/>
      <c r="AG29" s="151" t="s">
        <v>411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7" t="s">
        <v>235</v>
      </c>
      <c r="B30" s="168" t="s">
        <v>158</v>
      </c>
      <c r="C30" s="190" t="s">
        <v>159</v>
      </c>
      <c r="D30" s="169"/>
      <c r="E30" s="170"/>
      <c r="F30" s="171"/>
      <c r="G30" s="171">
        <f>SUMIF(AG31:AG32,"&lt;&gt;NOR",G31:G32)</f>
        <v>0</v>
      </c>
      <c r="H30" s="171"/>
      <c r="I30" s="171">
        <f>SUM(I31:I32)</f>
        <v>0</v>
      </c>
      <c r="J30" s="171"/>
      <c r="K30" s="171">
        <f>SUM(K31:K32)</f>
        <v>0</v>
      </c>
      <c r="L30" s="171"/>
      <c r="M30" s="171">
        <f>SUM(M31:M32)</f>
        <v>0</v>
      </c>
      <c r="N30" s="170"/>
      <c r="O30" s="170">
        <f>SUM(O31:O32)</f>
        <v>0</v>
      </c>
      <c r="P30" s="170"/>
      <c r="Q30" s="170">
        <f>SUM(Q31:Q32)</f>
        <v>0</v>
      </c>
      <c r="R30" s="171"/>
      <c r="S30" s="171"/>
      <c r="T30" s="172"/>
      <c r="U30" s="166"/>
      <c r="V30" s="166">
        <f>SUM(V31:V32)</f>
        <v>0.83</v>
      </c>
      <c r="W30" s="166"/>
      <c r="X30" s="166"/>
      <c r="Y30" s="166"/>
      <c r="AG30" t="s">
        <v>236</v>
      </c>
    </row>
    <row r="31" spans="1:60" ht="22.5" outlineLevel="1" x14ac:dyDescent="0.2">
      <c r="A31" s="174">
        <v>12</v>
      </c>
      <c r="B31" s="175" t="s">
        <v>421</v>
      </c>
      <c r="C31" s="191" t="s">
        <v>422</v>
      </c>
      <c r="D31" s="176" t="s">
        <v>297</v>
      </c>
      <c r="E31" s="177">
        <v>0.43873000000000001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307</v>
      </c>
      <c r="S31" s="179" t="s">
        <v>241</v>
      </c>
      <c r="T31" s="180" t="s">
        <v>242</v>
      </c>
      <c r="U31" s="162">
        <v>1.8919999999999999</v>
      </c>
      <c r="V31" s="162">
        <f>ROUND(E31*U31,2)</f>
        <v>0.83</v>
      </c>
      <c r="W31" s="162"/>
      <c r="X31" s="162" t="s">
        <v>423</v>
      </c>
      <c r="Y31" s="162" t="s">
        <v>244</v>
      </c>
      <c r="Z31" s="151"/>
      <c r="AA31" s="151"/>
      <c r="AB31" s="151"/>
      <c r="AC31" s="151"/>
      <c r="AD31" s="151"/>
      <c r="AE31" s="151"/>
      <c r="AF31" s="151"/>
      <c r="AG31" s="151" t="s">
        <v>424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253" t="s">
        <v>425</v>
      </c>
      <c r="D32" s="254"/>
      <c r="E32" s="254"/>
      <c r="F32" s="254"/>
      <c r="G32" s="254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247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7" t="s">
        <v>235</v>
      </c>
      <c r="B33" s="168" t="s">
        <v>165</v>
      </c>
      <c r="C33" s="190" t="s">
        <v>166</v>
      </c>
      <c r="D33" s="169"/>
      <c r="E33" s="170"/>
      <c r="F33" s="171"/>
      <c r="G33" s="171">
        <f>SUMIF(AG34:AG72,"&lt;&gt;NOR",G34:G72)</f>
        <v>0</v>
      </c>
      <c r="H33" s="171"/>
      <c r="I33" s="171">
        <f>SUM(I34:I72)</f>
        <v>0</v>
      </c>
      <c r="J33" s="171"/>
      <c r="K33" s="171">
        <f>SUM(K34:K72)</f>
        <v>0</v>
      </c>
      <c r="L33" s="171"/>
      <c r="M33" s="171">
        <f>SUM(M34:M72)</f>
        <v>0</v>
      </c>
      <c r="N33" s="170"/>
      <c r="O33" s="170">
        <f>SUM(O34:O72)</f>
        <v>3.6599999999999993</v>
      </c>
      <c r="P33" s="170"/>
      <c r="Q33" s="170">
        <f>SUM(Q34:Q72)</f>
        <v>10.8</v>
      </c>
      <c r="R33" s="171"/>
      <c r="S33" s="171"/>
      <c r="T33" s="172"/>
      <c r="U33" s="166"/>
      <c r="V33" s="166">
        <f>SUM(V34:V72)</f>
        <v>522.17999999999995</v>
      </c>
      <c r="W33" s="166"/>
      <c r="X33" s="166"/>
      <c r="Y33" s="166"/>
      <c r="AG33" t="s">
        <v>236</v>
      </c>
    </row>
    <row r="34" spans="1:60" ht="22.5" outlineLevel="1" x14ac:dyDescent="0.2">
      <c r="A34" s="174">
        <v>13</v>
      </c>
      <c r="B34" s="175" t="s">
        <v>502</v>
      </c>
      <c r="C34" s="191" t="s">
        <v>503</v>
      </c>
      <c r="D34" s="176" t="s">
        <v>268</v>
      </c>
      <c r="E34" s="177">
        <v>17.079999999999998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0.01</v>
      </c>
      <c r="Q34" s="177">
        <f>ROUND(E34*P34,2)</f>
        <v>0.17</v>
      </c>
      <c r="R34" s="179" t="s">
        <v>431</v>
      </c>
      <c r="S34" s="179" t="s">
        <v>241</v>
      </c>
      <c r="T34" s="180" t="s">
        <v>242</v>
      </c>
      <c r="U34" s="162">
        <v>7.0000000000000007E-2</v>
      </c>
      <c r="V34" s="162">
        <f>ROUND(E34*U34,2)</f>
        <v>1.2</v>
      </c>
      <c r="W34" s="162"/>
      <c r="X34" s="162" t="s">
        <v>243</v>
      </c>
      <c r="Y34" s="162" t="s">
        <v>244</v>
      </c>
      <c r="Z34" s="151"/>
      <c r="AA34" s="151"/>
      <c r="AB34" s="151"/>
      <c r="AC34" s="151"/>
      <c r="AD34" s="151"/>
      <c r="AE34" s="151"/>
      <c r="AF34" s="151"/>
      <c r="AG34" s="151" t="s">
        <v>245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2" t="s">
        <v>504</v>
      </c>
      <c r="D35" s="164"/>
      <c r="E35" s="165">
        <v>17.079999999999998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249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4">
        <v>14</v>
      </c>
      <c r="B36" s="175" t="s">
        <v>505</v>
      </c>
      <c r="C36" s="191" t="s">
        <v>506</v>
      </c>
      <c r="D36" s="176" t="s">
        <v>268</v>
      </c>
      <c r="E36" s="177">
        <v>531.46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1.4E-2</v>
      </c>
      <c r="Q36" s="177">
        <f>ROUND(E36*P36,2)</f>
        <v>7.44</v>
      </c>
      <c r="R36" s="179" t="s">
        <v>431</v>
      </c>
      <c r="S36" s="179" t="s">
        <v>241</v>
      </c>
      <c r="T36" s="180" t="s">
        <v>242</v>
      </c>
      <c r="U36" s="162">
        <v>6.5000000000000002E-2</v>
      </c>
      <c r="V36" s="162">
        <f>ROUND(E36*U36,2)</f>
        <v>34.54</v>
      </c>
      <c r="W36" s="162"/>
      <c r="X36" s="162" t="s">
        <v>243</v>
      </c>
      <c r="Y36" s="162" t="s">
        <v>244</v>
      </c>
      <c r="Z36" s="151"/>
      <c r="AA36" s="151"/>
      <c r="AB36" s="151"/>
      <c r="AC36" s="151"/>
      <c r="AD36" s="151"/>
      <c r="AE36" s="151"/>
      <c r="AF36" s="151"/>
      <c r="AG36" s="151" t="s">
        <v>245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2" t="s">
        <v>507</v>
      </c>
      <c r="D37" s="164"/>
      <c r="E37" s="165">
        <v>531.46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249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4">
        <v>15</v>
      </c>
      <c r="B38" s="175" t="s">
        <v>508</v>
      </c>
      <c r="C38" s="191" t="s">
        <v>509</v>
      </c>
      <c r="D38" s="176" t="s">
        <v>268</v>
      </c>
      <c r="E38" s="177">
        <v>531.46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6.0000000000000001E-3</v>
      </c>
      <c r="Q38" s="177">
        <f>ROUND(E38*P38,2)</f>
        <v>3.19</v>
      </c>
      <c r="R38" s="179" t="s">
        <v>431</v>
      </c>
      <c r="S38" s="179" t="s">
        <v>241</v>
      </c>
      <c r="T38" s="180" t="s">
        <v>242</v>
      </c>
      <c r="U38" s="162">
        <v>6.0000000000000001E-3</v>
      </c>
      <c r="V38" s="162">
        <f>ROUND(E38*U38,2)</f>
        <v>3.19</v>
      </c>
      <c r="W38" s="162"/>
      <c r="X38" s="162" t="s">
        <v>243</v>
      </c>
      <c r="Y38" s="162" t="s">
        <v>244</v>
      </c>
      <c r="Z38" s="151"/>
      <c r="AA38" s="151"/>
      <c r="AB38" s="151"/>
      <c r="AC38" s="151"/>
      <c r="AD38" s="151"/>
      <c r="AE38" s="151"/>
      <c r="AF38" s="151"/>
      <c r="AG38" s="151" t="s">
        <v>245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192" t="s">
        <v>507</v>
      </c>
      <c r="D39" s="164"/>
      <c r="E39" s="165">
        <v>531.46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249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74">
        <v>16</v>
      </c>
      <c r="B40" s="175" t="s">
        <v>510</v>
      </c>
      <c r="C40" s="191" t="s">
        <v>511</v>
      </c>
      <c r="D40" s="176" t="s">
        <v>268</v>
      </c>
      <c r="E40" s="177">
        <v>407.11275000000001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8.3000000000000001E-4</v>
      </c>
      <c r="O40" s="177">
        <f>ROUND(E40*N40,2)</f>
        <v>0.34</v>
      </c>
      <c r="P40" s="177">
        <v>0</v>
      </c>
      <c r="Q40" s="177">
        <f>ROUND(E40*P40,2)</f>
        <v>0</v>
      </c>
      <c r="R40" s="179" t="s">
        <v>431</v>
      </c>
      <c r="S40" s="179" t="s">
        <v>241</v>
      </c>
      <c r="T40" s="180" t="s">
        <v>242</v>
      </c>
      <c r="U40" s="162">
        <v>3.3000000000000002E-2</v>
      </c>
      <c r="V40" s="162">
        <f>ROUND(E40*U40,2)</f>
        <v>13.43</v>
      </c>
      <c r="W40" s="162"/>
      <c r="X40" s="162" t="s">
        <v>243</v>
      </c>
      <c r="Y40" s="162" t="s">
        <v>244</v>
      </c>
      <c r="Z40" s="151"/>
      <c r="AA40" s="151"/>
      <c r="AB40" s="151"/>
      <c r="AC40" s="151"/>
      <c r="AD40" s="151"/>
      <c r="AE40" s="151"/>
      <c r="AF40" s="151"/>
      <c r="AG40" s="151" t="s">
        <v>245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2" t="s">
        <v>512</v>
      </c>
      <c r="D41" s="164"/>
      <c r="E41" s="165">
        <v>407.11275000000001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249</v>
      </c>
      <c r="AH41" s="151">
        <v>5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4">
        <v>17</v>
      </c>
      <c r="B42" s="175" t="s">
        <v>513</v>
      </c>
      <c r="C42" s="191" t="s">
        <v>514</v>
      </c>
      <c r="D42" s="176" t="s">
        <v>268</v>
      </c>
      <c r="E42" s="177">
        <v>407.11275000000001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5.8700000000000002E-3</v>
      </c>
      <c r="O42" s="177">
        <f>ROUND(E42*N42,2)</f>
        <v>2.39</v>
      </c>
      <c r="P42" s="177">
        <v>0</v>
      </c>
      <c r="Q42" s="177">
        <f>ROUND(E42*P42,2)</f>
        <v>0</v>
      </c>
      <c r="R42" s="179" t="s">
        <v>431</v>
      </c>
      <c r="S42" s="179" t="s">
        <v>241</v>
      </c>
      <c r="T42" s="180" t="s">
        <v>242</v>
      </c>
      <c r="U42" s="162">
        <v>0.2</v>
      </c>
      <c r="V42" s="162">
        <f>ROUND(E42*U42,2)</f>
        <v>81.42</v>
      </c>
      <c r="W42" s="162"/>
      <c r="X42" s="162" t="s">
        <v>243</v>
      </c>
      <c r="Y42" s="162" t="s">
        <v>244</v>
      </c>
      <c r="Z42" s="151"/>
      <c r="AA42" s="151"/>
      <c r="AB42" s="151"/>
      <c r="AC42" s="151"/>
      <c r="AD42" s="151"/>
      <c r="AE42" s="151"/>
      <c r="AF42" s="151"/>
      <c r="AG42" s="151" t="s">
        <v>245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2" t="s">
        <v>515</v>
      </c>
      <c r="D43" s="164"/>
      <c r="E43" s="165">
        <v>349.30574999999999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249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2" t="s">
        <v>516</v>
      </c>
      <c r="D44" s="164"/>
      <c r="E44" s="165">
        <v>49.787999999999997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249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2" t="s">
        <v>517</v>
      </c>
      <c r="D45" s="164"/>
      <c r="E45" s="165">
        <v>8.0190000000000001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249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74">
        <v>18</v>
      </c>
      <c r="B46" s="175" t="s">
        <v>518</v>
      </c>
      <c r="C46" s="191" t="s">
        <v>519</v>
      </c>
      <c r="D46" s="176" t="s">
        <v>268</v>
      </c>
      <c r="E46" s="177">
        <v>8.0190000000000001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2.0500000000000002E-3</v>
      </c>
      <c r="O46" s="177">
        <f>ROUND(E46*N46,2)</f>
        <v>0.02</v>
      </c>
      <c r="P46" s="177">
        <v>0</v>
      </c>
      <c r="Q46" s="177">
        <f>ROUND(E46*P46,2)</f>
        <v>0</v>
      </c>
      <c r="R46" s="179" t="s">
        <v>431</v>
      </c>
      <c r="S46" s="179" t="s">
        <v>241</v>
      </c>
      <c r="T46" s="180" t="s">
        <v>242</v>
      </c>
      <c r="U46" s="162">
        <v>0.317</v>
      </c>
      <c r="V46" s="162">
        <f>ROUND(E46*U46,2)</f>
        <v>2.54</v>
      </c>
      <c r="W46" s="162"/>
      <c r="X46" s="162" t="s">
        <v>243</v>
      </c>
      <c r="Y46" s="162" t="s">
        <v>244</v>
      </c>
      <c r="Z46" s="151"/>
      <c r="AA46" s="151"/>
      <c r="AB46" s="151"/>
      <c r="AC46" s="151"/>
      <c r="AD46" s="151"/>
      <c r="AE46" s="151"/>
      <c r="AF46" s="151"/>
      <c r="AG46" s="151" t="s">
        <v>245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2" t="s">
        <v>517</v>
      </c>
      <c r="D47" s="164"/>
      <c r="E47" s="165">
        <v>8.0190000000000001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249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2" t="s">
        <v>520</v>
      </c>
      <c r="D48" s="164"/>
      <c r="E48" s="165"/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249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74">
        <v>19</v>
      </c>
      <c r="B49" s="175" t="s">
        <v>521</v>
      </c>
      <c r="C49" s="191" t="s">
        <v>522</v>
      </c>
      <c r="D49" s="176" t="s">
        <v>268</v>
      </c>
      <c r="E49" s="177">
        <v>7.0875000000000004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2.0699999999999998E-3</v>
      </c>
      <c r="O49" s="177">
        <f>ROUND(E49*N49,2)</f>
        <v>0.01</v>
      </c>
      <c r="P49" s="177">
        <v>0</v>
      </c>
      <c r="Q49" s="177">
        <f>ROUND(E49*P49,2)</f>
        <v>0</v>
      </c>
      <c r="R49" s="179" t="s">
        <v>431</v>
      </c>
      <c r="S49" s="179" t="s">
        <v>241</v>
      </c>
      <c r="T49" s="180" t="s">
        <v>242</v>
      </c>
      <c r="U49" s="162">
        <v>0.84799999999999998</v>
      </c>
      <c r="V49" s="162">
        <f>ROUND(E49*U49,2)</f>
        <v>6.01</v>
      </c>
      <c r="W49" s="162"/>
      <c r="X49" s="162" t="s">
        <v>243</v>
      </c>
      <c r="Y49" s="162" t="s">
        <v>244</v>
      </c>
      <c r="Z49" s="151"/>
      <c r="AA49" s="151"/>
      <c r="AB49" s="151"/>
      <c r="AC49" s="151"/>
      <c r="AD49" s="151"/>
      <c r="AE49" s="151"/>
      <c r="AF49" s="151"/>
      <c r="AG49" s="151" t="s">
        <v>245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2" t="s">
        <v>523</v>
      </c>
      <c r="D50" s="164"/>
      <c r="E50" s="165">
        <v>7.0875000000000004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249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2" t="s">
        <v>520</v>
      </c>
      <c r="D51" s="164"/>
      <c r="E51" s="165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249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4">
        <v>20</v>
      </c>
      <c r="B52" s="175" t="s">
        <v>524</v>
      </c>
      <c r="C52" s="191" t="s">
        <v>525</v>
      </c>
      <c r="D52" s="176" t="s">
        <v>268</v>
      </c>
      <c r="E52" s="177">
        <v>49.787999999999997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2.1099999999999999E-3</v>
      </c>
      <c r="O52" s="177">
        <f>ROUND(E52*N52,2)</f>
        <v>0.11</v>
      </c>
      <c r="P52" s="177">
        <v>0</v>
      </c>
      <c r="Q52" s="177">
        <f>ROUND(E52*P52,2)</f>
        <v>0</v>
      </c>
      <c r="R52" s="179" t="s">
        <v>431</v>
      </c>
      <c r="S52" s="179" t="s">
        <v>241</v>
      </c>
      <c r="T52" s="180" t="s">
        <v>242</v>
      </c>
      <c r="U52" s="162">
        <v>0.84799999999999998</v>
      </c>
      <c r="V52" s="162">
        <f>ROUND(E52*U52,2)</f>
        <v>42.22</v>
      </c>
      <c r="W52" s="162"/>
      <c r="X52" s="162" t="s">
        <v>243</v>
      </c>
      <c r="Y52" s="162" t="s">
        <v>244</v>
      </c>
      <c r="Z52" s="151"/>
      <c r="AA52" s="151"/>
      <c r="AB52" s="151"/>
      <c r="AC52" s="151"/>
      <c r="AD52" s="151"/>
      <c r="AE52" s="151"/>
      <c r="AF52" s="151"/>
      <c r="AG52" s="151" t="s">
        <v>245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2" t="s">
        <v>526</v>
      </c>
      <c r="D53" s="164"/>
      <c r="E53" s="165">
        <v>49.787999999999997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249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2" t="s">
        <v>520</v>
      </c>
      <c r="D54" s="164"/>
      <c r="E54" s="165"/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249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74">
        <v>21</v>
      </c>
      <c r="B55" s="175" t="s">
        <v>527</v>
      </c>
      <c r="C55" s="191" t="s">
        <v>528</v>
      </c>
      <c r="D55" s="176" t="s">
        <v>268</v>
      </c>
      <c r="E55" s="177">
        <v>349.30574999999999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2.1099999999999999E-3</v>
      </c>
      <c r="O55" s="177">
        <f>ROUND(E55*N55,2)</f>
        <v>0.74</v>
      </c>
      <c r="P55" s="177">
        <v>0</v>
      </c>
      <c r="Q55" s="177">
        <f>ROUND(E55*P55,2)</f>
        <v>0</v>
      </c>
      <c r="R55" s="179" t="s">
        <v>431</v>
      </c>
      <c r="S55" s="179" t="s">
        <v>241</v>
      </c>
      <c r="T55" s="180" t="s">
        <v>242</v>
      </c>
      <c r="U55" s="162">
        <v>0.84799999999999998</v>
      </c>
      <c r="V55" s="162">
        <f>ROUND(E55*U55,2)</f>
        <v>296.20999999999998</v>
      </c>
      <c r="W55" s="162"/>
      <c r="X55" s="162" t="s">
        <v>243</v>
      </c>
      <c r="Y55" s="162" t="s">
        <v>244</v>
      </c>
      <c r="Z55" s="151"/>
      <c r="AA55" s="151"/>
      <c r="AB55" s="151"/>
      <c r="AC55" s="151"/>
      <c r="AD55" s="151"/>
      <c r="AE55" s="151"/>
      <c r="AF55" s="151"/>
      <c r="AG55" s="151" t="s">
        <v>245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2" t="s">
        <v>529</v>
      </c>
      <c r="D56" s="164"/>
      <c r="E56" s="165">
        <v>349.30574999999999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249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2" t="s">
        <v>520</v>
      </c>
      <c r="D57" s="164"/>
      <c r="E57" s="165"/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249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74">
        <v>22</v>
      </c>
      <c r="B58" s="175" t="s">
        <v>530</v>
      </c>
      <c r="C58" s="191" t="s">
        <v>531</v>
      </c>
      <c r="D58" s="176" t="s">
        <v>268</v>
      </c>
      <c r="E58" s="177">
        <v>414.20024999999998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1.2999999999999999E-4</v>
      </c>
      <c r="O58" s="177">
        <f>ROUND(E58*N58,2)</f>
        <v>0.05</v>
      </c>
      <c r="P58" s="177">
        <v>0</v>
      </c>
      <c r="Q58" s="177">
        <f>ROUND(E58*P58,2)</f>
        <v>0</v>
      </c>
      <c r="R58" s="179" t="s">
        <v>431</v>
      </c>
      <c r="S58" s="179" t="s">
        <v>241</v>
      </c>
      <c r="T58" s="180" t="s">
        <v>242</v>
      </c>
      <c r="U58" s="162">
        <v>0.1</v>
      </c>
      <c r="V58" s="162">
        <f>ROUND(E58*U58,2)</f>
        <v>41.42</v>
      </c>
      <c r="W58" s="162"/>
      <c r="X58" s="162" t="s">
        <v>243</v>
      </c>
      <c r="Y58" s="162" t="s">
        <v>244</v>
      </c>
      <c r="Z58" s="151"/>
      <c r="AA58" s="151"/>
      <c r="AB58" s="151"/>
      <c r="AC58" s="151"/>
      <c r="AD58" s="151"/>
      <c r="AE58" s="151"/>
      <c r="AF58" s="151"/>
      <c r="AG58" s="151" t="s">
        <v>245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2" t="s">
        <v>517</v>
      </c>
      <c r="D59" s="164"/>
      <c r="E59" s="165">
        <v>8.0190000000000001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249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2" t="s">
        <v>529</v>
      </c>
      <c r="D60" s="164"/>
      <c r="E60" s="165">
        <v>349.30574999999999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249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2" t="s">
        <v>532</v>
      </c>
      <c r="D61" s="164"/>
      <c r="E61" s="165">
        <v>49.787999999999997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249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2" t="s">
        <v>523</v>
      </c>
      <c r="D62" s="164"/>
      <c r="E62" s="165">
        <v>7.0875000000000004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249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4">
        <v>23</v>
      </c>
      <c r="B63" s="175" t="s">
        <v>533</v>
      </c>
      <c r="C63" s="191" t="s">
        <v>534</v>
      </c>
      <c r="D63" s="176" t="s">
        <v>268</v>
      </c>
      <c r="E63" s="177">
        <v>300.875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349</v>
      </c>
      <c r="T63" s="180" t="s">
        <v>366</v>
      </c>
      <c r="U63" s="162">
        <v>0</v>
      </c>
      <c r="V63" s="162">
        <f>ROUND(E63*U63,2)</f>
        <v>0</v>
      </c>
      <c r="W63" s="162"/>
      <c r="X63" s="162" t="s">
        <v>243</v>
      </c>
      <c r="Y63" s="162" t="s">
        <v>244</v>
      </c>
      <c r="Z63" s="151"/>
      <c r="AA63" s="151"/>
      <c r="AB63" s="151"/>
      <c r="AC63" s="151"/>
      <c r="AD63" s="151"/>
      <c r="AE63" s="151"/>
      <c r="AF63" s="151"/>
      <c r="AG63" s="151" t="s">
        <v>245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2" t="s">
        <v>535</v>
      </c>
      <c r="D64" s="164"/>
      <c r="E64" s="165">
        <v>258.745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249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2" t="s">
        <v>536</v>
      </c>
      <c r="D65" s="164"/>
      <c r="E65" s="165">
        <v>36.880000000000003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249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92" t="s">
        <v>537</v>
      </c>
      <c r="D66" s="164"/>
      <c r="E66" s="165">
        <v>5.25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249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24</v>
      </c>
      <c r="B67" s="159" t="s">
        <v>538</v>
      </c>
      <c r="C67" s="194" t="s">
        <v>539</v>
      </c>
      <c r="D67" s="160" t="s">
        <v>0</v>
      </c>
      <c r="E67" s="189"/>
      <c r="F67" s="163"/>
      <c r="G67" s="162">
        <f>ROUND(E67*F67,2)</f>
        <v>0</v>
      </c>
      <c r="H67" s="163"/>
      <c r="I67" s="162">
        <f>ROUND(E67*H67,2)</f>
        <v>0</v>
      </c>
      <c r="J67" s="163"/>
      <c r="K67" s="162">
        <f>ROUND(E67*J67,2)</f>
        <v>0</v>
      </c>
      <c r="L67" s="162">
        <v>21</v>
      </c>
      <c r="M67" s="162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2" t="s">
        <v>431</v>
      </c>
      <c r="S67" s="162" t="s">
        <v>241</v>
      </c>
      <c r="T67" s="162" t="s">
        <v>242</v>
      </c>
      <c r="U67" s="162">
        <v>0</v>
      </c>
      <c r="V67" s="162">
        <f>ROUND(E67*U67,2)</f>
        <v>0</v>
      </c>
      <c r="W67" s="162"/>
      <c r="X67" s="162" t="s">
        <v>423</v>
      </c>
      <c r="Y67" s="162" t="s">
        <v>244</v>
      </c>
      <c r="Z67" s="151"/>
      <c r="AA67" s="151"/>
      <c r="AB67" s="151"/>
      <c r="AC67" s="151"/>
      <c r="AD67" s="151"/>
      <c r="AE67" s="151"/>
      <c r="AF67" s="151"/>
      <c r="AG67" s="151" t="s">
        <v>424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">
      <c r="A68" s="158"/>
      <c r="B68" s="159"/>
      <c r="C68" s="255" t="s">
        <v>441</v>
      </c>
      <c r="D68" s="256"/>
      <c r="E68" s="256"/>
      <c r="F68" s="256"/>
      <c r="G68" s="256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247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58">
        <v>25</v>
      </c>
      <c r="B69" s="159" t="s">
        <v>540</v>
      </c>
      <c r="C69" s="194" t="s">
        <v>541</v>
      </c>
      <c r="D69" s="160" t="s">
        <v>0</v>
      </c>
      <c r="E69" s="189"/>
      <c r="F69" s="163"/>
      <c r="G69" s="162">
        <f>ROUND(E69*F69,2)</f>
        <v>0</v>
      </c>
      <c r="H69" s="163"/>
      <c r="I69" s="162">
        <f>ROUND(E69*H69,2)</f>
        <v>0</v>
      </c>
      <c r="J69" s="163"/>
      <c r="K69" s="162">
        <f>ROUND(E69*J69,2)</f>
        <v>0</v>
      </c>
      <c r="L69" s="162">
        <v>21</v>
      </c>
      <c r="M69" s="162">
        <f>G69*(1+L69/100)</f>
        <v>0</v>
      </c>
      <c r="N69" s="161">
        <v>0</v>
      </c>
      <c r="O69" s="161">
        <f>ROUND(E69*N69,2)</f>
        <v>0</v>
      </c>
      <c r="P69" s="161">
        <v>0</v>
      </c>
      <c r="Q69" s="161">
        <f>ROUND(E69*P69,2)</f>
        <v>0</v>
      </c>
      <c r="R69" s="162" t="s">
        <v>431</v>
      </c>
      <c r="S69" s="162" t="s">
        <v>241</v>
      </c>
      <c r="T69" s="162" t="s">
        <v>242</v>
      </c>
      <c r="U69" s="162">
        <v>0</v>
      </c>
      <c r="V69" s="162">
        <f>ROUND(E69*U69,2)</f>
        <v>0</v>
      </c>
      <c r="W69" s="162"/>
      <c r="X69" s="162" t="s">
        <v>423</v>
      </c>
      <c r="Y69" s="162" t="s">
        <v>244</v>
      </c>
      <c r="Z69" s="151"/>
      <c r="AA69" s="151"/>
      <c r="AB69" s="151"/>
      <c r="AC69" s="151"/>
      <c r="AD69" s="151"/>
      <c r="AE69" s="151"/>
      <c r="AF69" s="151"/>
      <c r="AG69" s="151" t="s">
        <v>424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255" t="s">
        <v>441</v>
      </c>
      <c r="D70" s="256"/>
      <c r="E70" s="256"/>
      <c r="F70" s="256"/>
      <c r="G70" s="256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247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33.75" outlineLevel="1" x14ac:dyDescent="0.2">
      <c r="A71" s="158">
        <v>26</v>
      </c>
      <c r="B71" s="159" t="s">
        <v>542</v>
      </c>
      <c r="C71" s="194" t="s">
        <v>543</v>
      </c>
      <c r="D71" s="160" t="s">
        <v>0</v>
      </c>
      <c r="E71" s="189"/>
      <c r="F71" s="163"/>
      <c r="G71" s="162">
        <f>ROUND(E71*F71,2)</f>
        <v>0</v>
      </c>
      <c r="H71" s="163"/>
      <c r="I71" s="162">
        <f>ROUND(E71*H71,2)</f>
        <v>0</v>
      </c>
      <c r="J71" s="163"/>
      <c r="K71" s="162">
        <f>ROUND(E71*J71,2)</f>
        <v>0</v>
      </c>
      <c r="L71" s="162">
        <v>21</v>
      </c>
      <c r="M71" s="162">
        <f>G71*(1+L71/100)</f>
        <v>0</v>
      </c>
      <c r="N71" s="161">
        <v>0</v>
      </c>
      <c r="O71" s="161">
        <f>ROUND(E71*N71,2)</f>
        <v>0</v>
      </c>
      <c r="P71" s="161">
        <v>0</v>
      </c>
      <c r="Q71" s="161">
        <f>ROUND(E71*P71,2)</f>
        <v>0</v>
      </c>
      <c r="R71" s="162" t="s">
        <v>431</v>
      </c>
      <c r="S71" s="162" t="s">
        <v>241</v>
      </c>
      <c r="T71" s="162" t="s">
        <v>242</v>
      </c>
      <c r="U71" s="162">
        <v>0</v>
      </c>
      <c r="V71" s="162">
        <f>ROUND(E71*U71,2)</f>
        <v>0</v>
      </c>
      <c r="W71" s="162"/>
      <c r="X71" s="162" t="s">
        <v>423</v>
      </c>
      <c r="Y71" s="162" t="s">
        <v>244</v>
      </c>
      <c r="Z71" s="151"/>
      <c r="AA71" s="151"/>
      <c r="AB71" s="151"/>
      <c r="AC71" s="151"/>
      <c r="AD71" s="151"/>
      <c r="AE71" s="151"/>
      <c r="AF71" s="151"/>
      <c r="AG71" s="151" t="s">
        <v>424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255" t="s">
        <v>441</v>
      </c>
      <c r="D72" s="256"/>
      <c r="E72" s="256"/>
      <c r="F72" s="256"/>
      <c r="G72" s="256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247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67" t="s">
        <v>235</v>
      </c>
      <c r="B73" s="168" t="s">
        <v>167</v>
      </c>
      <c r="C73" s="190" t="s">
        <v>168</v>
      </c>
      <c r="D73" s="169"/>
      <c r="E73" s="170"/>
      <c r="F73" s="171"/>
      <c r="G73" s="171">
        <f>SUMIF(AG74:AG89,"&lt;&gt;NOR",G74:G89)</f>
        <v>0</v>
      </c>
      <c r="H73" s="171"/>
      <c r="I73" s="171">
        <f>SUM(I74:I89)</f>
        <v>0</v>
      </c>
      <c r="J73" s="171"/>
      <c r="K73" s="171">
        <f>SUM(K74:K89)</f>
        <v>0</v>
      </c>
      <c r="L73" s="171"/>
      <c r="M73" s="171">
        <f>SUM(M74:M89)</f>
        <v>0</v>
      </c>
      <c r="N73" s="170"/>
      <c r="O73" s="170">
        <f>SUM(O74:O89)</f>
        <v>2.4000000000000004</v>
      </c>
      <c r="P73" s="170"/>
      <c r="Q73" s="170">
        <f>SUM(Q74:Q89)</f>
        <v>0</v>
      </c>
      <c r="R73" s="171"/>
      <c r="S73" s="171"/>
      <c r="T73" s="172"/>
      <c r="U73" s="166"/>
      <c r="V73" s="166">
        <f>SUM(V74:V89)</f>
        <v>46.02</v>
      </c>
      <c r="W73" s="166"/>
      <c r="X73" s="166"/>
      <c r="Y73" s="166"/>
      <c r="AG73" t="s">
        <v>236</v>
      </c>
    </row>
    <row r="74" spans="1:60" outlineLevel="1" x14ac:dyDescent="0.2">
      <c r="A74" s="174">
        <v>27</v>
      </c>
      <c r="B74" s="175" t="s">
        <v>544</v>
      </c>
      <c r="C74" s="191" t="s">
        <v>545</v>
      </c>
      <c r="D74" s="176" t="s">
        <v>268</v>
      </c>
      <c r="E74" s="177">
        <v>306.815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2.63E-3</v>
      </c>
      <c r="O74" s="177">
        <f>ROUND(E74*N74,2)</f>
        <v>0.81</v>
      </c>
      <c r="P74" s="177">
        <v>0</v>
      </c>
      <c r="Q74" s="177">
        <f>ROUND(E74*P74,2)</f>
        <v>0</v>
      </c>
      <c r="R74" s="179" t="s">
        <v>546</v>
      </c>
      <c r="S74" s="179" t="s">
        <v>241</v>
      </c>
      <c r="T74" s="180" t="s">
        <v>242</v>
      </c>
      <c r="U74" s="162">
        <v>0.15</v>
      </c>
      <c r="V74" s="162">
        <f>ROUND(E74*U74,2)</f>
        <v>46.02</v>
      </c>
      <c r="W74" s="162"/>
      <c r="X74" s="162" t="s">
        <v>243</v>
      </c>
      <c r="Y74" s="162" t="s">
        <v>244</v>
      </c>
      <c r="Z74" s="151"/>
      <c r="AA74" s="151"/>
      <c r="AB74" s="151"/>
      <c r="AC74" s="151"/>
      <c r="AD74" s="151"/>
      <c r="AE74" s="151"/>
      <c r="AF74" s="151"/>
      <c r="AG74" s="151" t="s">
        <v>245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2" t="s">
        <v>492</v>
      </c>
      <c r="D75" s="164"/>
      <c r="E75" s="165">
        <v>5.94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249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2" t="s">
        <v>547</v>
      </c>
      <c r="D76" s="164"/>
      <c r="E76" s="165">
        <v>258.745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249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2" t="s">
        <v>548</v>
      </c>
      <c r="D77" s="164"/>
      <c r="E77" s="165">
        <v>36.880000000000003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1"/>
      <c r="AA77" s="151"/>
      <c r="AB77" s="151"/>
      <c r="AC77" s="151"/>
      <c r="AD77" s="151"/>
      <c r="AE77" s="151"/>
      <c r="AF77" s="151"/>
      <c r="AG77" s="151" t="s">
        <v>249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2" t="s">
        <v>489</v>
      </c>
      <c r="D78" s="164"/>
      <c r="E78" s="165">
        <v>5.25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1"/>
      <c r="AA78" s="151"/>
      <c r="AB78" s="151"/>
      <c r="AC78" s="151"/>
      <c r="AD78" s="151"/>
      <c r="AE78" s="151"/>
      <c r="AF78" s="151"/>
      <c r="AG78" s="151" t="s">
        <v>249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4">
        <v>28</v>
      </c>
      <c r="B79" s="175" t="s">
        <v>549</v>
      </c>
      <c r="C79" s="191" t="s">
        <v>550</v>
      </c>
      <c r="D79" s="176" t="s">
        <v>239</v>
      </c>
      <c r="E79" s="177">
        <v>79.535669999999996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0.02</v>
      </c>
      <c r="O79" s="177">
        <f>ROUND(E79*N79,2)</f>
        <v>1.59</v>
      </c>
      <c r="P79" s="177">
        <v>0</v>
      </c>
      <c r="Q79" s="177">
        <f>ROUND(E79*P79,2)</f>
        <v>0</v>
      </c>
      <c r="R79" s="179" t="s">
        <v>551</v>
      </c>
      <c r="S79" s="179" t="s">
        <v>241</v>
      </c>
      <c r="T79" s="180" t="s">
        <v>242</v>
      </c>
      <c r="U79" s="162">
        <v>0</v>
      </c>
      <c r="V79" s="162">
        <f>ROUND(E79*U79,2)</f>
        <v>0</v>
      </c>
      <c r="W79" s="162"/>
      <c r="X79" s="162" t="s">
        <v>552</v>
      </c>
      <c r="Y79" s="162" t="s">
        <v>244</v>
      </c>
      <c r="Z79" s="151"/>
      <c r="AA79" s="151"/>
      <c r="AB79" s="151"/>
      <c r="AC79" s="151"/>
      <c r="AD79" s="151"/>
      <c r="AE79" s="151"/>
      <c r="AF79" s="151"/>
      <c r="AG79" s="151" t="s">
        <v>553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">
      <c r="A80" s="158"/>
      <c r="B80" s="159"/>
      <c r="C80" s="192" t="s">
        <v>554</v>
      </c>
      <c r="D80" s="164"/>
      <c r="E80" s="165">
        <v>1.3460000000000001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1"/>
      <c r="AA80" s="151"/>
      <c r="AB80" s="151"/>
      <c r="AC80" s="151"/>
      <c r="AD80" s="151"/>
      <c r="AE80" s="151"/>
      <c r="AF80" s="151"/>
      <c r="AG80" s="151" t="s">
        <v>249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2" t="s">
        <v>555</v>
      </c>
      <c r="D81" s="164"/>
      <c r="E81" s="165">
        <v>69.291910000000001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249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2" t="s">
        <v>556</v>
      </c>
      <c r="D82" s="164"/>
      <c r="E82" s="165">
        <v>8.3570100000000007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1"/>
      <c r="AA82" s="151"/>
      <c r="AB82" s="151"/>
      <c r="AC82" s="151"/>
      <c r="AD82" s="151"/>
      <c r="AE82" s="151"/>
      <c r="AF82" s="151"/>
      <c r="AG82" s="151" t="s">
        <v>249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92" t="s">
        <v>557</v>
      </c>
      <c r="D83" s="164"/>
      <c r="E83" s="165">
        <v>0.54074999999999995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249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>
        <v>29</v>
      </c>
      <c r="B84" s="159" t="s">
        <v>558</v>
      </c>
      <c r="C84" s="194" t="s">
        <v>559</v>
      </c>
      <c r="D84" s="160" t="s">
        <v>0</v>
      </c>
      <c r="E84" s="189"/>
      <c r="F84" s="163"/>
      <c r="G84" s="162">
        <f>ROUND(E84*F84,2)</f>
        <v>0</v>
      </c>
      <c r="H84" s="163"/>
      <c r="I84" s="162">
        <f>ROUND(E84*H84,2)</f>
        <v>0</v>
      </c>
      <c r="J84" s="163"/>
      <c r="K84" s="162">
        <f>ROUND(E84*J84,2)</f>
        <v>0</v>
      </c>
      <c r="L84" s="162">
        <v>21</v>
      </c>
      <c r="M84" s="162">
        <f>G84*(1+L84/100)</f>
        <v>0</v>
      </c>
      <c r="N84" s="161">
        <v>0</v>
      </c>
      <c r="O84" s="161">
        <f>ROUND(E84*N84,2)</f>
        <v>0</v>
      </c>
      <c r="P84" s="161">
        <v>0</v>
      </c>
      <c r="Q84" s="161">
        <f>ROUND(E84*P84,2)</f>
        <v>0</v>
      </c>
      <c r="R84" s="162" t="s">
        <v>546</v>
      </c>
      <c r="S84" s="162" t="s">
        <v>241</v>
      </c>
      <c r="T84" s="162" t="s">
        <v>242</v>
      </c>
      <c r="U84" s="162">
        <v>0</v>
      </c>
      <c r="V84" s="162">
        <f>ROUND(E84*U84,2)</f>
        <v>0</v>
      </c>
      <c r="W84" s="162"/>
      <c r="X84" s="162" t="s">
        <v>423</v>
      </c>
      <c r="Y84" s="162" t="s">
        <v>244</v>
      </c>
      <c r="Z84" s="151"/>
      <c r="AA84" s="151"/>
      <c r="AB84" s="151"/>
      <c r="AC84" s="151"/>
      <c r="AD84" s="151"/>
      <c r="AE84" s="151"/>
      <c r="AF84" s="151"/>
      <c r="AG84" s="151" t="s">
        <v>424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255" t="s">
        <v>441</v>
      </c>
      <c r="D85" s="256"/>
      <c r="E85" s="256"/>
      <c r="F85" s="256"/>
      <c r="G85" s="256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247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58">
        <v>30</v>
      </c>
      <c r="B86" s="159" t="s">
        <v>560</v>
      </c>
      <c r="C86" s="194" t="s">
        <v>561</v>
      </c>
      <c r="D86" s="160" t="s">
        <v>0</v>
      </c>
      <c r="E86" s="189"/>
      <c r="F86" s="163"/>
      <c r="G86" s="162">
        <f>ROUND(E86*F86,2)</f>
        <v>0</v>
      </c>
      <c r="H86" s="163"/>
      <c r="I86" s="162">
        <f>ROUND(E86*H86,2)</f>
        <v>0</v>
      </c>
      <c r="J86" s="163"/>
      <c r="K86" s="162">
        <f>ROUND(E86*J86,2)</f>
        <v>0</v>
      </c>
      <c r="L86" s="162">
        <v>21</v>
      </c>
      <c r="M86" s="162">
        <f>G86*(1+L86/100)</f>
        <v>0</v>
      </c>
      <c r="N86" s="161">
        <v>0</v>
      </c>
      <c r="O86" s="161">
        <f>ROUND(E86*N86,2)</f>
        <v>0</v>
      </c>
      <c r="P86" s="161">
        <v>0</v>
      </c>
      <c r="Q86" s="161">
        <f>ROUND(E86*P86,2)</f>
        <v>0</v>
      </c>
      <c r="R86" s="162" t="s">
        <v>546</v>
      </c>
      <c r="S86" s="162" t="s">
        <v>241</v>
      </c>
      <c r="T86" s="162" t="s">
        <v>242</v>
      </c>
      <c r="U86" s="162">
        <v>0</v>
      </c>
      <c r="V86" s="162">
        <f>ROUND(E86*U86,2)</f>
        <v>0</v>
      </c>
      <c r="W86" s="162"/>
      <c r="X86" s="162" t="s">
        <v>423</v>
      </c>
      <c r="Y86" s="162" t="s">
        <v>244</v>
      </c>
      <c r="Z86" s="151"/>
      <c r="AA86" s="151"/>
      <c r="AB86" s="151"/>
      <c r="AC86" s="151"/>
      <c r="AD86" s="151"/>
      <c r="AE86" s="151"/>
      <c r="AF86" s="151"/>
      <c r="AG86" s="151" t="s">
        <v>424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255" t="s">
        <v>441</v>
      </c>
      <c r="D87" s="256"/>
      <c r="E87" s="256"/>
      <c r="F87" s="256"/>
      <c r="G87" s="256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247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58">
        <v>31</v>
      </c>
      <c r="B88" s="159" t="s">
        <v>562</v>
      </c>
      <c r="C88" s="194" t="s">
        <v>563</v>
      </c>
      <c r="D88" s="160" t="s">
        <v>0</v>
      </c>
      <c r="E88" s="189"/>
      <c r="F88" s="163"/>
      <c r="G88" s="162">
        <f>ROUND(E88*F88,2)</f>
        <v>0</v>
      </c>
      <c r="H88" s="163"/>
      <c r="I88" s="162">
        <f>ROUND(E88*H88,2)</f>
        <v>0</v>
      </c>
      <c r="J88" s="163"/>
      <c r="K88" s="162">
        <f>ROUND(E88*J88,2)</f>
        <v>0</v>
      </c>
      <c r="L88" s="162">
        <v>21</v>
      </c>
      <c r="M88" s="162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2" t="s">
        <v>546</v>
      </c>
      <c r="S88" s="162" t="s">
        <v>241</v>
      </c>
      <c r="T88" s="162" t="s">
        <v>242</v>
      </c>
      <c r="U88" s="162">
        <v>0</v>
      </c>
      <c r="V88" s="162">
        <f>ROUND(E88*U88,2)</f>
        <v>0</v>
      </c>
      <c r="W88" s="162"/>
      <c r="X88" s="162" t="s">
        <v>423</v>
      </c>
      <c r="Y88" s="162" t="s">
        <v>244</v>
      </c>
      <c r="Z88" s="151"/>
      <c r="AA88" s="151"/>
      <c r="AB88" s="151"/>
      <c r="AC88" s="151"/>
      <c r="AD88" s="151"/>
      <c r="AE88" s="151"/>
      <c r="AF88" s="151"/>
      <c r="AG88" s="151" t="s">
        <v>424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55" t="s">
        <v>441</v>
      </c>
      <c r="D89" s="256"/>
      <c r="E89" s="256"/>
      <c r="F89" s="256"/>
      <c r="G89" s="256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1"/>
      <c r="AA89" s="151"/>
      <c r="AB89" s="151"/>
      <c r="AC89" s="151"/>
      <c r="AD89" s="151"/>
      <c r="AE89" s="151"/>
      <c r="AF89" s="151"/>
      <c r="AG89" s="151" t="s">
        <v>247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7" t="s">
        <v>235</v>
      </c>
      <c r="B90" s="168" t="s">
        <v>182</v>
      </c>
      <c r="C90" s="190" t="s">
        <v>183</v>
      </c>
      <c r="D90" s="169"/>
      <c r="E90" s="170"/>
      <c r="F90" s="171"/>
      <c r="G90" s="171">
        <f>SUMIF(AG91:AG97,"&lt;&gt;NOR",G91:G97)</f>
        <v>0</v>
      </c>
      <c r="H90" s="171"/>
      <c r="I90" s="171">
        <f>SUM(I91:I97)</f>
        <v>0</v>
      </c>
      <c r="J90" s="171"/>
      <c r="K90" s="171">
        <f>SUM(K91:K97)</f>
        <v>0</v>
      </c>
      <c r="L90" s="171"/>
      <c r="M90" s="171">
        <f>SUM(M91:M97)</f>
        <v>0</v>
      </c>
      <c r="N90" s="170"/>
      <c r="O90" s="170">
        <f>SUM(O91:O97)</f>
        <v>0</v>
      </c>
      <c r="P90" s="170"/>
      <c r="Q90" s="170">
        <f>SUM(Q91:Q97)</f>
        <v>0</v>
      </c>
      <c r="R90" s="171"/>
      <c r="S90" s="171"/>
      <c r="T90" s="172"/>
      <c r="U90" s="166"/>
      <c r="V90" s="166">
        <f>SUM(V91:V97)</f>
        <v>0</v>
      </c>
      <c r="W90" s="166"/>
      <c r="X90" s="166"/>
      <c r="Y90" s="166"/>
      <c r="AG90" t="s">
        <v>236</v>
      </c>
    </row>
    <row r="91" spans="1:60" outlineLevel="1" x14ac:dyDescent="0.2">
      <c r="A91" s="174">
        <v>32</v>
      </c>
      <c r="B91" s="175" t="s">
        <v>564</v>
      </c>
      <c r="C91" s="191" t="s">
        <v>565</v>
      </c>
      <c r="D91" s="176" t="s">
        <v>268</v>
      </c>
      <c r="E91" s="177">
        <v>58.8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349</v>
      </c>
      <c r="T91" s="180" t="s">
        <v>350</v>
      </c>
      <c r="U91" s="162">
        <v>0</v>
      </c>
      <c r="V91" s="162">
        <f>ROUND(E91*U91,2)</f>
        <v>0</v>
      </c>
      <c r="W91" s="162"/>
      <c r="X91" s="162" t="s">
        <v>243</v>
      </c>
      <c r="Y91" s="162" t="s">
        <v>244</v>
      </c>
      <c r="Z91" s="151"/>
      <c r="AA91" s="151"/>
      <c r="AB91" s="151"/>
      <c r="AC91" s="151"/>
      <c r="AD91" s="151"/>
      <c r="AE91" s="151"/>
      <c r="AF91" s="151"/>
      <c r="AG91" s="151" t="s">
        <v>245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>
        <v>33</v>
      </c>
      <c r="B92" s="159" t="s">
        <v>566</v>
      </c>
      <c r="C92" s="194" t="s">
        <v>567</v>
      </c>
      <c r="D92" s="160" t="s">
        <v>0</v>
      </c>
      <c r="E92" s="189"/>
      <c r="F92" s="163"/>
      <c r="G92" s="162">
        <f>ROUND(E92*F92,2)</f>
        <v>0</v>
      </c>
      <c r="H92" s="163"/>
      <c r="I92" s="162">
        <f>ROUND(E92*H92,2)</f>
        <v>0</v>
      </c>
      <c r="J92" s="163"/>
      <c r="K92" s="162">
        <f>ROUND(E92*J92,2)</f>
        <v>0</v>
      </c>
      <c r="L92" s="162">
        <v>21</v>
      </c>
      <c r="M92" s="162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2" t="s">
        <v>568</v>
      </c>
      <c r="S92" s="162" t="s">
        <v>241</v>
      </c>
      <c r="T92" s="162" t="s">
        <v>242</v>
      </c>
      <c r="U92" s="162">
        <v>0</v>
      </c>
      <c r="V92" s="162">
        <f>ROUND(E92*U92,2)</f>
        <v>0</v>
      </c>
      <c r="W92" s="162"/>
      <c r="X92" s="162" t="s">
        <v>423</v>
      </c>
      <c r="Y92" s="162" t="s">
        <v>244</v>
      </c>
      <c r="Z92" s="151"/>
      <c r="AA92" s="151"/>
      <c r="AB92" s="151"/>
      <c r="AC92" s="151"/>
      <c r="AD92" s="151"/>
      <c r="AE92" s="151"/>
      <c r="AF92" s="151"/>
      <c r="AG92" s="151" t="s">
        <v>424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255" t="s">
        <v>441</v>
      </c>
      <c r="D93" s="256"/>
      <c r="E93" s="256"/>
      <c r="F93" s="256"/>
      <c r="G93" s="256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62"/>
      <c r="Z93" s="151"/>
      <c r="AA93" s="151"/>
      <c r="AB93" s="151"/>
      <c r="AC93" s="151"/>
      <c r="AD93" s="151"/>
      <c r="AE93" s="151"/>
      <c r="AF93" s="151"/>
      <c r="AG93" s="151" t="s">
        <v>247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58">
        <v>34</v>
      </c>
      <c r="B94" s="159" t="s">
        <v>569</v>
      </c>
      <c r="C94" s="194" t="s">
        <v>570</v>
      </c>
      <c r="D94" s="160" t="s">
        <v>0</v>
      </c>
      <c r="E94" s="189"/>
      <c r="F94" s="163"/>
      <c r="G94" s="162">
        <f>ROUND(E94*F94,2)</f>
        <v>0</v>
      </c>
      <c r="H94" s="163"/>
      <c r="I94" s="162">
        <f>ROUND(E94*H94,2)</f>
        <v>0</v>
      </c>
      <c r="J94" s="163"/>
      <c r="K94" s="162">
        <f>ROUND(E94*J94,2)</f>
        <v>0</v>
      </c>
      <c r="L94" s="162">
        <v>21</v>
      </c>
      <c r="M94" s="162">
        <f>G94*(1+L94/100)</f>
        <v>0</v>
      </c>
      <c r="N94" s="161">
        <v>0</v>
      </c>
      <c r="O94" s="161">
        <f>ROUND(E94*N94,2)</f>
        <v>0</v>
      </c>
      <c r="P94" s="161">
        <v>0</v>
      </c>
      <c r="Q94" s="161">
        <f>ROUND(E94*P94,2)</f>
        <v>0</v>
      </c>
      <c r="R94" s="162" t="s">
        <v>568</v>
      </c>
      <c r="S94" s="162" t="s">
        <v>241</v>
      </c>
      <c r="T94" s="162" t="s">
        <v>242</v>
      </c>
      <c r="U94" s="162">
        <v>0</v>
      </c>
      <c r="V94" s="162">
        <f>ROUND(E94*U94,2)</f>
        <v>0</v>
      </c>
      <c r="W94" s="162"/>
      <c r="X94" s="162" t="s">
        <v>423</v>
      </c>
      <c r="Y94" s="162" t="s">
        <v>244</v>
      </c>
      <c r="Z94" s="151"/>
      <c r="AA94" s="151"/>
      <c r="AB94" s="151"/>
      <c r="AC94" s="151"/>
      <c r="AD94" s="151"/>
      <c r="AE94" s="151"/>
      <c r="AF94" s="151"/>
      <c r="AG94" s="151" t="s">
        <v>424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255" t="s">
        <v>441</v>
      </c>
      <c r="D95" s="256"/>
      <c r="E95" s="256"/>
      <c r="F95" s="256"/>
      <c r="G95" s="256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247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33.75" outlineLevel="1" x14ac:dyDescent="0.2">
      <c r="A96" s="158">
        <v>35</v>
      </c>
      <c r="B96" s="159" t="s">
        <v>571</v>
      </c>
      <c r="C96" s="194" t="s">
        <v>572</v>
      </c>
      <c r="D96" s="160" t="s">
        <v>0</v>
      </c>
      <c r="E96" s="189"/>
      <c r="F96" s="163"/>
      <c r="G96" s="162">
        <f>ROUND(E96*F96,2)</f>
        <v>0</v>
      </c>
      <c r="H96" s="163"/>
      <c r="I96" s="162">
        <f>ROUND(E96*H96,2)</f>
        <v>0</v>
      </c>
      <c r="J96" s="163"/>
      <c r="K96" s="162">
        <f>ROUND(E96*J96,2)</f>
        <v>0</v>
      </c>
      <c r="L96" s="162">
        <v>21</v>
      </c>
      <c r="M96" s="162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2" t="s">
        <v>568</v>
      </c>
      <c r="S96" s="162" t="s">
        <v>241</v>
      </c>
      <c r="T96" s="162" t="s">
        <v>242</v>
      </c>
      <c r="U96" s="162">
        <v>0</v>
      </c>
      <c r="V96" s="162">
        <f>ROUND(E96*U96,2)</f>
        <v>0</v>
      </c>
      <c r="W96" s="162"/>
      <c r="X96" s="162" t="s">
        <v>423</v>
      </c>
      <c r="Y96" s="162" t="s">
        <v>244</v>
      </c>
      <c r="Z96" s="151"/>
      <c r="AA96" s="151"/>
      <c r="AB96" s="151"/>
      <c r="AC96" s="151"/>
      <c r="AD96" s="151"/>
      <c r="AE96" s="151"/>
      <c r="AF96" s="151"/>
      <c r="AG96" s="151" t="s">
        <v>424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">
      <c r="A97" s="158"/>
      <c r="B97" s="159"/>
      <c r="C97" s="255" t="s">
        <v>441</v>
      </c>
      <c r="D97" s="256"/>
      <c r="E97" s="256"/>
      <c r="F97" s="256"/>
      <c r="G97" s="256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1"/>
      <c r="AA97" s="151"/>
      <c r="AB97" s="151"/>
      <c r="AC97" s="151"/>
      <c r="AD97" s="151"/>
      <c r="AE97" s="151"/>
      <c r="AF97" s="151"/>
      <c r="AG97" s="151" t="s">
        <v>247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7" t="s">
        <v>235</v>
      </c>
      <c r="B98" s="168" t="s">
        <v>184</v>
      </c>
      <c r="C98" s="190" t="s">
        <v>185</v>
      </c>
      <c r="D98" s="169"/>
      <c r="E98" s="170"/>
      <c r="F98" s="171"/>
      <c r="G98" s="171">
        <f>SUMIF(AG99:AG112,"&lt;&gt;NOR",G99:G112)</f>
        <v>0</v>
      </c>
      <c r="H98" s="171"/>
      <c r="I98" s="171">
        <f>SUM(I99:I112)</f>
        <v>0</v>
      </c>
      <c r="J98" s="171"/>
      <c r="K98" s="171">
        <f>SUM(K99:K112)</f>
        <v>0</v>
      </c>
      <c r="L98" s="171"/>
      <c r="M98" s="171">
        <f>SUM(M99:M112)</f>
        <v>0</v>
      </c>
      <c r="N98" s="170"/>
      <c r="O98" s="170">
        <f>SUM(O99:O112)</f>
        <v>0.24</v>
      </c>
      <c r="P98" s="170"/>
      <c r="Q98" s="170">
        <f>SUM(Q99:Q112)</f>
        <v>0</v>
      </c>
      <c r="R98" s="171"/>
      <c r="S98" s="171"/>
      <c r="T98" s="172"/>
      <c r="U98" s="166"/>
      <c r="V98" s="166">
        <f>SUM(V99:V112)</f>
        <v>4.09</v>
      </c>
      <c r="W98" s="166"/>
      <c r="X98" s="166"/>
      <c r="Y98" s="166"/>
      <c r="AG98" t="s">
        <v>236</v>
      </c>
    </row>
    <row r="99" spans="1:60" ht="22.5" outlineLevel="1" x14ac:dyDescent="0.2">
      <c r="A99" s="174">
        <v>36</v>
      </c>
      <c r="B99" s="175" t="s">
        <v>573</v>
      </c>
      <c r="C99" s="191" t="s">
        <v>574</v>
      </c>
      <c r="D99" s="176" t="s">
        <v>268</v>
      </c>
      <c r="E99" s="177">
        <v>8.5500000000000007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1.289E-2</v>
      </c>
      <c r="O99" s="177">
        <f>ROUND(E99*N99,2)</f>
        <v>0.11</v>
      </c>
      <c r="P99" s="177">
        <v>0</v>
      </c>
      <c r="Q99" s="177">
        <f>ROUND(E99*P99,2)</f>
        <v>0</v>
      </c>
      <c r="R99" s="179"/>
      <c r="S99" s="179" t="s">
        <v>349</v>
      </c>
      <c r="T99" s="180" t="s">
        <v>242</v>
      </c>
      <c r="U99" s="162">
        <v>0.25</v>
      </c>
      <c r="V99" s="162">
        <f>ROUND(E99*U99,2)</f>
        <v>2.14</v>
      </c>
      <c r="W99" s="162"/>
      <c r="X99" s="162" t="s">
        <v>243</v>
      </c>
      <c r="Y99" s="162" t="s">
        <v>244</v>
      </c>
      <c r="Z99" s="151"/>
      <c r="AA99" s="151"/>
      <c r="AB99" s="151"/>
      <c r="AC99" s="151"/>
      <c r="AD99" s="151"/>
      <c r="AE99" s="151"/>
      <c r="AF99" s="151"/>
      <c r="AG99" s="151" t="s">
        <v>245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192" t="s">
        <v>575</v>
      </c>
      <c r="D100" s="164"/>
      <c r="E100" s="165">
        <v>8.5500000000000007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249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4">
        <v>37</v>
      </c>
      <c r="B101" s="175" t="s">
        <v>576</v>
      </c>
      <c r="C101" s="191" t="s">
        <v>577</v>
      </c>
      <c r="D101" s="176" t="s">
        <v>268</v>
      </c>
      <c r="E101" s="177">
        <v>8.5500000000000007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1.465E-2</v>
      </c>
      <c r="O101" s="177">
        <f>ROUND(E101*N101,2)</f>
        <v>0.13</v>
      </c>
      <c r="P101" s="177">
        <v>0</v>
      </c>
      <c r="Q101" s="177">
        <f>ROUND(E101*P101,2)</f>
        <v>0</v>
      </c>
      <c r="R101" s="179"/>
      <c r="S101" s="179" t="s">
        <v>349</v>
      </c>
      <c r="T101" s="180" t="s">
        <v>242</v>
      </c>
      <c r="U101" s="162">
        <v>0.22800000000000001</v>
      </c>
      <c r="V101" s="162">
        <f>ROUND(E101*U101,2)</f>
        <v>1.95</v>
      </c>
      <c r="W101" s="162"/>
      <c r="X101" s="162" t="s">
        <v>243</v>
      </c>
      <c r="Y101" s="162" t="s">
        <v>244</v>
      </c>
      <c r="Z101" s="151"/>
      <c r="AA101" s="151"/>
      <c r="AB101" s="151"/>
      <c r="AC101" s="151"/>
      <c r="AD101" s="151"/>
      <c r="AE101" s="151"/>
      <c r="AF101" s="151"/>
      <c r="AG101" s="151" t="s">
        <v>245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">
      <c r="A102" s="158"/>
      <c r="B102" s="159"/>
      <c r="C102" s="192" t="s">
        <v>575</v>
      </c>
      <c r="D102" s="164"/>
      <c r="E102" s="165">
        <v>8.5500000000000007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249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>
        <v>38</v>
      </c>
      <c r="B103" s="159" t="s">
        <v>578</v>
      </c>
      <c r="C103" s="194" t="s">
        <v>579</v>
      </c>
      <c r="D103" s="160" t="s">
        <v>0</v>
      </c>
      <c r="E103" s="189"/>
      <c r="F103" s="163"/>
      <c r="G103" s="162">
        <f>ROUND(E103*F103,2)</f>
        <v>0</v>
      </c>
      <c r="H103" s="163"/>
      <c r="I103" s="162">
        <f>ROUND(E103*H103,2)</f>
        <v>0</v>
      </c>
      <c r="J103" s="163"/>
      <c r="K103" s="162">
        <f>ROUND(E103*J103,2)</f>
        <v>0</v>
      </c>
      <c r="L103" s="162">
        <v>21</v>
      </c>
      <c r="M103" s="162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2" t="s">
        <v>580</v>
      </c>
      <c r="S103" s="162" t="s">
        <v>241</v>
      </c>
      <c r="T103" s="162" t="s">
        <v>242</v>
      </c>
      <c r="U103" s="162">
        <v>0</v>
      </c>
      <c r="V103" s="162">
        <f>ROUND(E103*U103,2)</f>
        <v>0</v>
      </c>
      <c r="W103" s="162"/>
      <c r="X103" s="162" t="s">
        <v>423</v>
      </c>
      <c r="Y103" s="162" t="s">
        <v>244</v>
      </c>
      <c r="Z103" s="151"/>
      <c r="AA103" s="151"/>
      <c r="AB103" s="151"/>
      <c r="AC103" s="151"/>
      <c r="AD103" s="151"/>
      <c r="AE103" s="151"/>
      <c r="AF103" s="151"/>
      <c r="AG103" s="151" t="s">
        <v>424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255" t="s">
        <v>441</v>
      </c>
      <c r="D104" s="256"/>
      <c r="E104" s="256"/>
      <c r="F104" s="256"/>
      <c r="G104" s="256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247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58">
        <v>39</v>
      </c>
      <c r="B105" s="159" t="s">
        <v>581</v>
      </c>
      <c r="C105" s="194" t="s">
        <v>582</v>
      </c>
      <c r="D105" s="160" t="s">
        <v>0</v>
      </c>
      <c r="E105" s="189"/>
      <c r="F105" s="163"/>
      <c r="G105" s="162">
        <f>ROUND(E105*F105,2)</f>
        <v>0</v>
      </c>
      <c r="H105" s="163"/>
      <c r="I105" s="162">
        <f>ROUND(E105*H105,2)</f>
        <v>0</v>
      </c>
      <c r="J105" s="163"/>
      <c r="K105" s="162">
        <f>ROUND(E105*J105,2)</f>
        <v>0</v>
      </c>
      <c r="L105" s="162">
        <v>21</v>
      </c>
      <c r="M105" s="162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2" t="s">
        <v>580</v>
      </c>
      <c r="S105" s="162" t="s">
        <v>241</v>
      </c>
      <c r="T105" s="162" t="s">
        <v>242</v>
      </c>
      <c r="U105" s="162">
        <v>0</v>
      </c>
      <c r="V105" s="162">
        <f>ROUND(E105*U105,2)</f>
        <v>0</v>
      </c>
      <c r="W105" s="162"/>
      <c r="X105" s="162" t="s">
        <v>423</v>
      </c>
      <c r="Y105" s="162" t="s">
        <v>244</v>
      </c>
      <c r="Z105" s="151"/>
      <c r="AA105" s="151"/>
      <c r="AB105" s="151"/>
      <c r="AC105" s="151"/>
      <c r="AD105" s="151"/>
      <c r="AE105" s="151"/>
      <c r="AF105" s="151"/>
      <c r="AG105" s="151" t="s">
        <v>424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55" t="s">
        <v>441</v>
      </c>
      <c r="D106" s="256"/>
      <c r="E106" s="256"/>
      <c r="F106" s="256"/>
      <c r="G106" s="256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247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58">
        <v>40</v>
      </c>
      <c r="B107" s="159" t="s">
        <v>581</v>
      </c>
      <c r="C107" s="194" t="s">
        <v>582</v>
      </c>
      <c r="D107" s="160" t="s">
        <v>0</v>
      </c>
      <c r="E107" s="189"/>
      <c r="F107" s="163"/>
      <c r="G107" s="162">
        <f>ROUND(E107*F107,2)</f>
        <v>0</v>
      </c>
      <c r="H107" s="163"/>
      <c r="I107" s="162">
        <f>ROUND(E107*H107,2)</f>
        <v>0</v>
      </c>
      <c r="J107" s="163"/>
      <c r="K107" s="162">
        <f>ROUND(E107*J107,2)</f>
        <v>0</v>
      </c>
      <c r="L107" s="162">
        <v>21</v>
      </c>
      <c r="M107" s="162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2" t="s">
        <v>580</v>
      </c>
      <c r="S107" s="162" t="s">
        <v>241</v>
      </c>
      <c r="T107" s="162" t="s">
        <v>242</v>
      </c>
      <c r="U107" s="162">
        <v>0</v>
      </c>
      <c r="V107" s="162">
        <f>ROUND(E107*U107,2)</f>
        <v>0</v>
      </c>
      <c r="W107" s="162"/>
      <c r="X107" s="162" t="s">
        <v>423</v>
      </c>
      <c r="Y107" s="162" t="s">
        <v>244</v>
      </c>
      <c r="Z107" s="151"/>
      <c r="AA107" s="151"/>
      <c r="AB107" s="151"/>
      <c r="AC107" s="151"/>
      <c r="AD107" s="151"/>
      <c r="AE107" s="151"/>
      <c r="AF107" s="151"/>
      <c r="AG107" s="151" t="s">
        <v>424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255" t="s">
        <v>441</v>
      </c>
      <c r="D108" s="256"/>
      <c r="E108" s="256"/>
      <c r="F108" s="256"/>
      <c r="G108" s="256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247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58">
        <v>41</v>
      </c>
      <c r="B109" s="159" t="s">
        <v>583</v>
      </c>
      <c r="C109" s="194" t="s">
        <v>584</v>
      </c>
      <c r="D109" s="160" t="s">
        <v>0</v>
      </c>
      <c r="E109" s="189"/>
      <c r="F109" s="163"/>
      <c r="G109" s="162">
        <f>ROUND(E109*F109,2)</f>
        <v>0</v>
      </c>
      <c r="H109" s="163"/>
      <c r="I109" s="162">
        <f>ROUND(E109*H109,2)</f>
        <v>0</v>
      </c>
      <c r="J109" s="163"/>
      <c r="K109" s="162">
        <f>ROUND(E109*J109,2)</f>
        <v>0</v>
      </c>
      <c r="L109" s="162">
        <v>21</v>
      </c>
      <c r="M109" s="162">
        <f>G109*(1+L109/100)</f>
        <v>0</v>
      </c>
      <c r="N109" s="161">
        <v>0</v>
      </c>
      <c r="O109" s="161">
        <f>ROUND(E109*N109,2)</f>
        <v>0</v>
      </c>
      <c r="P109" s="161">
        <v>0</v>
      </c>
      <c r="Q109" s="161">
        <f>ROUND(E109*P109,2)</f>
        <v>0</v>
      </c>
      <c r="R109" s="162" t="s">
        <v>580</v>
      </c>
      <c r="S109" s="162" t="s">
        <v>241</v>
      </c>
      <c r="T109" s="162" t="s">
        <v>242</v>
      </c>
      <c r="U109" s="162">
        <v>0</v>
      </c>
      <c r="V109" s="162">
        <f>ROUND(E109*U109,2)</f>
        <v>0</v>
      </c>
      <c r="W109" s="162"/>
      <c r="X109" s="162" t="s">
        <v>423</v>
      </c>
      <c r="Y109" s="162" t="s">
        <v>244</v>
      </c>
      <c r="Z109" s="151"/>
      <c r="AA109" s="151"/>
      <c r="AB109" s="151"/>
      <c r="AC109" s="151"/>
      <c r="AD109" s="151"/>
      <c r="AE109" s="151"/>
      <c r="AF109" s="151"/>
      <c r="AG109" s="151" t="s">
        <v>424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255" t="s">
        <v>441</v>
      </c>
      <c r="D110" s="256"/>
      <c r="E110" s="256"/>
      <c r="F110" s="256"/>
      <c r="G110" s="256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247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58">
        <v>42</v>
      </c>
      <c r="B111" s="159" t="s">
        <v>583</v>
      </c>
      <c r="C111" s="194" t="s">
        <v>584</v>
      </c>
      <c r="D111" s="160" t="s">
        <v>0</v>
      </c>
      <c r="E111" s="189"/>
      <c r="F111" s="163"/>
      <c r="G111" s="162">
        <f>ROUND(E111*F111,2)</f>
        <v>0</v>
      </c>
      <c r="H111" s="163"/>
      <c r="I111" s="162">
        <f>ROUND(E111*H111,2)</f>
        <v>0</v>
      </c>
      <c r="J111" s="163"/>
      <c r="K111" s="162">
        <f>ROUND(E111*J111,2)</f>
        <v>0</v>
      </c>
      <c r="L111" s="162">
        <v>21</v>
      </c>
      <c r="M111" s="162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2" t="s">
        <v>580</v>
      </c>
      <c r="S111" s="162" t="s">
        <v>241</v>
      </c>
      <c r="T111" s="162" t="s">
        <v>242</v>
      </c>
      <c r="U111" s="162">
        <v>0</v>
      </c>
      <c r="V111" s="162">
        <f>ROUND(E111*U111,2)</f>
        <v>0</v>
      </c>
      <c r="W111" s="162"/>
      <c r="X111" s="162" t="s">
        <v>423</v>
      </c>
      <c r="Y111" s="162" t="s">
        <v>244</v>
      </c>
      <c r="Z111" s="151"/>
      <c r="AA111" s="151"/>
      <c r="AB111" s="151"/>
      <c r="AC111" s="151"/>
      <c r="AD111" s="151"/>
      <c r="AE111" s="151"/>
      <c r="AF111" s="151"/>
      <c r="AG111" s="151" t="s">
        <v>424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255" t="s">
        <v>441</v>
      </c>
      <c r="D112" s="256"/>
      <c r="E112" s="256"/>
      <c r="F112" s="256"/>
      <c r="G112" s="256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247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7" t="s">
        <v>235</v>
      </c>
      <c r="B113" s="168" t="s">
        <v>186</v>
      </c>
      <c r="C113" s="190" t="s">
        <v>187</v>
      </c>
      <c r="D113" s="169"/>
      <c r="E113" s="170"/>
      <c r="F113" s="171"/>
      <c r="G113" s="171">
        <f>SUMIF(AG114:AG137,"&lt;&gt;NOR",G114:G137)</f>
        <v>0</v>
      </c>
      <c r="H113" s="171"/>
      <c r="I113" s="171">
        <f>SUM(I114:I137)</f>
        <v>0</v>
      </c>
      <c r="J113" s="171"/>
      <c r="K113" s="171">
        <f>SUM(K114:K137)</f>
        <v>0</v>
      </c>
      <c r="L113" s="171"/>
      <c r="M113" s="171">
        <f>SUM(M114:M137)</f>
        <v>0</v>
      </c>
      <c r="N113" s="170"/>
      <c r="O113" s="170">
        <f>SUM(O114:O137)</f>
        <v>0.48</v>
      </c>
      <c r="P113" s="170"/>
      <c r="Q113" s="170">
        <f>SUM(Q114:Q137)</f>
        <v>0.13</v>
      </c>
      <c r="R113" s="171"/>
      <c r="S113" s="171"/>
      <c r="T113" s="172"/>
      <c r="U113" s="166"/>
      <c r="V113" s="166">
        <f>SUM(V114:V137)</f>
        <v>65.44</v>
      </c>
      <c r="W113" s="166"/>
      <c r="X113" s="166"/>
      <c r="Y113" s="166"/>
      <c r="AG113" t="s">
        <v>236</v>
      </c>
    </row>
    <row r="114" spans="1:60" ht="22.5" outlineLevel="1" x14ac:dyDescent="0.2">
      <c r="A114" s="174">
        <v>43</v>
      </c>
      <c r="B114" s="175" t="s">
        <v>585</v>
      </c>
      <c r="C114" s="191" t="s">
        <v>586</v>
      </c>
      <c r="D114" s="176" t="s">
        <v>312</v>
      </c>
      <c r="E114" s="177">
        <v>98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4.8900000000000002E-3</v>
      </c>
      <c r="O114" s="177">
        <f>ROUND(E114*N114,2)</f>
        <v>0.48</v>
      </c>
      <c r="P114" s="177">
        <v>0</v>
      </c>
      <c r="Q114" s="177">
        <f>ROUND(E114*P114,2)</f>
        <v>0</v>
      </c>
      <c r="R114" s="179" t="s">
        <v>440</v>
      </c>
      <c r="S114" s="179" t="s">
        <v>241</v>
      </c>
      <c r="T114" s="180" t="s">
        <v>242</v>
      </c>
      <c r="U114" s="162">
        <v>0.64505000000000001</v>
      </c>
      <c r="V114" s="162">
        <f>ROUND(E114*U114,2)</f>
        <v>63.21</v>
      </c>
      <c r="W114" s="162"/>
      <c r="X114" s="162" t="s">
        <v>243</v>
      </c>
      <c r="Y114" s="162" t="s">
        <v>244</v>
      </c>
      <c r="Z114" s="151"/>
      <c r="AA114" s="151"/>
      <c r="AB114" s="151"/>
      <c r="AC114" s="151"/>
      <c r="AD114" s="151"/>
      <c r="AE114" s="151"/>
      <c r="AF114" s="151"/>
      <c r="AG114" s="151" t="s">
        <v>245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253" t="s">
        <v>587</v>
      </c>
      <c r="D115" s="254"/>
      <c r="E115" s="254"/>
      <c r="F115" s="254"/>
      <c r="G115" s="254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1"/>
      <c r="AA115" s="151"/>
      <c r="AB115" s="151"/>
      <c r="AC115" s="151"/>
      <c r="AD115" s="151"/>
      <c r="AE115" s="151"/>
      <c r="AF115" s="151"/>
      <c r="AG115" s="151" t="s">
        <v>247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4">
        <v>44</v>
      </c>
      <c r="B116" s="175" t="s">
        <v>588</v>
      </c>
      <c r="C116" s="191" t="s">
        <v>589</v>
      </c>
      <c r="D116" s="176" t="s">
        <v>268</v>
      </c>
      <c r="E116" s="177">
        <v>17.329999999999998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7">
        <v>0</v>
      </c>
      <c r="O116" s="177">
        <f>ROUND(E116*N116,2)</f>
        <v>0</v>
      </c>
      <c r="P116" s="177">
        <v>7.3200000000000001E-3</v>
      </c>
      <c r="Q116" s="177">
        <f>ROUND(E116*P116,2)</f>
        <v>0.13</v>
      </c>
      <c r="R116" s="179" t="s">
        <v>440</v>
      </c>
      <c r="S116" s="179" t="s">
        <v>241</v>
      </c>
      <c r="T116" s="180" t="s">
        <v>242</v>
      </c>
      <c r="U116" s="162">
        <v>0.1288</v>
      </c>
      <c r="V116" s="162">
        <f>ROUND(E116*U116,2)</f>
        <v>2.23</v>
      </c>
      <c r="W116" s="162"/>
      <c r="X116" s="162" t="s">
        <v>243</v>
      </c>
      <c r="Y116" s="162" t="s">
        <v>244</v>
      </c>
      <c r="Z116" s="151"/>
      <c r="AA116" s="151"/>
      <c r="AB116" s="151"/>
      <c r="AC116" s="151"/>
      <c r="AD116" s="151"/>
      <c r="AE116" s="151"/>
      <c r="AF116" s="151"/>
      <c r="AG116" s="151" t="s">
        <v>245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192" t="s">
        <v>590</v>
      </c>
      <c r="D117" s="164"/>
      <c r="E117" s="165">
        <v>17.329999999999998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1"/>
      <c r="AA117" s="151"/>
      <c r="AB117" s="151"/>
      <c r="AC117" s="151"/>
      <c r="AD117" s="151"/>
      <c r="AE117" s="151"/>
      <c r="AF117" s="151"/>
      <c r="AG117" s="151" t="s">
        <v>249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74">
        <v>45</v>
      </c>
      <c r="B118" s="175" t="s">
        <v>433</v>
      </c>
      <c r="C118" s="191" t="s">
        <v>591</v>
      </c>
      <c r="D118" s="176" t="s">
        <v>312</v>
      </c>
      <c r="E118" s="177">
        <v>78.599999999999994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9"/>
      <c r="S118" s="179" t="s">
        <v>349</v>
      </c>
      <c r="T118" s="180" t="s">
        <v>350</v>
      </c>
      <c r="U118" s="162">
        <v>0</v>
      </c>
      <c r="V118" s="162">
        <f>ROUND(E118*U118,2)</f>
        <v>0</v>
      </c>
      <c r="W118" s="162"/>
      <c r="X118" s="162" t="s">
        <v>243</v>
      </c>
      <c r="Y118" s="162" t="s">
        <v>244</v>
      </c>
      <c r="Z118" s="151"/>
      <c r="AA118" s="151"/>
      <c r="AB118" s="151"/>
      <c r="AC118" s="151"/>
      <c r="AD118" s="151"/>
      <c r="AE118" s="151"/>
      <c r="AF118" s="151"/>
      <c r="AG118" s="151" t="s">
        <v>245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2" x14ac:dyDescent="0.2">
      <c r="A119" s="158"/>
      <c r="B119" s="159"/>
      <c r="C119" s="192" t="s">
        <v>592</v>
      </c>
      <c r="D119" s="164"/>
      <c r="E119" s="165">
        <v>78.599999999999994</v>
      </c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1"/>
      <c r="AA119" s="151"/>
      <c r="AB119" s="151"/>
      <c r="AC119" s="151"/>
      <c r="AD119" s="151"/>
      <c r="AE119" s="151"/>
      <c r="AF119" s="151"/>
      <c r="AG119" s="151" t="s">
        <v>249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4">
        <v>46</v>
      </c>
      <c r="B120" s="175" t="s">
        <v>436</v>
      </c>
      <c r="C120" s="191" t="s">
        <v>593</v>
      </c>
      <c r="D120" s="176" t="s">
        <v>312</v>
      </c>
      <c r="E120" s="177">
        <v>107.4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7">
        <v>0</v>
      </c>
      <c r="O120" s="177">
        <f>ROUND(E120*N120,2)</f>
        <v>0</v>
      </c>
      <c r="P120" s="177">
        <v>0</v>
      </c>
      <c r="Q120" s="177">
        <f>ROUND(E120*P120,2)</f>
        <v>0</v>
      </c>
      <c r="R120" s="179"/>
      <c r="S120" s="179" t="s">
        <v>349</v>
      </c>
      <c r="T120" s="180" t="s">
        <v>350</v>
      </c>
      <c r="U120" s="162">
        <v>0</v>
      </c>
      <c r="V120" s="162">
        <f>ROUND(E120*U120,2)</f>
        <v>0</v>
      </c>
      <c r="W120" s="162"/>
      <c r="X120" s="162" t="s">
        <v>243</v>
      </c>
      <c r="Y120" s="162" t="s">
        <v>244</v>
      </c>
      <c r="Z120" s="151"/>
      <c r="AA120" s="151"/>
      <c r="AB120" s="151"/>
      <c r="AC120" s="151"/>
      <c r="AD120" s="151"/>
      <c r="AE120" s="151"/>
      <c r="AF120" s="151"/>
      <c r="AG120" s="151" t="s">
        <v>245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192" t="s">
        <v>594</v>
      </c>
      <c r="D121" s="164"/>
      <c r="E121" s="165">
        <v>107.4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1"/>
      <c r="AA121" s="151"/>
      <c r="AB121" s="151"/>
      <c r="AC121" s="151"/>
      <c r="AD121" s="151"/>
      <c r="AE121" s="151"/>
      <c r="AF121" s="151"/>
      <c r="AG121" s="151" t="s">
        <v>249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82">
        <v>47</v>
      </c>
      <c r="B122" s="183" t="s">
        <v>595</v>
      </c>
      <c r="C122" s="193" t="s">
        <v>596</v>
      </c>
      <c r="D122" s="184" t="s">
        <v>312</v>
      </c>
      <c r="E122" s="185">
        <v>27.1</v>
      </c>
      <c r="F122" s="186"/>
      <c r="G122" s="187">
        <f t="shared" ref="G122:G132" si="0">ROUND(E122*F122,2)</f>
        <v>0</v>
      </c>
      <c r="H122" s="186"/>
      <c r="I122" s="187">
        <f t="shared" ref="I122:I132" si="1">ROUND(E122*H122,2)</f>
        <v>0</v>
      </c>
      <c r="J122" s="186"/>
      <c r="K122" s="187">
        <f t="shared" ref="K122:K132" si="2">ROUND(E122*J122,2)</f>
        <v>0</v>
      </c>
      <c r="L122" s="187">
        <v>21</v>
      </c>
      <c r="M122" s="187">
        <f t="shared" ref="M122:M132" si="3">G122*(1+L122/100)</f>
        <v>0</v>
      </c>
      <c r="N122" s="185">
        <v>0</v>
      </c>
      <c r="O122" s="185">
        <f t="shared" ref="O122:O132" si="4">ROUND(E122*N122,2)</f>
        <v>0</v>
      </c>
      <c r="P122" s="185">
        <v>0</v>
      </c>
      <c r="Q122" s="185">
        <f t="shared" ref="Q122:Q132" si="5">ROUND(E122*P122,2)</f>
        <v>0</v>
      </c>
      <c r="R122" s="187"/>
      <c r="S122" s="187" t="s">
        <v>349</v>
      </c>
      <c r="T122" s="188" t="s">
        <v>350</v>
      </c>
      <c r="U122" s="162">
        <v>0</v>
      </c>
      <c r="V122" s="162">
        <f t="shared" ref="V122:V132" si="6">ROUND(E122*U122,2)</f>
        <v>0</v>
      </c>
      <c r="W122" s="162"/>
      <c r="X122" s="162" t="s">
        <v>243</v>
      </c>
      <c r="Y122" s="162" t="s">
        <v>244</v>
      </c>
      <c r="Z122" s="151"/>
      <c r="AA122" s="151"/>
      <c r="AB122" s="151"/>
      <c r="AC122" s="151"/>
      <c r="AD122" s="151"/>
      <c r="AE122" s="151"/>
      <c r="AF122" s="151"/>
      <c r="AG122" s="151" t="s">
        <v>245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2">
        <v>48</v>
      </c>
      <c r="B123" s="183" t="s">
        <v>597</v>
      </c>
      <c r="C123" s="193" t="s">
        <v>598</v>
      </c>
      <c r="D123" s="184" t="s">
        <v>446</v>
      </c>
      <c r="E123" s="185">
        <v>5</v>
      </c>
      <c r="F123" s="186"/>
      <c r="G123" s="187">
        <f t="shared" si="0"/>
        <v>0</v>
      </c>
      <c r="H123" s="186"/>
      <c r="I123" s="187">
        <f t="shared" si="1"/>
        <v>0</v>
      </c>
      <c r="J123" s="186"/>
      <c r="K123" s="187">
        <f t="shared" si="2"/>
        <v>0</v>
      </c>
      <c r="L123" s="187">
        <v>21</v>
      </c>
      <c r="M123" s="187">
        <f t="shared" si="3"/>
        <v>0</v>
      </c>
      <c r="N123" s="185">
        <v>0</v>
      </c>
      <c r="O123" s="185">
        <f t="shared" si="4"/>
        <v>0</v>
      </c>
      <c r="P123" s="185">
        <v>0</v>
      </c>
      <c r="Q123" s="185">
        <f t="shared" si="5"/>
        <v>0</v>
      </c>
      <c r="R123" s="187"/>
      <c r="S123" s="187" t="s">
        <v>349</v>
      </c>
      <c r="T123" s="188" t="s">
        <v>350</v>
      </c>
      <c r="U123" s="162">
        <v>0</v>
      </c>
      <c r="V123" s="162">
        <f t="shared" si="6"/>
        <v>0</v>
      </c>
      <c r="W123" s="162"/>
      <c r="X123" s="162" t="s">
        <v>243</v>
      </c>
      <c r="Y123" s="162" t="s">
        <v>244</v>
      </c>
      <c r="Z123" s="151"/>
      <c r="AA123" s="151"/>
      <c r="AB123" s="151"/>
      <c r="AC123" s="151"/>
      <c r="AD123" s="151"/>
      <c r="AE123" s="151"/>
      <c r="AF123" s="151"/>
      <c r="AG123" s="151" t="s">
        <v>245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82">
        <v>49</v>
      </c>
      <c r="B124" s="183" t="s">
        <v>599</v>
      </c>
      <c r="C124" s="193" t="s">
        <v>600</v>
      </c>
      <c r="D124" s="184" t="s">
        <v>446</v>
      </c>
      <c r="E124" s="185">
        <v>5</v>
      </c>
      <c r="F124" s="186"/>
      <c r="G124" s="187">
        <f t="shared" si="0"/>
        <v>0</v>
      </c>
      <c r="H124" s="186"/>
      <c r="I124" s="187">
        <f t="shared" si="1"/>
        <v>0</v>
      </c>
      <c r="J124" s="186"/>
      <c r="K124" s="187">
        <f t="shared" si="2"/>
        <v>0</v>
      </c>
      <c r="L124" s="187">
        <v>21</v>
      </c>
      <c r="M124" s="187">
        <f t="shared" si="3"/>
        <v>0</v>
      </c>
      <c r="N124" s="185">
        <v>0</v>
      </c>
      <c r="O124" s="185">
        <f t="shared" si="4"/>
        <v>0</v>
      </c>
      <c r="P124" s="185">
        <v>0</v>
      </c>
      <c r="Q124" s="185">
        <f t="shared" si="5"/>
        <v>0</v>
      </c>
      <c r="R124" s="187"/>
      <c r="S124" s="187" t="s">
        <v>349</v>
      </c>
      <c r="T124" s="188" t="s">
        <v>350</v>
      </c>
      <c r="U124" s="162">
        <v>0</v>
      </c>
      <c r="V124" s="162">
        <f t="shared" si="6"/>
        <v>0</v>
      </c>
      <c r="W124" s="162"/>
      <c r="X124" s="162" t="s">
        <v>243</v>
      </c>
      <c r="Y124" s="162" t="s">
        <v>244</v>
      </c>
      <c r="Z124" s="151"/>
      <c r="AA124" s="151"/>
      <c r="AB124" s="151"/>
      <c r="AC124" s="151"/>
      <c r="AD124" s="151"/>
      <c r="AE124" s="151"/>
      <c r="AF124" s="151"/>
      <c r="AG124" s="151" t="s">
        <v>245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82">
        <v>50</v>
      </c>
      <c r="B125" s="183" t="s">
        <v>601</v>
      </c>
      <c r="C125" s="193" t="s">
        <v>602</v>
      </c>
      <c r="D125" s="184" t="s">
        <v>312</v>
      </c>
      <c r="E125" s="185">
        <v>28.4</v>
      </c>
      <c r="F125" s="186"/>
      <c r="G125" s="187">
        <f t="shared" si="0"/>
        <v>0</v>
      </c>
      <c r="H125" s="186"/>
      <c r="I125" s="187">
        <f t="shared" si="1"/>
        <v>0</v>
      </c>
      <c r="J125" s="186"/>
      <c r="K125" s="187">
        <f t="shared" si="2"/>
        <v>0</v>
      </c>
      <c r="L125" s="187">
        <v>21</v>
      </c>
      <c r="M125" s="187">
        <f t="shared" si="3"/>
        <v>0</v>
      </c>
      <c r="N125" s="185">
        <v>0</v>
      </c>
      <c r="O125" s="185">
        <f t="shared" si="4"/>
        <v>0</v>
      </c>
      <c r="P125" s="185">
        <v>0</v>
      </c>
      <c r="Q125" s="185">
        <f t="shared" si="5"/>
        <v>0</v>
      </c>
      <c r="R125" s="187"/>
      <c r="S125" s="187" t="s">
        <v>349</v>
      </c>
      <c r="T125" s="188" t="s">
        <v>350</v>
      </c>
      <c r="U125" s="162">
        <v>0</v>
      </c>
      <c r="V125" s="162">
        <f t="shared" si="6"/>
        <v>0</v>
      </c>
      <c r="W125" s="162"/>
      <c r="X125" s="162" t="s">
        <v>243</v>
      </c>
      <c r="Y125" s="162" t="s">
        <v>244</v>
      </c>
      <c r="Z125" s="151"/>
      <c r="AA125" s="151"/>
      <c r="AB125" s="151"/>
      <c r="AC125" s="151"/>
      <c r="AD125" s="151"/>
      <c r="AE125" s="151"/>
      <c r="AF125" s="151"/>
      <c r="AG125" s="151" t="s">
        <v>245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82">
        <v>51</v>
      </c>
      <c r="B126" s="183" t="s">
        <v>603</v>
      </c>
      <c r="C126" s="193" t="s">
        <v>604</v>
      </c>
      <c r="D126" s="184" t="s">
        <v>312</v>
      </c>
      <c r="E126" s="185">
        <v>10.8</v>
      </c>
      <c r="F126" s="186"/>
      <c r="G126" s="187">
        <f t="shared" si="0"/>
        <v>0</v>
      </c>
      <c r="H126" s="186"/>
      <c r="I126" s="187">
        <f t="shared" si="1"/>
        <v>0</v>
      </c>
      <c r="J126" s="186"/>
      <c r="K126" s="187">
        <f t="shared" si="2"/>
        <v>0</v>
      </c>
      <c r="L126" s="187">
        <v>21</v>
      </c>
      <c r="M126" s="187">
        <f t="shared" si="3"/>
        <v>0</v>
      </c>
      <c r="N126" s="185">
        <v>0</v>
      </c>
      <c r="O126" s="185">
        <f t="shared" si="4"/>
        <v>0</v>
      </c>
      <c r="P126" s="185">
        <v>0</v>
      </c>
      <c r="Q126" s="185">
        <f t="shared" si="5"/>
        <v>0</v>
      </c>
      <c r="R126" s="187"/>
      <c r="S126" s="187" t="s">
        <v>349</v>
      </c>
      <c r="T126" s="188" t="s">
        <v>350</v>
      </c>
      <c r="U126" s="162">
        <v>0</v>
      </c>
      <c r="V126" s="162">
        <f t="shared" si="6"/>
        <v>0</v>
      </c>
      <c r="W126" s="162"/>
      <c r="X126" s="162" t="s">
        <v>243</v>
      </c>
      <c r="Y126" s="162" t="s">
        <v>244</v>
      </c>
      <c r="Z126" s="151"/>
      <c r="AA126" s="151"/>
      <c r="AB126" s="151"/>
      <c r="AC126" s="151"/>
      <c r="AD126" s="151"/>
      <c r="AE126" s="151"/>
      <c r="AF126" s="151"/>
      <c r="AG126" s="151" t="s">
        <v>245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82">
        <v>52</v>
      </c>
      <c r="B127" s="183" t="s">
        <v>605</v>
      </c>
      <c r="C127" s="193" t="s">
        <v>606</v>
      </c>
      <c r="D127" s="184" t="s">
        <v>312</v>
      </c>
      <c r="E127" s="185">
        <v>34.1</v>
      </c>
      <c r="F127" s="186"/>
      <c r="G127" s="187">
        <f t="shared" si="0"/>
        <v>0</v>
      </c>
      <c r="H127" s="186"/>
      <c r="I127" s="187">
        <f t="shared" si="1"/>
        <v>0</v>
      </c>
      <c r="J127" s="186"/>
      <c r="K127" s="187">
        <f t="shared" si="2"/>
        <v>0</v>
      </c>
      <c r="L127" s="187">
        <v>21</v>
      </c>
      <c r="M127" s="187">
        <f t="shared" si="3"/>
        <v>0</v>
      </c>
      <c r="N127" s="185">
        <v>0</v>
      </c>
      <c r="O127" s="185">
        <f t="shared" si="4"/>
        <v>0</v>
      </c>
      <c r="P127" s="185">
        <v>0</v>
      </c>
      <c r="Q127" s="185">
        <f t="shared" si="5"/>
        <v>0</v>
      </c>
      <c r="R127" s="187"/>
      <c r="S127" s="187" t="s">
        <v>349</v>
      </c>
      <c r="T127" s="188" t="s">
        <v>350</v>
      </c>
      <c r="U127" s="162">
        <v>0</v>
      </c>
      <c r="V127" s="162">
        <f t="shared" si="6"/>
        <v>0</v>
      </c>
      <c r="W127" s="162"/>
      <c r="X127" s="162" t="s">
        <v>243</v>
      </c>
      <c r="Y127" s="162" t="s">
        <v>244</v>
      </c>
      <c r="Z127" s="151"/>
      <c r="AA127" s="151"/>
      <c r="AB127" s="151"/>
      <c r="AC127" s="151"/>
      <c r="AD127" s="151"/>
      <c r="AE127" s="151"/>
      <c r="AF127" s="151"/>
      <c r="AG127" s="151" t="s">
        <v>245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82">
        <v>53</v>
      </c>
      <c r="B128" s="183" t="s">
        <v>607</v>
      </c>
      <c r="C128" s="193" t="s">
        <v>608</v>
      </c>
      <c r="D128" s="184" t="s">
        <v>312</v>
      </c>
      <c r="E128" s="185">
        <v>44.2</v>
      </c>
      <c r="F128" s="186"/>
      <c r="G128" s="187">
        <f t="shared" si="0"/>
        <v>0</v>
      </c>
      <c r="H128" s="186"/>
      <c r="I128" s="187">
        <f t="shared" si="1"/>
        <v>0</v>
      </c>
      <c r="J128" s="186"/>
      <c r="K128" s="187">
        <f t="shared" si="2"/>
        <v>0</v>
      </c>
      <c r="L128" s="187">
        <v>21</v>
      </c>
      <c r="M128" s="187">
        <f t="shared" si="3"/>
        <v>0</v>
      </c>
      <c r="N128" s="185">
        <v>0</v>
      </c>
      <c r="O128" s="185">
        <f t="shared" si="4"/>
        <v>0</v>
      </c>
      <c r="P128" s="185">
        <v>0</v>
      </c>
      <c r="Q128" s="185">
        <f t="shared" si="5"/>
        <v>0</v>
      </c>
      <c r="R128" s="187"/>
      <c r="S128" s="187" t="s">
        <v>349</v>
      </c>
      <c r="T128" s="188" t="s">
        <v>350</v>
      </c>
      <c r="U128" s="162">
        <v>0</v>
      </c>
      <c r="V128" s="162">
        <f t="shared" si="6"/>
        <v>0</v>
      </c>
      <c r="W128" s="162"/>
      <c r="X128" s="162" t="s">
        <v>243</v>
      </c>
      <c r="Y128" s="162" t="s">
        <v>244</v>
      </c>
      <c r="Z128" s="151"/>
      <c r="AA128" s="151"/>
      <c r="AB128" s="151"/>
      <c r="AC128" s="151"/>
      <c r="AD128" s="151"/>
      <c r="AE128" s="151"/>
      <c r="AF128" s="151"/>
      <c r="AG128" s="151" t="s">
        <v>245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82">
        <v>54</v>
      </c>
      <c r="B129" s="183" t="s">
        <v>609</v>
      </c>
      <c r="C129" s="193" t="s">
        <v>610</v>
      </c>
      <c r="D129" s="184" t="s">
        <v>446</v>
      </c>
      <c r="E129" s="185">
        <v>2</v>
      </c>
      <c r="F129" s="186"/>
      <c r="G129" s="187">
        <f t="shared" si="0"/>
        <v>0</v>
      </c>
      <c r="H129" s="186"/>
      <c r="I129" s="187">
        <f t="shared" si="1"/>
        <v>0</v>
      </c>
      <c r="J129" s="186"/>
      <c r="K129" s="187">
        <f t="shared" si="2"/>
        <v>0</v>
      </c>
      <c r="L129" s="187">
        <v>21</v>
      </c>
      <c r="M129" s="187">
        <f t="shared" si="3"/>
        <v>0</v>
      </c>
      <c r="N129" s="185">
        <v>0</v>
      </c>
      <c r="O129" s="185">
        <f t="shared" si="4"/>
        <v>0</v>
      </c>
      <c r="P129" s="185">
        <v>0</v>
      </c>
      <c r="Q129" s="185">
        <f t="shared" si="5"/>
        <v>0</v>
      </c>
      <c r="R129" s="187"/>
      <c r="S129" s="187" t="s">
        <v>349</v>
      </c>
      <c r="T129" s="188" t="s">
        <v>350</v>
      </c>
      <c r="U129" s="162">
        <v>0</v>
      </c>
      <c r="V129" s="162">
        <f t="shared" si="6"/>
        <v>0</v>
      </c>
      <c r="W129" s="162"/>
      <c r="X129" s="162" t="s">
        <v>243</v>
      </c>
      <c r="Y129" s="162" t="s">
        <v>244</v>
      </c>
      <c r="Z129" s="151"/>
      <c r="AA129" s="151"/>
      <c r="AB129" s="151"/>
      <c r="AC129" s="151"/>
      <c r="AD129" s="151"/>
      <c r="AE129" s="151"/>
      <c r="AF129" s="151"/>
      <c r="AG129" s="151" t="s">
        <v>245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82">
        <v>55</v>
      </c>
      <c r="B130" s="183" t="s">
        <v>611</v>
      </c>
      <c r="C130" s="193" t="s">
        <v>612</v>
      </c>
      <c r="D130" s="184" t="s">
        <v>268</v>
      </c>
      <c r="E130" s="185">
        <v>5.92</v>
      </c>
      <c r="F130" s="186"/>
      <c r="G130" s="187">
        <f t="shared" si="0"/>
        <v>0</v>
      </c>
      <c r="H130" s="186"/>
      <c r="I130" s="187">
        <f t="shared" si="1"/>
        <v>0</v>
      </c>
      <c r="J130" s="186"/>
      <c r="K130" s="187">
        <f t="shared" si="2"/>
        <v>0</v>
      </c>
      <c r="L130" s="187">
        <v>21</v>
      </c>
      <c r="M130" s="187">
        <f t="shared" si="3"/>
        <v>0</v>
      </c>
      <c r="N130" s="185">
        <v>0</v>
      </c>
      <c r="O130" s="185">
        <f t="shared" si="4"/>
        <v>0</v>
      </c>
      <c r="P130" s="185">
        <v>0</v>
      </c>
      <c r="Q130" s="185">
        <f t="shared" si="5"/>
        <v>0</v>
      </c>
      <c r="R130" s="187"/>
      <c r="S130" s="187" t="s">
        <v>349</v>
      </c>
      <c r="T130" s="188" t="s">
        <v>350</v>
      </c>
      <c r="U130" s="162">
        <v>0</v>
      </c>
      <c r="V130" s="162">
        <f t="shared" si="6"/>
        <v>0</v>
      </c>
      <c r="W130" s="162"/>
      <c r="X130" s="162" t="s">
        <v>243</v>
      </c>
      <c r="Y130" s="162" t="s">
        <v>244</v>
      </c>
      <c r="Z130" s="151"/>
      <c r="AA130" s="151"/>
      <c r="AB130" s="151"/>
      <c r="AC130" s="151"/>
      <c r="AD130" s="151"/>
      <c r="AE130" s="151"/>
      <c r="AF130" s="151"/>
      <c r="AG130" s="151" t="s">
        <v>245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4">
        <v>56</v>
      </c>
      <c r="B131" s="175" t="s">
        <v>613</v>
      </c>
      <c r="C131" s="191" t="s">
        <v>614</v>
      </c>
      <c r="D131" s="176" t="s">
        <v>446</v>
      </c>
      <c r="E131" s="177">
        <v>1</v>
      </c>
      <c r="F131" s="178"/>
      <c r="G131" s="179">
        <f t="shared" si="0"/>
        <v>0</v>
      </c>
      <c r="H131" s="178"/>
      <c r="I131" s="179">
        <f t="shared" si="1"/>
        <v>0</v>
      </c>
      <c r="J131" s="178"/>
      <c r="K131" s="179">
        <f t="shared" si="2"/>
        <v>0</v>
      </c>
      <c r="L131" s="179">
        <v>21</v>
      </c>
      <c r="M131" s="179">
        <f t="shared" si="3"/>
        <v>0</v>
      </c>
      <c r="N131" s="177">
        <v>0</v>
      </c>
      <c r="O131" s="177">
        <f t="shared" si="4"/>
        <v>0</v>
      </c>
      <c r="P131" s="177">
        <v>0</v>
      </c>
      <c r="Q131" s="177">
        <f t="shared" si="5"/>
        <v>0</v>
      </c>
      <c r="R131" s="179"/>
      <c r="S131" s="179" t="s">
        <v>349</v>
      </c>
      <c r="T131" s="180" t="s">
        <v>350</v>
      </c>
      <c r="U131" s="162">
        <v>0</v>
      </c>
      <c r="V131" s="162">
        <f t="shared" si="6"/>
        <v>0</v>
      </c>
      <c r="W131" s="162"/>
      <c r="X131" s="162" t="s">
        <v>243</v>
      </c>
      <c r="Y131" s="162" t="s">
        <v>244</v>
      </c>
      <c r="Z131" s="151"/>
      <c r="AA131" s="151"/>
      <c r="AB131" s="151"/>
      <c r="AC131" s="151"/>
      <c r="AD131" s="151"/>
      <c r="AE131" s="151"/>
      <c r="AF131" s="151"/>
      <c r="AG131" s="151" t="s">
        <v>245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>
        <v>57</v>
      </c>
      <c r="B132" s="159" t="s">
        <v>438</v>
      </c>
      <c r="C132" s="194" t="s">
        <v>439</v>
      </c>
      <c r="D132" s="160" t="s">
        <v>0</v>
      </c>
      <c r="E132" s="189"/>
      <c r="F132" s="163"/>
      <c r="G132" s="162">
        <f t="shared" si="0"/>
        <v>0</v>
      </c>
      <c r="H132" s="163"/>
      <c r="I132" s="162">
        <f t="shared" si="1"/>
        <v>0</v>
      </c>
      <c r="J132" s="163"/>
      <c r="K132" s="162">
        <f t="shared" si="2"/>
        <v>0</v>
      </c>
      <c r="L132" s="162">
        <v>21</v>
      </c>
      <c r="M132" s="162">
        <f t="shared" si="3"/>
        <v>0</v>
      </c>
      <c r="N132" s="161">
        <v>0</v>
      </c>
      <c r="O132" s="161">
        <f t="shared" si="4"/>
        <v>0</v>
      </c>
      <c r="P132" s="161">
        <v>0</v>
      </c>
      <c r="Q132" s="161">
        <f t="shared" si="5"/>
        <v>0</v>
      </c>
      <c r="R132" s="162" t="s">
        <v>440</v>
      </c>
      <c r="S132" s="162" t="s">
        <v>241</v>
      </c>
      <c r="T132" s="162" t="s">
        <v>242</v>
      </c>
      <c r="U132" s="162">
        <v>0</v>
      </c>
      <c r="V132" s="162">
        <f t="shared" si="6"/>
        <v>0</v>
      </c>
      <c r="W132" s="162"/>
      <c r="X132" s="162" t="s">
        <v>423</v>
      </c>
      <c r="Y132" s="162" t="s">
        <v>244</v>
      </c>
      <c r="Z132" s="151"/>
      <c r="AA132" s="151"/>
      <c r="AB132" s="151"/>
      <c r="AC132" s="151"/>
      <c r="AD132" s="151"/>
      <c r="AE132" s="151"/>
      <c r="AF132" s="151"/>
      <c r="AG132" s="151" t="s">
        <v>424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55" t="s">
        <v>441</v>
      </c>
      <c r="D133" s="256"/>
      <c r="E133" s="256"/>
      <c r="F133" s="256"/>
      <c r="G133" s="256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247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2.5" outlineLevel="1" x14ac:dyDescent="0.2">
      <c r="A134" s="158">
        <v>58</v>
      </c>
      <c r="B134" s="159" t="s">
        <v>615</v>
      </c>
      <c r="C134" s="194" t="s">
        <v>616</v>
      </c>
      <c r="D134" s="160" t="s">
        <v>0</v>
      </c>
      <c r="E134" s="189"/>
      <c r="F134" s="163"/>
      <c r="G134" s="162">
        <f>ROUND(E134*F134,2)</f>
        <v>0</v>
      </c>
      <c r="H134" s="163"/>
      <c r="I134" s="162">
        <f>ROUND(E134*H134,2)</f>
        <v>0</v>
      </c>
      <c r="J134" s="163"/>
      <c r="K134" s="162">
        <f>ROUND(E134*J134,2)</f>
        <v>0</v>
      </c>
      <c r="L134" s="162">
        <v>21</v>
      </c>
      <c r="M134" s="162">
        <f>G134*(1+L134/100)</f>
        <v>0</v>
      </c>
      <c r="N134" s="161">
        <v>0</v>
      </c>
      <c r="O134" s="161">
        <f>ROUND(E134*N134,2)</f>
        <v>0</v>
      </c>
      <c r="P134" s="161">
        <v>0</v>
      </c>
      <c r="Q134" s="161">
        <f>ROUND(E134*P134,2)</f>
        <v>0</v>
      </c>
      <c r="R134" s="162" t="s">
        <v>440</v>
      </c>
      <c r="S134" s="162" t="s">
        <v>241</v>
      </c>
      <c r="T134" s="162" t="s">
        <v>242</v>
      </c>
      <c r="U134" s="162">
        <v>0</v>
      </c>
      <c r="V134" s="162">
        <f>ROUND(E134*U134,2)</f>
        <v>0</v>
      </c>
      <c r="W134" s="162"/>
      <c r="X134" s="162" t="s">
        <v>423</v>
      </c>
      <c r="Y134" s="162" t="s">
        <v>244</v>
      </c>
      <c r="Z134" s="151"/>
      <c r="AA134" s="151"/>
      <c r="AB134" s="151"/>
      <c r="AC134" s="151"/>
      <c r="AD134" s="151"/>
      <c r="AE134" s="151"/>
      <c r="AF134" s="151"/>
      <c r="AG134" s="151" t="s">
        <v>424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">
      <c r="A135" s="158"/>
      <c r="B135" s="159"/>
      <c r="C135" s="255" t="s">
        <v>441</v>
      </c>
      <c r="D135" s="256"/>
      <c r="E135" s="256"/>
      <c r="F135" s="256"/>
      <c r="G135" s="256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1"/>
      <c r="AA135" s="151"/>
      <c r="AB135" s="151"/>
      <c r="AC135" s="151"/>
      <c r="AD135" s="151"/>
      <c r="AE135" s="151"/>
      <c r="AF135" s="151"/>
      <c r="AG135" s="151" t="s">
        <v>247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33.75" outlineLevel="1" x14ac:dyDescent="0.2">
      <c r="A136" s="158">
        <v>59</v>
      </c>
      <c r="B136" s="159" t="s">
        <v>617</v>
      </c>
      <c r="C136" s="194" t="s">
        <v>618</v>
      </c>
      <c r="D136" s="160" t="s">
        <v>0</v>
      </c>
      <c r="E136" s="189"/>
      <c r="F136" s="163"/>
      <c r="G136" s="162">
        <f>ROUND(E136*F136,2)</f>
        <v>0</v>
      </c>
      <c r="H136" s="163"/>
      <c r="I136" s="162">
        <f>ROUND(E136*H136,2)</f>
        <v>0</v>
      </c>
      <c r="J136" s="163"/>
      <c r="K136" s="162">
        <f>ROUND(E136*J136,2)</f>
        <v>0</v>
      </c>
      <c r="L136" s="162">
        <v>21</v>
      </c>
      <c r="M136" s="162">
        <f>G136*(1+L136/100)</f>
        <v>0</v>
      </c>
      <c r="N136" s="161">
        <v>0</v>
      </c>
      <c r="O136" s="161">
        <f>ROUND(E136*N136,2)</f>
        <v>0</v>
      </c>
      <c r="P136" s="161">
        <v>0</v>
      </c>
      <c r="Q136" s="161">
        <f>ROUND(E136*P136,2)</f>
        <v>0</v>
      </c>
      <c r="R136" s="162" t="s">
        <v>440</v>
      </c>
      <c r="S136" s="162" t="s">
        <v>241</v>
      </c>
      <c r="T136" s="162" t="s">
        <v>242</v>
      </c>
      <c r="U136" s="162">
        <v>0</v>
      </c>
      <c r="V136" s="162">
        <f>ROUND(E136*U136,2)</f>
        <v>0</v>
      </c>
      <c r="W136" s="162"/>
      <c r="X136" s="162" t="s">
        <v>423</v>
      </c>
      <c r="Y136" s="162" t="s">
        <v>244</v>
      </c>
      <c r="Z136" s="151"/>
      <c r="AA136" s="151"/>
      <c r="AB136" s="151"/>
      <c r="AC136" s="151"/>
      <c r="AD136" s="151"/>
      <c r="AE136" s="151"/>
      <c r="AF136" s="151"/>
      <c r="AG136" s="151" t="s">
        <v>424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255" t="s">
        <v>441</v>
      </c>
      <c r="D137" s="256"/>
      <c r="E137" s="256"/>
      <c r="F137" s="256"/>
      <c r="G137" s="256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1"/>
      <c r="AA137" s="151"/>
      <c r="AB137" s="151"/>
      <c r="AC137" s="151"/>
      <c r="AD137" s="151"/>
      <c r="AE137" s="151"/>
      <c r="AF137" s="151"/>
      <c r="AG137" s="151" t="s">
        <v>247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">
      <c r="A138" s="167" t="s">
        <v>235</v>
      </c>
      <c r="B138" s="168" t="s">
        <v>190</v>
      </c>
      <c r="C138" s="190" t="s">
        <v>191</v>
      </c>
      <c r="D138" s="169"/>
      <c r="E138" s="170"/>
      <c r="F138" s="171"/>
      <c r="G138" s="171">
        <f>SUMIF(AG139:AG158,"&lt;&gt;NOR",G139:G158)</f>
        <v>0</v>
      </c>
      <c r="H138" s="171"/>
      <c r="I138" s="171">
        <f>SUM(I139:I158)</f>
        <v>0</v>
      </c>
      <c r="J138" s="171"/>
      <c r="K138" s="171">
        <f>SUM(K139:K158)</f>
        <v>0</v>
      </c>
      <c r="L138" s="171"/>
      <c r="M138" s="171">
        <f>SUM(M139:M158)</f>
        <v>0</v>
      </c>
      <c r="N138" s="170"/>
      <c r="O138" s="170">
        <f>SUM(O139:O158)</f>
        <v>0.01</v>
      </c>
      <c r="P138" s="170"/>
      <c r="Q138" s="170">
        <f>SUM(Q139:Q158)</f>
        <v>0</v>
      </c>
      <c r="R138" s="171"/>
      <c r="S138" s="171"/>
      <c r="T138" s="172"/>
      <c r="U138" s="166"/>
      <c r="V138" s="166">
        <f>SUM(V139:V158)</f>
        <v>23.17</v>
      </c>
      <c r="W138" s="166"/>
      <c r="X138" s="166"/>
      <c r="Y138" s="166"/>
      <c r="AG138" t="s">
        <v>236</v>
      </c>
    </row>
    <row r="139" spans="1:60" outlineLevel="1" x14ac:dyDescent="0.2">
      <c r="A139" s="174">
        <v>60</v>
      </c>
      <c r="B139" s="175" t="s">
        <v>619</v>
      </c>
      <c r="C139" s="191" t="s">
        <v>620</v>
      </c>
      <c r="D139" s="176" t="s">
        <v>621</v>
      </c>
      <c r="E139" s="177">
        <v>231.68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5.0000000000000002E-5</v>
      </c>
      <c r="O139" s="177">
        <f>ROUND(E139*N139,2)</f>
        <v>0.01</v>
      </c>
      <c r="P139" s="177">
        <v>0</v>
      </c>
      <c r="Q139" s="177">
        <f>ROUND(E139*P139,2)</f>
        <v>0</v>
      </c>
      <c r="R139" s="179" t="s">
        <v>469</v>
      </c>
      <c r="S139" s="179" t="s">
        <v>241</v>
      </c>
      <c r="T139" s="180" t="s">
        <v>242</v>
      </c>
      <c r="U139" s="162">
        <v>0.1</v>
      </c>
      <c r="V139" s="162">
        <f>ROUND(E139*U139,2)</f>
        <v>23.17</v>
      </c>
      <c r="W139" s="162"/>
      <c r="X139" s="162" t="s">
        <v>243</v>
      </c>
      <c r="Y139" s="162" t="s">
        <v>244</v>
      </c>
      <c r="Z139" s="151"/>
      <c r="AA139" s="151"/>
      <c r="AB139" s="151"/>
      <c r="AC139" s="151"/>
      <c r="AD139" s="151"/>
      <c r="AE139" s="151"/>
      <c r="AF139" s="151"/>
      <c r="AG139" s="151" t="s">
        <v>245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2" t="s">
        <v>622</v>
      </c>
      <c r="D140" s="164"/>
      <c r="E140" s="165"/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249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2" t="s">
        <v>623</v>
      </c>
      <c r="D141" s="164"/>
      <c r="E141" s="165">
        <v>231.68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1"/>
      <c r="AA141" s="151"/>
      <c r="AB141" s="151"/>
      <c r="AC141" s="151"/>
      <c r="AD141" s="151"/>
      <c r="AE141" s="151"/>
      <c r="AF141" s="151"/>
      <c r="AG141" s="151" t="s">
        <v>249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82">
        <v>61</v>
      </c>
      <c r="B142" s="183" t="s">
        <v>624</v>
      </c>
      <c r="C142" s="193" t="s">
        <v>625</v>
      </c>
      <c r="D142" s="184" t="s">
        <v>626</v>
      </c>
      <c r="E142" s="185">
        <v>1</v>
      </c>
      <c r="F142" s="186"/>
      <c r="G142" s="187">
        <f>ROUND(E142*F142,2)</f>
        <v>0</v>
      </c>
      <c r="H142" s="186"/>
      <c r="I142" s="187">
        <f>ROUND(E142*H142,2)</f>
        <v>0</v>
      </c>
      <c r="J142" s="186"/>
      <c r="K142" s="187">
        <f>ROUND(E142*J142,2)</f>
        <v>0</v>
      </c>
      <c r="L142" s="187">
        <v>21</v>
      </c>
      <c r="M142" s="187">
        <f>G142*(1+L142/100)</f>
        <v>0</v>
      </c>
      <c r="N142" s="185">
        <v>0</v>
      </c>
      <c r="O142" s="185">
        <f>ROUND(E142*N142,2)</f>
        <v>0</v>
      </c>
      <c r="P142" s="185">
        <v>0</v>
      </c>
      <c r="Q142" s="185">
        <f>ROUND(E142*P142,2)</f>
        <v>0</v>
      </c>
      <c r="R142" s="187"/>
      <c r="S142" s="187" t="s">
        <v>349</v>
      </c>
      <c r="T142" s="188" t="s">
        <v>366</v>
      </c>
      <c r="U142" s="162">
        <v>0</v>
      </c>
      <c r="V142" s="162">
        <f>ROUND(E142*U142,2)</f>
        <v>0</v>
      </c>
      <c r="W142" s="162"/>
      <c r="X142" s="162" t="s">
        <v>243</v>
      </c>
      <c r="Y142" s="162" t="s">
        <v>244</v>
      </c>
      <c r="Z142" s="151"/>
      <c r="AA142" s="151"/>
      <c r="AB142" s="151"/>
      <c r="AC142" s="151"/>
      <c r="AD142" s="151"/>
      <c r="AE142" s="151"/>
      <c r="AF142" s="151"/>
      <c r="AG142" s="151" t="s">
        <v>245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4">
        <v>62</v>
      </c>
      <c r="B143" s="175" t="s">
        <v>450</v>
      </c>
      <c r="C143" s="191" t="s">
        <v>627</v>
      </c>
      <c r="D143" s="176" t="s">
        <v>428</v>
      </c>
      <c r="E143" s="177">
        <v>1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9"/>
      <c r="S143" s="179" t="s">
        <v>349</v>
      </c>
      <c r="T143" s="180" t="s">
        <v>350</v>
      </c>
      <c r="U143" s="162">
        <v>0</v>
      </c>
      <c r="V143" s="162">
        <f>ROUND(E143*U143,2)</f>
        <v>0</v>
      </c>
      <c r="W143" s="162"/>
      <c r="X143" s="162" t="s">
        <v>243</v>
      </c>
      <c r="Y143" s="162" t="s">
        <v>244</v>
      </c>
      <c r="Z143" s="151"/>
      <c r="AA143" s="151"/>
      <c r="AB143" s="151"/>
      <c r="AC143" s="151"/>
      <c r="AD143" s="151"/>
      <c r="AE143" s="151"/>
      <c r="AF143" s="151"/>
      <c r="AG143" s="151" t="s">
        <v>245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">
      <c r="A144" s="158"/>
      <c r="B144" s="159"/>
      <c r="C144" s="192" t="s">
        <v>628</v>
      </c>
      <c r="D144" s="164"/>
      <c r="E144" s="165"/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1"/>
      <c r="AA144" s="151"/>
      <c r="AB144" s="151"/>
      <c r="AC144" s="151"/>
      <c r="AD144" s="151"/>
      <c r="AE144" s="151"/>
      <c r="AF144" s="151"/>
      <c r="AG144" s="151" t="s">
        <v>249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192" t="s">
        <v>629</v>
      </c>
      <c r="D145" s="164"/>
      <c r="E145" s="165"/>
      <c r="F145" s="162"/>
      <c r="G145" s="162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62"/>
      <c r="Z145" s="151"/>
      <c r="AA145" s="151"/>
      <c r="AB145" s="151"/>
      <c r="AC145" s="151"/>
      <c r="AD145" s="151"/>
      <c r="AE145" s="151"/>
      <c r="AF145" s="151"/>
      <c r="AG145" s="151" t="s">
        <v>249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192" t="s">
        <v>630</v>
      </c>
      <c r="D146" s="164"/>
      <c r="E146" s="165"/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249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2" t="s">
        <v>631</v>
      </c>
      <c r="D147" s="164"/>
      <c r="E147" s="165"/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1"/>
      <c r="AA147" s="151"/>
      <c r="AB147" s="151"/>
      <c r="AC147" s="151"/>
      <c r="AD147" s="151"/>
      <c r="AE147" s="151"/>
      <c r="AF147" s="151"/>
      <c r="AG147" s="151" t="s">
        <v>249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92" t="s">
        <v>629</v>
      </c>
      <c r="D148" s="164"/>
      <c r="E148" s="165"/>
      <c r="F148" s="162"/>
      <c r="G148" s="162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1"/>
      <c r="AA148" s="151"/>
      <c r="AB148" s="151"/>
      <c r="AC148" s="151"/>
      <c r="AD148" s="151"/>
      <c r="AE148" s="151"/>
      <c r="AF148" s="151"/>
      <c r="AG148" s="151" t="s">
        <v>249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92" t="s">
        <v>632</v>
      </c>
      <c r="D149" s="164"/>
      <c r="E149" s="165"/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1"/>
      <c r="AA149" s="151"/>
      <c r="AB149" s="151"/>
      <c r="AC149" s="151"/>
      <c r="AD149" s="151"/>
      <c r="AE149" s="151"/>
      <c r="AF149" s="151"/>
      <c r="AG149" s="151" t="s">
        <v>249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2" t="s">
        <v>633</v>
      </c>
      <c r="D150" s="164"/>
      <c r="E150" s="165"/>
      <c r="F150" s="162"/>
      <c r="G150" s="162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1"/>
      <c r="AA150" s="151"/>
      <c r="AB150" s="151"/>
      <c r="AC150" s="151"/>
      <c r="AD150" s="151"/>
      <c r="AE150" s="151"/>
      <c r="AF150" s="151"/>
      <c r="AG150" s="151" t="s">
        <v>249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92" t="s">
        <v>634</v>
      </c>
      <c r="D151" s="164"/>
      <c r="E151" s="165"/>
      <c r="F151" s="162"/>
      <c r="G151" s="162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1"/>
      <c r="AA151" s="151"/>
      <c r="AB151" s="151"/>
      <c r="AC151" s="151"/>
      <c r="AD151" s="151"/>
      <c r="AE151" s="151"/>
      <c r="AF151" s="151"/>
      <c r="AG151" s="151" t="s">
        <v>249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192" t="s">
        <v>106</v>
      </c>
      <c r="D152" s="164"/>
      <c r="E152" s="165">
        <v>1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249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>
        <v>63</v>
      </c>
      <c r="B153" s="159" t="s">
        <v>467</v>
      </c>
      <c r="C153" s="194" t="s">
        <v>468</v>
      </c>
      <c r="D153" s="160" t="s">
        <v>0</v>
      </c>
      <c r="E153" s="189"/>
      <c r="F153" s="163"/>
      <c r="G153" s="162">
        <f>ROUND(E153*F153,2)</f>
        <v>0</v>
      </c>
      <c r="H153" s="163"/>
      <c r="I153" s="162">
        <f>ROUND(E153*H153,2)</f>
        <v>0</v>
      </c>
      <c r="J153" s="163"/>
      <c r="K153" s="162">
        <f>ROUND(E153*J153,2)</f>
        <v>0</v>
      </c>
      <c r="L153" s="162">
        <v>21</v>
      </c>
      <c r="M153" s="162">
        <f>G153*(1+L153/100)</f>
        <v>0</v>
      </c>
      <c r="N153" s="161">
        <v>0</v>
      </c>
      <c r="O153" s="161">
        <f>ROUND(E153*N153,2)</f>
        <v>0</v>
      </c>
      <c r="P153" s="161">
        <v>0</v>
      </c>
      <c r="Q153" s="161">
        <f>ROUND(E153*P153,2)</f>
        <v>0</v>
      </c>
      <c r="R153" s="162" t="s">
        <v>469</v>
      </c>
      <c r="S153" s="162" t="s">
        <v>241</v>
      </c>
      <c r="T153" s="162" t="s">
        <v>242</v>
      </c>
      <c r="U153" s="162">
        <v>0</v>
      </c>
      <c r="V153" s="162">
        <f>ROUND(E153*U153,2)</f>
        <v>0</v>
      </c>
      <c r="W153" s="162"/>
      <c r="X153" s="162" t="s">
        <v>423</v>
      </c>
      <c r="Y153" s="162" t="s">
        <v>244</v>
      </c>
      <c r="Z153" s="151"/>
      <c r="AA153" s="151"/>
      <c r="AB153" s="151"/>
      <c r="AC153" s="151"/>
      <c r="AD153" s="151"/>
      <c r="AE153" s="151"/>
      <c r="AF153" s="151"/>
      <c r="AG153" s="151" t="s">
        <v>424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2" x14ac:dyDescent="0.2">
      <c r="A154" s="158"/>
      <c r="B154" s="159"/>
      <c r="C154" s="255" t="s">
        <v>441</v>
      </c>
      <c r="D154" s="256"/>
      <c r="E154" s="256"/>
      <c r="F154" s="256"/>
      <c r="G154" s="256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62"/>
      <c r="Z154" s="151"/>
      <c r="AA154" s="151"/>
      <c r="AB154" s="151"/>
      <c r="AC154" s="151"/>
      <c r="AD154" s="151"/>
      <c r="AE154" s="151"/>
      <c r="AF154" s="151"/>
      <c r="AG154" s="151" t="s">
        <v>247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ht="22.5" outlineLevel="1" x14ac:dyDescent="0.2">
      <c r="A155" s="158">
        <v>64</v>
      </c>
      <c r="B155" s="159" t="s">
        <v>635</v>
      </c>
      <c r="C155" s="194" t="s">
        <v>636</v>
      </c>
      <c r="D155" s="160" t="s">
        <v>0</v>
      </c>
      <c r="E155" s="189"/>
      <c r="F155" s="163"/>
      <c r="G155" s="162">
        <f>ROUND(E155*F155,2)</f>
        <v>0</v>
      </c>
      <c r="H155" s="163"/>
      <c r="I155" s="162">
        <f>ROUND(E155*H155,2)</f>
        <v>0</v>
      </c>
      <c r="J155" s="163"/>
      <c r="K155" s="162">
        <f>ROUND(E155*J155,2)</f>
        <v>0</v>
      </c>
      <c r="L155" s="162">
        <v>21</v>
      </c>
      <c r="M155" s="162">
        <f>G155*(1+L155/100)</f>
        <v>0</v>
      </c>
      <c r="N155" s="161">
        <v>0</v>
      </c>
      <c r="O155" s="161">
        <f>ROUND(E155*N155,2)</f>
        <v>0</v>
      </c>
      <c r="P155" s="161">
        <v>0</v>
      </c>
      <c r="Q155" s="161">
        <f>ROUND(E155*P155,2)</f>
        <v>0</v>
      </c>
      <c r="R155" s="162" t="s">
        <v>469</v>
      </c>
      <c r="S155" s="162" t="s">
        <v>241</v>
      </c>
      <c r="T155" s="162" t="s">
        <v>242</v>
      </c>
      <c r="U155" s="162">
        <v>0</v>
      </c>
      <c r="V155" s="162">
        <f>ROUND(E155*U155,2)</f>
        <v>0</v>
      </c>
      <c r="W155" s="162"/>
      <c r="X155" s="162" t="s">
        <v>423</v>
      </c>
      <c r="Y155" s="162" t="s">
        <v>244</v>
      </c>
      <c r="Z155" s="151"/>
      <c r="AA155" s="151"/>
      <c r="AB155" s="151"/>
      <c r="AC155" s="151"/>
      <c r="AD155" s="151"/>
      <c r="AE155" s="151"/>
      <c r="AF155" s="151"/>
      <c r="AG155" s="151" t="s">
        <v>424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255" t="s">
        <v>441</v>
      </c>
      <c r="D156" s="256"/>
      <c r="E156" s="256"/>
      <c r="F156" s="256"/>
      <c r="G156" s="256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1"/>
      <c r="AA156" s="151"/>
      <c r="AB156" s="151"/>
      <c r="AC156" s="151"/>
      <c r="AD156" s="151"/>
      <c r="AE156" s="151"/>
      <c r="AF156" s="151"/>
      <c r="AG156" s="151" t="s">
        <v>247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33.75" outlineLevel="1" x14ac:dyDescent="0.2">
      <c r="A157" s="158">
        <v>65</v>
      </c>
      <c r="B157" s="159" t="s">
        <v>637</v>
      </c>
      <c r="C157" s="194" t="s">
        <v>638</v>
      </c>
      <c r="D157" s="160" t="s">
        <v>0</v>
      </c>
      <c r="E157" s="189"/>
      <c r="F157" s="163"/>
      <c r="G157" s="162">
        <f>ROUND(E157*F157,2)</f>
        <v>0</v>
      </c>
      <c r="H157" s="163"/>
      <c r="I157" s="162">
        <f>ROUND(E157*H157,2)</f>
        <v>0</v>
      </c>
      <c r="J157" s="163"/>
      <c r="K157" s="162">
        <f>ROUND(E157*J157,2)</f>
        <v>0</v>
      </c>
      <c r="L157" s="162">
        <v>21</v>
      </c>
      <c r="M157" s="162">
        <f>G157*(1+L157/100)</f>
        <v>0</v>
      </c>
      <c r="N157" s="161">
        <v>0</v>
      </c>
      <c r="O157" s="161">
        <f>ROUND(E157*N157,2)</f>
        <v>0</v>
      </c>
      <c r="P157" s="161">
        <v>0</v>
      </c>
      <c r="Q157" s="161">
        <f>ROUND(E157*P157,2)</f>
        <v>0</v>
      </c>
      <c r="R157" s="162" t="s">
        <v>469</v>
      </c>
      <c r="S157" s="162" t="s">
        <v>241</v>
      </c>
      <c r="T157" s="162" t="s">
        <v>242</v>
      </c>
      <c r="U157" s="162">
        <v>0</v>
      </c>
      <c r="V157" s="162">
        <f>ROUND(E157*U157,2)</f>
        <v>0</v>
      </c>
      <c r="W157" s="162"/>
      <c r="X157" s="162" t="s">
        <v>423</v>
      </c>
      <c r="Y157" s="162" t="s">
        <v>244</v>
      </c>
      <c r="Z157" s="151"/>
      <c r="AA157" s="151"/>
      <c r="AB157" s="151"/>
      <c r="AC157" s="151"/>
      <c r="AD157" s="151"/>
      <c r="AE157" s="151"/>
      <c r="AF157" s="151"/>
      <c r="AG157" s="151" t="s">
        <v>424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2" x14ac:dyDescent="0.2">
      <c r="A158" s="158"/>
      <c r="B158" s="159"/>
      <c r="C158" s="255" t="s">
        <v>441</v>
      </c>
      <c r="D158" s="256"/>
      <c r="E158" s="256"/>
      <c r="F158" s="256"/>
      <c r="G158" s="256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1"/>
      <c r="AA158" s="151"/>
      <c r="AB158" s="151"/>
      <c r="AC158" s="151"/>
      <c r="AD158" s="151"/>
      <c r="AE158" s="151"/>
      <c r="AF158" s="151"/>
      <c r="AG158" s="151" t="s">
        <v>247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67" t="s">
        <v>235</v>
      </c>
      <c r="B159" s="168" t="s">
        <v>198</v>
      </c>
      <c r="C159" s="190" t="s">
        <v>199</v>
      </c>
      <c r="D159" s="169"/>
      <c r="E159" s="170"/>
      <c r="F159" s="171"/>
      <c r="G159" s="171">
        <f>SUMIF(AG160:AG161,"&lt;&gt;NOR",G160:G161)</f>
        <v>0</v>
      </c>
      <c r="H159" s="171"/>
      <c r="I159" s="171">
        <f>SUM(I160:I161)</f>
        <v>0</v>
      </c>
      <c r="J159" s="171"/>
      <c r="K159" s="171">
        <f>SUM(K160:K161)</f>
        <v>0</v>
      </c>
      <c r="L159" s="171"/>
      <c r="M159" s="171">
        <f>SUM(M160:M161)</f>
        <v>0</v>
      </c>
      <c r="N159" s="170"/>
      <c r="O159" s="170">
        <f>SUM(O160:O161)</f>
        <v>0</v>
      </c>
      <c r="P159" s="170"/>
      <c r="Q159" s="170">
        <f>SUM(Q160:Q161)</f>
        <v>0</v>
      </c>
      <c r="R159" s="171"/>
      <c r="S159" s="171"/>
      <c r="T159" s="172"/>
      <c r="U159" s="166"/>
      <c r="V159" s="166">
        <f>SUM(V160:V161)</f>
        <v>1.9</v>
      </c>
      <c r="W159" s="166"/>
      <c r="X159" s="166"/>
      <c r="Y159" s="166"/>
      <c r="AG159" t="s">
        <v>236</v>
      </c>
    </row>
    <row r="160" spans="1:60" ht="22.5" outlineLevel="1" x14ac:dyDescent="0.2">
      <c r="A160" s="174">
        <v>66</v>
      </c>
      <c r="B160" s="175" t="s">
        <v>639</v>
      </c>
      <c r="C160" s="191" t="s">
        <v>640</v>
      </c>
      <c r="D160" s="176" t="s">
        <v>268</v>
      </c>
      <c r="E160" s="177">
        <v>4.59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7">
        <v>3.6000000000000002E-4</v>
      </c>
      <c r="O160" s="177">
        <f>ROUND(E160*N160,2)</f>
        <v>0</v>
      </c>
      <c r="P160" s="177">
        <v>0</v>
      </c>
      <c r="Q160" s="177">
        <f>ROUND(E160*P160,2)</f>
        <v>0</v>
      </c>
      <c r="R160" s="179" t="s">
        <v>472</v>
      </c>
      <c r="S160" s="179" t="s">
        <v>241</v>
      </c>
      <c r="T160" s="180" t="s">
        <v>242</v>
      </c>
      <c r="U160" s="162">
        <v>0.41299999999999998</v>
      </c>
      <c r="V160" s="162">
        <f>ROUND(E160*U160,2)</f>
        <v>1.9</v>
      </c>
      <c r="W160" s="162"/>
      <c r="X160" s="162" t="s">
        <v>243</v>
      </c>
      <c r="Y160" s="162" t="s">
        <v>244</v>
      </c>
      <c r="Z160" s="151"/>
      <c r="AA160" s="151"/>
      <c r="AB160" s="151"/>
      <c r="AC160" s="151"/>
      <c r="AD160" s="151"/>
      <c r="AE160" s="151"/>
      <c r="AF160" s="151"/>
      <c r="AG160" s="151" t="s">
        <v>245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">
      <c r="A161" s="158"/>
      <c r="B161" s="159"/>
      <c r="C161" s="192" t="s">
        <v>641</v>
      </c>
      <c r="D161" s="164"/>
      <c r="E161" s="165">
        <v>4.59</v>
      </c>
      <c r="F161" s="162"/>
      <c r="G161" s="162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62"/>
      <c r="Z161" s="151"/>
      <c r="AA161" s="151"/>
      <c r="AB161" s="151"/>
      <c r="AC161" s="151"/>
      <c r="AD161" s="151"/>
      <c r="AE161" s="151"/>
      <c r="AF161" s="151"/>
      <c r="AG161" s="151" t="s">
        <v>249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x14ac:dyDescent="0.2">
      <c r="A162" s="3"/>
      <c r="B162" s="4"/>
      <c r="C162" s="195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E162">
        <v>12</v>
      </c>
      <c r="AF162">
        <v>21</v>
      </c>
      <c r="AG162" t="s">
        <v>221</v>
      </c>
    </row>
    <row r="163" spans="1:60" x14ac:dyDescent="0.2">
      <c r="A163" s="154"/>
      <c r="B163" s="155" t="s">
        <v>29</v>
      </c>
      <c r="C163" s="196"/>
      <c r="D163" s="156"/>
      <c r="E163" s="157"/>
      <c r="F163" s="157"/>
      <c r="G163" s="173">
        <f>G8+G16+G22+G30+G33+G73+G90+G98+G113+G138+G159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f>SUMIF(L7:L161,AE162,G7:G161)</f>
        <v>0</v>
      </c>
      <c r="AF163">
        <f>SUMIF(L7:L161,AF162,G7:G161)</f>
        <v>0</v>
      </c>
      <c r="AG163" t="s">
        <v>483</v>
      </c>
    </row>
    <row r="164" spans="1:60" x14ac:dyDescent="0.2">
      <c r="C164" s="197"/>
      <c r="D164" s="10"/>
      <c r="AG164" t="s">
        <v>484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gP0uq57Aisdf6HaVX1twSQt2PUfWhe5wVXsi2QgkRvGRpwggFiFvRrmj/hnvGkwbAiw2Wria7M3tJRSm99IEA==" saltValue="CFx5lhS1W1xhaxyZeOP6+Q==" spinCount="100000" sheet="1" formatRows="0"/>
  <mergeCells count="27">
    <mergeCell ref="C32:G32"/>
    <mergeCell ref="A1:G1"/>
    <mergeCell ref="C2:G2"/>
    <mergeCell ref="C3:G3"/>
    <mergeCell ref="C4:G4"/>
    <mergeCell ref="C24:G24"/>
    <mergeCell ref="C108:G108"/>
    <mergeCell ref="C68:G68"/>
    <mergeCell ref="C70:G70"/>
    <mergeCell ref="C72:G72"/>
    <mergeCell ref="C85:G85"/>
    <mergeCell ref="C87:G87"/>
    <mergeCell ref="C89:G89"/>
    <mergeCell ref="C93:G93"/>
    <mergeCell ref="C95:G95"/>
    <mergeCell ref="C97:G97"/>
    <mergeCell ref="C104:G104"/>
    <mergeCell ref="C106:G106"/>
    <mergeCell ref="C154:G154"/>
    <mergeCell ref="C156:G156"/>
    <mergeCell ref="C158:G158"/>
    <mergeCell ref="C110:G110"/>
    <mergeCell ref="C112:G112"/>
    <mergeCell ref="C115:G115"/>
    <mergeCell ref="C133:G133"/>
    <mergeCell ref="C135:G135"/>
    <mergeCell ref="C137:G1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208</v>
      </c>
      <c r="B1" s="257"/>
      <c r="C1" s="257"/>
      <c r="D1" s="257"/>
      <c r="E1" s="257"/>
      <c r="F1" s="257"/>
      <c r="G1" s="257"/>
      <c r="AG1" t="s">
        <v>209</v>
      </c>
    </row>
    <row r="2" spans="1:60" ht="24.95" customHeight="1" x14ac:dyDescent="0.2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210</v>
      </c>
    </row>
    <row r="3" spans="1:60" ht="24.95" customHeight="1" x14ac:dyDescent="0.2">
      <c r="A3" s="143" t="s">
        <v>8</v>
      </c>
      <c r="B3" s="49" t="s">
        <v>47</v>
      </c>
      <c r="C3" s="258" t="s">
        <v>44</v>
      </c>
      <c r="D3" s="259"/>
      <c r="E3" s="259"/>
      <c r="F3" s="259"/>
      <c r="G3" s="260"/>
      <c r="AC3" s="124" t="s">
        <v>210</v>
      </c>
      <c r="AG3" t="s">
        <v>211</v>
      </c>
    </row>
    <row r="4" spans="1:60" ht="24.95" customHeight="1" x14ac:dyDescent="0.2">
      <c r="A4" s="144" t="s">
        <v>9</v>
      </c>
      <c r="B4" s="145" t="s">
        <v>51</v>
      </c>
      <c r="C4" s="261" t="s">
        <v>52</v>
      </c>
      <c r="D4" s="262"/>
      <c r="E4" s="262"/>
      <c r="F4" s="262"/>
      <c r="G4" s="263"/>
      <c r="AG4" t="s">
        <v>212</v>
      </c>
    </row>
    <row r="5" spans="1:60" x14ac:dyDescent="0.2">
      <c r="D5" s="10"/>
    </row>
    <row r="6" spans="1:60" ht="38.25" x14ac:dyDescent="0.2">
      <c r="A6" s="147" t="s">
        <v>213</v>
      </c>
      <c r="B6" s="149" t="s">
        <v>214</v>
      </c>
      <c r="C6" s="149" t="s">
        <v>215</v>
      </c>
      <c r="D6" s="148" t="s">
        <v>216</v>
      </c>
      <c r="E6" s="147" t="s">
        <v>217</v>
      </c>
      <c r="F6" s="146" t="s">
        <v>218</v>
      </c>
      <c r="G6" s="147" t="s">
        <v>29</v>
      </c>
      <c r="H6" s="150" t="s">
        <v>30</v>
      </c>
      <c r="I6" s="150" t="s">
        <v>219</v>
      </c>
      <c r="J6" s="150" t="s">
        <v>31</v>
      </c>
      <c r="K6" s="150" t="s">
        <v>220</v>
      </c>
      <c r="L6" s="150" t="s">
        <v>221</v>
      </c>
      <c r="M6" s="150" t="s">
        <v>222</v>
      </c>
      <c r="N6" s="150" t="s">
        <v>223</v>
      </c>
      <c r="O6" s="150" t="s">
        <v>224</v>
      </c>
      <c r="P6" s="150" t="s">
        <v>225</v>
      </c>
      <c r="Q6" s="150" t="s">
        <v>226</v>
      </c>
      <c r="R6" s="150" t="s">
        <v>227</v>
      </c>
      <c r="S6" s="150" t="s">
        <v>228</v>
      </c>
      <c r="T6" s="150" t="s">
        <v>229</v>
      </c>
      <c r="U6" s="150" t="s">
        <v>230</v>
      </c>
      <c r="V6" s="150" t="s">
        <v>231</v>
      </c>
      <c r="W6" s="150" t="s">
        <v>232</v>
      </c>
      <c r="X6" s="150" t="s">
        <v>233</v>
      </c>
      <c r="Y6" s="150" t="s">
        <v>234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235</v>
      </c>
      <c r="B8" s="168" t="s">
        <v>106</v>
      </c>
      <c r="C8" s="190" t="s">
        <v>107</v>
      </c>
      <c r="D8" s="169"/>
      <c r="E8" s="170"/>
      <c r="F8" s="171"/>
      <c r="G8" s="171">
        <f>SUMIF(AG9:AG26,"&lt;&gt;NOR",G9:G26)</f>
        <v>0</v>
      </c>
      <c r="H8" s="171"/>
      <c r="I8" s="171">
        <f>SUM(I9:I26)</f>
        <v>0</v>
      </c>
      <c r="J8" s="171"/>
      <c r="K8" s="171">
        <f>SUM(K9:K26)</f>
        <v>0</v>
      </c>
      <c r="L8" s="171"/>
      <c r="M8" s="171">
        <f>SUM(M9:M26)</f>
        <v>0</v>
      </c>
      <c r="N8" s="170"/>
      <c r="O8" s="170">
        <f>SUM(O9:O26)</f>
        <v>0</v>
      </c>
      <c r="P8" s="170"/>
      <c r="Q8" s="170">
        <f>SUM(Q9:Q26)</f>
        <v>0</v>
      </c>
      <c r="R8" s="171"/>
      <c r="S8" s="171"/>
      <c r="T8" s="172"/>
      <c r="U8" s="166"/>
      <c r="V8" s="166">
        <f>SUM(V9:V26)</f>
        <v>6.69</v>
      </c>
      <c r="W8" s="166"/>
      <c r="X8" s="166"/>
      <c r="Y8" s="166"/>
      <c r="AG8" t="s">
        <v>236</v>
      </c>
    </row>
    <row r="9" spans="1:60" outlineLevel="1" x14ac:dyDescent="0.2">
      <c r="A9" s="174">
        <v>1</v>
      </c>
      <c r="B9" s="175" t="s">
        <v>642</v>
      </c>
      <c r="C9" s="191" t="s">
        <v>643</v>
      </c>
      <c r="D9" s="176" t="s">
        <v>239</v>
      </c>
      <c r="E9" s="177">
        <v>18.48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 t="s">
        <v>240</v>
      </c>
      <c r="S9" s="179" t="s">
        <v>241</v>
      </c>
      <c r="T9" s="180" t="s">
        <v>242</v>
      </c>
      <c r="U9" s="162">
        <v>0.223</v>
      </c>
      <c r="V9" s="162">
        <f>ROUND(E9*U9,2)</f>
        <v>4.12</v>
      </c>
      <c r="W9" s="162"/>
      <c r="X9" s="162" t="s">
        <v>243</v>
      </c>
      <c r="Y9" s="162" t="s">
        <v>244</v>
      </c>
      <c r="Z9" s="151"/>
      <c r="AA9" s="151"/>
      <c r="AB9" s="151"/>
      <c r="AC9" s="151"/>
      <c r="AD9" s="151"/>
      <c r="AE9" s="151"/>
      <c r="AF9" s="151"/>
      <c r="AG9" s="151" t="s">
        <v>245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3" t="s">
        <v>644</v>
      </c>
      <c r="D10" s="254"/>
      <c r="E10" s="254"/>
      <c r="F10" s="254"/>
      <c r="G10" s="254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247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1" t="str">
        <f>C10</f>
        <v>s přemístěním výkopku v příčných profilech na vzdálenost do 15 m nebo s naložením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2" t="s">
        <v>645</v>
      </c>
      <c r="D11" s="164"/>
      <c r="E11" s="165">
        <v>18.48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249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4">
        <v>2</v>
      </c>
      <c r="B12" s="175" t="s">
        <v>646</v>
      </c>
      <c r="C12" s="191" t="s">
        <v>647</v>
      </c>
      <c r="D12" s="176" t="s">
        <v>239</v>
      </c>
      <c r="E12" s="177">
        <v>18.48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9" t="s">
        <v>240</v>
      </c>
      <c r="S12" s="179" t="s">
        <v>241</v>
      </c>
      <c r="T12" s="180" t="s">
        <v>242</v>
      </c>
      <c r="U12" s="162">
        <v>8.7999999999999995E-2</v>
      </c>
      <c r="V12" s="162">
        <f>ROUND(E12*U12,2)</f>
        <v>1.63</v>
      </c>
      <c r="W12" s="162"/>
      <c r="X12" s="162" t="s">
        <v>243</v>
      </c>
      <c r="Y12" s="162" t="s">
        <v>244</v>
      </c>
      <c r="Z12" s="151"/>
      <c r="AA12" s="151"/>
      <c r="AB12" s="151"/>
      <c r="AC12" s="151"/>
      <c r="AD12" s="151"/>
      <c r="AE12" s="151"/>
      <c r="AF12" s="151"/>
      <c r="AG12" s="151" t="s">
        <v>245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53" t="s">
        <v>644</v>
      </c>
      <c r="D13" s="254"/>
      <c r="E13" s="254"/>
      <c r="F13" s="254"/>
      <c r="G13" s="254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247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1" t="str">
        <f>C13</f>
        <v>s přemístěním výkopku v příčných profilech na vzdálenost do 15 m nebo s naložením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2" t="s">
        <v>648</v>
      </c>
      <c r="D14" s="164"/>
      <c r="E14" s="165">
        <v>18.48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249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649</v>
      </c>
      <c r="C15" s="191" t="s">
        <v>650</v>
      </c>
      <c r="D15" s="176" t="s">
        <v>239</v>
      </c>
      <c r="E15" s="177">
        <v>18.48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 t="s">
        <v>240</v>
      </c>
      <c r="S15" s="179" t="s">
        <v>241</v>
      </c>
      <c r="T15" s="180" t="s">
        <v>242</v>
      </c>
      <c r="U15" s="162">
        <v>1.0999999999999999E-2</v>
      </c>
      <c r="V15" s="162">
        <f>ROUND(E15*U15,2)</f>
        <v>0.2</v>
      </c>
      <c r="W15" s="162"/>
      <c r="X15" s="162" t="s">
        <v>243</v>
      </c>
      <c r="Y15" s="162" t="s">
        <v>244</v>
      </c>
      <c r="Z15" s="151"/>
      <c r="AA15" s="151"/>
      <c r="AB15" s="151"/>
      <c r="AC15" s="151"/>
      <c r="AD15" s="151"/>
      <c r="AE15" s="151"/>
      <c r="AF15" s="151"/>
      <c r="AG15" s="151" t="s">
        <v>245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53" t="s">
        <v>651</v>
      </c>
      <c r="D16" s="254"/>
      <c r="E16" s="254"/>
      <c r="F16" s="254"/>
      <c r="G16" s="254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247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2" t="s">
        <v>648</v>
      </c>
      <c r="D17" s="164"/>
      <c r="E17" s="165">
        <v>18.48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249</v>
      </c>
      <c r="AH17" s="151">
        <v>5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4">
        <v>4</v>
      </c>
      <c r="B18" s="175" t="s">
        <v>652</v>
      </c>
      <c r="C18" s="191" t="s">
        <v>653</v>
      </c>
      <c r="D18" s="176" t="s">
        <v>239</v>
      </c>
      <c r="E18" s="177">
        <v>184.8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 t="s">
        <v>240</v>
      </c>
      <c r="S18" s="179" t="s">
        <v>241</v>
      </c>
      <c r="T18" s="180" t="s">
        <v>242</v>
      </c>
      <c r="U18" s="162">
        <v>0</v>
      </c>
      <c r="V18" s="162">
        <f>ROUND(E18*U18,2)</f>
        <v>0</v>
      </c>
      <c r="W18" s="162"/>
      <c r="X18" s="162" t="s">
        <v>243</v>
      </c>
      <c r="Y18" s="162" t="s">
        <v>244</v>
      </c>
      <c r="Z18" s="151"/>
      <c r="AA18" s="151"/>
      <c r="AB18" s="151"/>
      <c r="AC18" s="151"/>
      <c r="AD18" s="151"/>
      <c r="AE18" s="151"/>
      <c r="AF18" s="151"/>
      <c r="AG18" s="151" t="s">
        <v>245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53" t="s">
        <v>651</v>
      </c>
      <c r="D19" s="254"/>
      <c r="E19" s="254"/>
      <c r="F19" s="254"/>
      <c r="G19" s="254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247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2" t="s">
        <v>654</v>
      </c>
      <c r="D20" s="164"/>
      <c r="E20" s="165">
        <v>184.8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249</v>
      </c>
      <c r="AH20" s="151">
        <v>5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4">
        <v>5</v>
      </c>
      <c r="B21" s="175" t="s">
        <v>655</v>
      </c>
      <c r="C21" s="191" t="s">
        <v>656</v>
      </c>
      <c r="D21" s="176" t="s">
        <v>239</v>
      </c>
      <c r="E21" s="177">
        <v>18.48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 t="s">
        <v>240</v>
      </c>
      <c r="S21" s="179" t="s">
        <v>241</v>
      </c>
      <c r="T21" s="180" t="s">
        <v>242</v>
      </c>
      <c r="U21" s="162">
        <v>8.9999999999999993E-3</v>
      </c>
      <c r="V21" s="162">
        <f>ROUND(E21*U21,2)</f>
        <v>0.17</v>
      </c>
      <c r="W21" s="162"/>
      <c r="X21" s="162" t="s">
        <v>243</v>
      </c>
      <c r="Y21" s="162" t="s">
        <v>244</v>
      </c>
      <c r="Z21" s="151"/>
      <c r="AA21" s="151"/>
      <c r="AB21" s="151"/>
      <c r="AC21" s="151"/>
      <c r="AD21" s="151"/>
      <c r="AE21" s="151"/>
      <c r="AF21" s="151"/>
      <c r="AG21" s="151" t="s">
        <v>245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2" t="s">
        <v>657</v>
      </c>
      <c r="D22" s="164"/>
      <c r="E22" s="165">
        <v>18.48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249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4">
        <v>6</v>
      </c>
      <c r="B23" s="175" t="s">
        <v>658</v>
      </c>
      <c r="C23" s="191" t="s">
        <v>659</v>
      </c>
      <c r="D23" s="176" t="s">
        <v>268</v>
      </c>
      <c r="E23" s="177">
        <v>44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 t="s">
        <v>240</v>
      </c>
      <c r="S23" s="179" t="s">
        <v>241</v>
      </c>
      <c r="T23" s="180" t="s">
        <v>242</v>
      </c>
      <c r="U23" s="162">
        <v>1.2999999999999999E-2</v>
      </c>
      <c r="V23" s="162">
        <f>ROUND(E23*U23,2)</f>
        <v>0.56999999999999995</v>
      </c>
      <c r="W23" s="162"/>
      <c r="X23" s="162" t="s">
        <v>243</v>
      </c>
      <c r="Y23" s="162" t="s">
        <v>244</v>
      </c>
      <c r="Z23" s="151"/>
      <c r="AA23" s="151"/>
      <c r="AB23" s="151"/>
      <c r="AC23" s="151"/>
      <c r="AD23" s="151"/>
      <c r="AE23" s="151"/>
      <c r="AF23" s="151"/>
      <c r="AG23" s="151" t="s">
        <v>245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53" t="s">
        <v>660</v>
      </c>
      <c r="D24" s="254"/>
      <c r="E24" s="254"/>
      <c r="F24" s="254"/>
      <c r="G24" s="254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247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4">
        <v>7</v>
      </c>
      <c r="B25" s="175" t="s">
        <v>661</v>
      </c>
      <c r="C25" s="191" t="s">
        <v>662</v>
      </c>
      <c r="D25" s="176" t="s">
        <v>297</v>
      </c>
      <c r="E25" s="177">
        <v>35.112000000000002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 t="s">
        <v>240</v>
      </c>
      <c r="S25" s="179" t="s">
        <v>241</v>
      </c>
      <c r="T25" s="180" t="s">
        <v>242</v>
      </c>
      <c r="U25" s="162">
        <v>0</v>
      </c>
      <c r="V25" s="162">
        <f>ROUND(E25*U25,2)</f>
        <v>0</v>
      </c>
      <c r="W25" s="162"/>
      <c r="X25" s="162" t="s">
        <v>243</v>
      </c>
      <c r="Y25" s="162" t="s">
        <v>244</v>
      </c>
      <c r="Z25" s="151"/>
      <c r="AA25" s="151"/>
      <c r="AB25" s="151"/>
      <c r="AC25" s="151"/>
      <c r="AD25" s="151"/>
      <c r="AE25" s="151"/>
      <c r="AF25" s="151"/>
      <c r="AG25" s="151" t="s">
        <v>245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2" t="s">
        <v>663</v>
      </c>
      <c r="D26" s="164"/>
      <c r="E26" s="165">
        <v>35.112000000000002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249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7" t="s">
        <v>235</v>
      </c>
      <c r="B27" s="168" t="s">
        <v>131</v>
      </c>
      <c r="C27" s="190" t="s">
        <v>132</v>
      </c>
      <c r="D27" s="169"/>
      <c r="E27" s="170"/>
      <c r="F27" s="171"/>
      <c r="G27" s="171">
        <f>SUMIF(AG28:AG34,"&lt;&gt;NOR",G28:G34)</f>
        <v>0</v>
      </c>
      <c r="H27" s="171"/>
      <c r="I27" s="171">
        <f>SUM(I28:I34)</f>
        <v>0</v>
      </c>
      <c r="J27" s="171"/>
      <c r="K27" s="171">
        <f>SUM(K28:K34)</f>
        <v>0</v>
      </c>
      <c r="L27" s="171"/>
      <c r="M27" s="171">
        <f>SUM(M28:M34)</f>
        <v>0</v>
      </c>
      <c r="N27" s="170"/>
      <c r="O27" s="170">
        <f>SUM(O28:O34)</f>
        <v>40.179999999999993</v>
      </c>
      <c r="P27" s="170"/>
      <c r="Q27" s="170">
        <f>SUM(Q28:Q34)</f>
        <v>0</v>
      </c>
      <c r="R27" s="171"/>
      <c r="S27" s="171"/>
      <c r="T27" s="172"/>
      <c r="U27" s="166"/>
      <c r="V27" s="166">
        <f>SUM(V28:V34)</f>
        <v>35.35</v>
      </c>
      <c r="W27" s="166"/>
      <c r="X27" s="166"/>
      <c r="Y27" s="166"/>
      <c r="AG27" t="s">
        <v>236</v>
      </c>
    </row>
    <row r="28" spans="1:60" ht="22.5" outlineLevel="1" x14ac:dyDescent="0.2">
      <c r="A28" s="174">
        <v>8</v>
      </c>
      <c r="B28" s="175" t="s">
        <v>664</v>
      </c>
      <c r="C28" s="191" t="s">
        <v>665</v>
      </c>
      <c r="D28" s="176" t="s">
        <v>268</v>
      </c>
      <c r="E28" s="177">
        <v>88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0.34499999999999997</v>
      </c>
      <c r="O28" s="177">
        <f>ROUND(E28*N28,2)</f>
        <v>30.36</v>
      </c>
      <c r="P28" s="177">
        <v>0</v>
      </c>
      <c r="Q28" s="177">
        <f>ROUND(E28*P28,2)</f>
        <v>0</v>
      </c>
      <c r="R28" s="179" t="s">
        <v>666</v>
      </c>
      <c r="S28" s="179" t="s">
        <v>241</v>
      </c>
      <c r="T28" s="180" t="s">
        <v>242</v>
      </c>
      <c r="U28" s="162">
        <v>2.5999999999999999E-2</v>
      </c>
      <c r="V28" s="162">
        <f>ROUND(E28*U28,2)</f>
        <v>2.29</v>
      </c>
      <c r="W28" s="162"/>
      <c r="X28" s="162" t="s">
        <v>243</v>
      </c>
      <c r="Y28" s="162" t="s">
        <v>244</v>
      </c>
      <c r="Z28" s="151"/>
      <c r="AA28" s="151"/>
      <c r="AB28" s="151"/>
      <c r="AC28" s="151"/>
      <c r="AD28" s="151"/>
      <c r="AE28" s="151"/>
      <c r="AF28" s="151"/>
      <c r="AG28" s="151" t="s">
        <v>245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2" t="s">
        <v>667</v>
      </c>
      <c r="D29" s="164"/>
      <c r="E29" s="165">
        <v>88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249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4">
        <v>9</v>
      </c>
      <c r="B30" s="175" t="s">
        <v>668</v>
      </c>
      <c r="C30" s="191" t="s">
        <v>669</v>
      </c>
      <c r="D30" s="176" t="s">
        <v>268</v>
      </c>
      <c r="E30" s="177">
        <v>44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7.3899999999999993E-2</v>
      </c>
      <c r="O30" s="177">
        <f>ROUND(E30*N30,2)</f>
        <v>3.25</v>
      </c>
      <c r="P30" s="177">
        <v>0</v>
      </c>
      <c r="Q30" s="177">
        <f>ROUND(E30*P30,2)</f>
        <v>0</v>
      </c>
      <c r="R30" s="179" t="s">
        <v>666</v>
      </c>
      <c r="S30" s="179" t="s">
        <v>241</v>
      </c>
      <c r="T30" s="180" t="s">
        <v>242</v>
      </c>
      <c r="U30" s="162">
        <v>0.47799999999999998</v>
      </c>
      <c r="V30" s="162">
        <f>ROUND(E30*U30,2)</f>
        <v>21.03</v>
      </c>
      <c r="W30" s="162"/>
      <c r="X30" s="162" t="s">
        <v>243</v>
      </c>
      <c r="Y30" s="162" t="s">
        <v>244</v>
      </c>
      <c r="Z30" s="151"/>
      <c r="AA30" s="151"/>
      <c r="AB30" s="151"/>
      <c r="AC30" s="151"/>
      <c r="AD30" s="151"/>
      <c r="AE30" s="151"/>
      <c r="AF30" s="151"/>
      <c r="AG30" s="151" t="s">
        <v>245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2" x14ac:dyDescent="0.2">
      <c r="A31" s="158"/>
      <c r="B31" s="159"/>
      <c r="C31" s="253" t="s">
        <v>670</v>
      </c>
      <c r="D31" s="254"/>
      <c r="E31" s="254"/>
      <c r="F31" s="254"/>
      <c r="G31" s="254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247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81" t="str">
        <f>C31</f>
        <v>s provedením lože z kameniva drceného, s vyplněním spár, s dvojitým hutněním a se smetením přebytečného materiálu na krajnici. S dodáním hmot pro lože a výplň spár.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2">
        <v>10</v>
      </c>
      <c r="B32" s="183" t="s">
        <v>671</v>
      </c>
      <c r="C32" s="193" t="s">
        <v>672</v>
      </c>
      <c r="D32" s="184" t="s">
        <v>312</v>
      </c>
      <c r="E32" s="185">
        <v>29.33304</v>
      </c>
      <c r="F32" s="186"/>
      <c r="G32" s="187">
        <f>ROUND(E32*F32,2)</f>
        <v>0</v>
      </c>
      <c r="H32" s="186"/>
      <c r="I32" s="187">
        <f>ROUND(E32*H32,2)</f>
        <v>0</v>
      </c>
      <c r="J32" s="186"/>
      <c r="K32" s="187">
        <f>ROUND(E32*J32,2)</f>
        <v>0</v>
      </c>
      <c r="L32" s="187">
        <v>21</v>
      </c>
      <c r="M32" s="187">
        <f>G32*(1+L32/100)</f>
        <v>0</v>
      </c>
      <c r="N32" s="185">
        <v>3.3E-4</v>
      </c>
      <c r="O32" s="185">
        <f>ROUND(E32*N32,2)</f>
        <v>0.01</v>
      </c>
      <c r="P32" s="185">
        <v>0</v>
      </c>
      <c r="Q32" s="185">
        <f>ROUND(E32*P32,2)</f>
        <v>0</v>
      </c>
      <c r="R32" s="187" t="s">
        <v>666</v>
      </c>
      <c r="S32" s="187" t="s">
        <v>241</v>
      </c>
      <c r="T32" s="188" t="s">
        <v>242</v>
      </c>
      <c r="U32" s="162">
        <v>0.41</v>
      </c>
      <c r="V32" s="162">
        <f>ROUND(E32*U32,2)</f>
        <v>12.03</v>
      </c>
      <c r="W32" s="162"/>
      <c r="X32" s="162" t="s">
        <v>243</v>
      </c>
      <c r="Y32" s="162" t="s">
        <v>244</v>
      </c>
      <c r="Z32" s="151"/>
      <c r="AA32" s="151"/>
      <c r="AB32" s="151"/>
      <c r="AC32" s="151"/>
      <c r="AD32" s="151"/>
      <c r="AE32" s="151"/>
      <c r="AF32" s="151"/>
      <c r="AG32" s="151" t="s">
        <v>245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2">
        <v>11</v>
      </c>
      <c r="B33" s="183" t="s">
        <v>673</v>
      </c>
      <c r="C33" s="193" t="s">
        <v>674</v>
      </c>
      <c r="D33" s="184" t="s">
        <v>446</v>
      </c>
      <c r="E33" s="185">
        <v>29.611999999999998</v>
      </c>
      <c r="F33" s="186"/>
      <c r="G33" s="187">
        <f>ROUND(E33*F33,2)</f>
        <v>0</v>
      </c>
      <c r="H33" s="186"/>
      <c r="I33" s="187">
        <f>ROUND(E33*H33,2)</f>
        <v>0</v>
      </c>
      <c r="J33" s="186"/>
      <c r="K33" s="187">
        <f>ROUND(E33*J33,2)</f>
        <v>0</v>
      </c>
      <c r="L33" s="187">
        <v>21</v>
      </c>
      <c r="M33" s="187">
        <f>G33*(1+L33/100)</f>
        <v>0</v>
      </c>
      <c r="N33" s="185">
        <v>2.7E-2</v>
      </c>
      <c r="O33" s="185">
        <f>ROUND(E33*N33,2)</f>
        <v>0.8</v>
      </c>
      <c r="P33" s="185">
        <v>0</v>
      </c>
      <c r="Q33" s="185">
        <f>ROUND(E33*P33,2)</f>
        <v>0</v>
      </c>
      <c r="R33" s="187" t="s">
        <v>551</v>
      </c>
      <c r="S33" s="187" t="s">
        <v>241</v>
      </c>
      <c r="T33" s="188" t="s">
        <v>242</v>
      </c>
      <c r="U33" s="162">
        <v>0</v>
      </c>
      <c r="V33" s="162">
        <f>ROUND(E33*U33,2)</f>
        <v>0</v>
      </c>
      <c r="W33" s="162"/>
      <c r="X33" s="162" t="s">
        <v>552</v>
      </c>
      <c r="Y33" s="162" t="s">
        <v>244</v>
      </c>
      <c r="Z33" s="151"/>
      <c r="AA33" s="151"/>
      <c r="AB33" s="151"/>
      <c r="AC33" s="151"/>
      <c r="AD33" s="151"/>
      <c r="AE33" s="151"/>
      <c r="AF33" s="151"/>
      <c r="AG33" s="151" t="s">
        <v>553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2">
        <v>12</v>
      </c>
      <c r="B34" s="183" t="s">
        <v>675</v>
      </c>
      <c r="C34" s="193" t="s">
        <v>676</v>
      </c>
      <c r="D34" s="184" t="s">
        <v>268</v>
      </c>
      <c r="E34" s="185">
        <v>44.44</v>
      </c>
      <c r="F34" s="186"/>
      <c r="G34" s="187">
        <f>ROUND(E34*F34,2)</f>
        <v>0</v>
      </c>
      <c r="H34" s="186"/>
      <c r="I34" s="187">
        <f>ROUND(E34*H34,2)</f>
        <v>0</v>
      </c>
      <c r="J34" s="186"/>
      <c r="K34" s="187">
        <f>ROUND(E34*J34,2)</f>
        <v>0</v>
      </c>
      <c r="L34" s="187">
        <v>21</v>
      </c>
      <c r="M34" s="187">
        <f>G34*(1+L34/100)</f>
        <v>0</v>
      </c>
      <c r="N34" s="185">
        <v>0.12959999999999999</v>
      </c>
      <c r="O34" s="185">
        <f>ROUND(E34*N34,2)</f>
        <v>5.76</v>
      </c>
      <c r="P34" s="185">
        <v>0</v>
      </c>
      <c r="Q34" s="185">
        <f>ROUND(E34*P34,2)</f>
        <v>0</v>
      </c>
      <c r="R34" s="187" t="s">
        <v>551</v>
      </c>
      <c r="S34" s="187" t="s">
        <v>241</v>
      </c>
      <c r="T34" s="188" t="s">
        <v>242</v>
      </c>
      <c r="U34" s="162">
        <v>0</v>
      </c>
      <c r="V34" s="162">
        <f>ROUND(E34*U34,2)</f>
        <v>0</v>
      </c>
      <c r="W34" s="162"/>
      <c r="X34" s="162" t="s">
        <v>552</v>
      </c>
      <c r="Y34" s="162" t="s">
        <v>244</v>
      </c>
      <c r="Z34" s="151"/>
      <c r="AA34" s="151"/>
      <c r="AB34" s="151"/>
      <c r="AC34" s="151"/>
      <c r="AD34" s="151"/>
      <c r="AE34" s="151"/>
      <c r="AF34" s="151"/>
      <c r="AG34" s="151" t="s">
        <v>553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7" t="s">
        <v>235</v>
      </c>
      <c r="B35" s="168" t="s">
        <v>143</v>
      </c>
      <c r="C35" s="190" t="s">
        <v>145</v>
      </c>
      <c r="D35" s="169"/>
      <c r="E35" s="170"/>
      <c r="F35" s="171"/>
      <c r="G35" s="171">
        <f>SUMIF(AG36:AG44,"&lt;&gt;NOR",G36:G44)</f>
        <v>0</v>
      </c>
      <c r="H35" s="171"/>
      <c r="I35" s="171">
        <f>SUM(I36:I44)</f>
        <v>0</v>
      </c>
      <c r="J35" s="171"/>
      <c r="K35" s="171">
        <f>SUM(K36:K44)</f>
        <v>0</v>
      </c>
      <c r="L35" s="171"/>
      <c r="M35" s="171">
        <f>SUM(M36:M44)</f>
        <v>0</v>
      </c>
      <c r="N35" s="170"/>
      <c r="O35" s="170">
        <f>SUM(O36:O44)</f>
        <v>0</v>
      </c>
      <c r="P35" s="170"/>
      <c r="Q35" s="170">
        <f>SUM(Q36:Q44)</f>
        <v>0</v>
      </c>
      <c r="R35" s="171"/>
      <c r="S35" s="171"/>
      <c r="T35" s="172"/>
      <c r="U35" s="166"/>
      <c r="V35" s="166">
        <f>SUM(V36:V44)</f>
        <v>0</v>
      </c>
      <c r="W35" s="166"/>
      <c r="X35" s="166"/>
      <c r="Y35" s="166"/>
      <c r="AG35" t="s">
        <v>236</v>
      </c>
    </row>
    <row r="36" spans="1:60" outlineLevel="1" x14ac:dyDescent="0.2">
      <c r="A36" s="182">
        <v>13</v>
      </c>
      <c r="B36" s="183" t="s">
        <v>677</v>
      </c>
      <c r="C36" s="193" t="s">
        <v>678</v>
      </c>
      <c r="D36" s="184" t="s">
        <v>428</v>
      </c>
      <c r="E36" s="185">
        <v>1</v>
      </c>
      <c r="F36" s="186"/>
      <c r="G36" s="187">
        <f>ROUND(E36*F36,2)</f>
        <v>0</v>
      </c>
      <c r="H36" s="186"/>
      <c r="I36" s="187">
        <f>ROUND(E36*H36,2)</f>
        <v>0</v>
      </c>
      <c r="J36" s="186"/>
      <c r="K36" s="187">
        <f>ROUND(E36*J36,2)</f>
        <v>0</v>
      </c>
      <c r="L36" s="187">
        <v>21</v>
      </c>
      <c r="M36" s="187">
        <f>G36*(1+L36/100)</f>
        <v>0</v>
      </c>
      <c r="N36" s="185">
        <v>0</v>
      </c>
      <c r="O36" s="185">
        <f>ROUND(E36*N36,2)</f>
        <v>0</v>
      </c>
      <c r="P36" s="185">
        <v>0</v>
      </c>
      <c r="Q36" s="185">
        <f>ROUND(E36*P36,2)</f>
        <v>0</v>
      </c>
      <c r="R36" s="187"/>
      <c r="S36" s="187" t="s">
        <v>349</v>
      </c>
      <c r="T36" s="188" t="s">
        <v>366</v>
      </c>
      <c r="U36" s="162">
        <v>0</v>
      </c>
      <c r="V36" s="162">
        <f>ROUND(E36*U36,2)</f>
        <v>0</v>
      </c>
      <c r="W36" s="162"/>
      <c r="X36" s="162" t="s">
        <v>243</v>
      </c>
      <c r="Y36" s="162" t="s">
        <v>244</v>
      </c>
      <c r="Z36" s="151"/>
      <c r="AA36" s="151"/>
      <c r="AB36" s="151"/>
      <c r="AC36" s="151"/>
      <c r="AD36" s="151"/>
      <c r="AE36" s="151"/>
      <c r="AF36" s="151"/>
      <c r="AG36" s="151" t="s">
        <v>245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2">
        <v>14</v>
      </c>
      <c r="B37" s="183" t="s">
        <v>679</v>
      </c>
      <c r="C37" s="193" t="s">
        <v>680</v>
      </c>
      <c r="D37" s="184" t="s">
        <v>428</v>
      </c>
      <c r="E37" s="185">
        <v>1</v>
      </c>
      <c r="F37" s="186"/>
      <c r="G37" s="187">
        <f>ROUND(E37*F37,2)</f>
        <v>0</v>
      </c>
      <c r="H37" s="186"/>
      <c r="I37" s="187">
        <f>ROUND(E37*H37,2)</f>
        <v>0</v>
      </c>
      <c r="J37" s="186"/>
      <c r="K37" s="187">
        <f>ROUND(E37*J37,2)</f>
        <v>0</v>
      </c>
      <c r="L37" s="187">
        <v>21</v>
      </c>
      <c r="M37" s="187">
        <f>G37*(1+L37/100)</f>
        <v>0</v>
      </c>
      <c r="N37" s="185">
        <v>0</v>
      </c>
      <c r="O37" s="185">
        <f>ROUND(E37*N37,2)</f>
        <v>0</v>
      </c>
      <c r="P37" s="185">
        <v>0</v>
      </c>
      <c r="Q37" s="185">
        <f>ROUND(E37*P37,2)</f>
        <v>0</v>
      </c>
      <c r="R37" s="187"/>
      <c r="S37" s="187" t="s">
        <v>349</v>
      </c>
      <c r="T37" s="188" t="s">
        <v>366</v>
      </c>
      <c r="U37" s="162">
        <v>0</v>
      </c>
      <c r="V37" s="162">
        <f>ROUND(E37*U37,2)</f>
        <v>0</v>
      </c>
      <c r="W37" s="162"/>
      <c r="X37" s="162" t="s">
        <v>243</v>
      </c>
      <c r="Y37" s="162" t="s">
        <v>244</v>
      </c>
      <c r="Z37" s="151"/>
      <c r="AA37" s="151"/>
      <c r="AB37" s="151"/>
      <c r="AC37" s="151"/>
      <c r="AD37" s="151"/>
      <c r="AE37" s="151"/>
      <c r="AF37" s="151"/>
      <c r="AG37" s="151" t="s">
        <v>245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4">
        <v>15</v>
      </c>
      <c r="B38" s="175" t="s">
        <v>681</v>
      </c>
      <c r="C38" s="191" t="s">
        <v>682</v>
      </c>
      <c r="D38" s="176" t="s">
        <v>268</v>
      </c>
      <c r="E38" s="177">
        <v>4.1118800000000002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/>
      <c r="S38" s="179" t="s">
        <v>349</v>
      </c>
      <c r="T38" s="180" t="s">
        <v>350</v>
      </c>
      <c r="U38" s="162">
        <v>0</v>
      </c>
      <c r="V38" s="162">
        <f>ROUND(E38*U38,2)</f>
        <v>0</v>
      </c>
      <c r="W38" s="162"/>
      <c r="X38" s="162" t="s">
        <v>243</v>
      </c>
      <c r="Y38" s="162" t="s">
        <v>244</v>
      </c>
      <c r="Z38" s="151"/>
      <c r="AA38" s="151"/>
      <c r="AB38" s="151"/>
      <c r="AC38" s="151"/>
      <c r="AD38" s="151"/>
      <c r="AE38" s="151"/>
      <c r="AF38" s="151"/>
      <c r="AG38" s="151" t="s">
        <v>245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192" t="s">
        <v>683</v>
      </c>
      <c r="D39" s="164"/>
      <c r="E39" s="165">
        <v>4.1118800000000002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249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2">
        <v>16</v>
      </c>
      <c r="B40" s="183" t="s">
        <v>684</v>
      </c>
      <c r="C40" s="193" t="s">
        <v>685</v>
      </c>
      <c r="D40" s="184" t="s">
        <v>428</v>
      </c>
      <c r="E40" s="185">
        <v>1</v>
      </c>
      <c r="F40" s="186"/>
      <c r="G40" s="187">
        <f>ROUND(E40*F40,2)</f>
        <v>0</v>
      </c>
      <c r="H40" s="186"/>
      <c r="I40" s="187">
        <f>ROUND(E40*H40,2)</f>
        <v>0</v>
      </c>
      <c r="J40" s="186"/>
      <c r="K40" s="187">
        <f>ROUND(E40*J40,2)</f>
        <v>0</v>
      </c>
      <c r="L40" s="187">
        <v>21</v>
      </c>
      <c r="M40" s="187">
        <f>G40*(1+L40/100)</f>
        <v>0</v>
      </c>
      <c r="N40" s="185">
        <v>0</v>
      </c>
      <c r="O40" s="185">
        <f>ROUND(E40*N40,2)</f>
        <v>0</v>
      </c>
      <c r="P40" s="185">
        <v>0</v>
      </c>
      <c r="Q40" s="185">
        <f>ROUND(E40*P40,2)</f>
        <v>0</v>
      </c>
      <c r="R40" s="187"/>
      <c r="S40" s="187" t="s">
        <v>349</v>
      </c>
      <c r="T40" s="188" t="s">
        <v>366</v>
      </c>
      <c r="U40" s="162">
        <v>0</v>
      </c>
      <c r="V40" s="162">
        <f>ROUND(E40*U40,2)</f>
        <v>0</v>
      </c>
      <c r="W40" s="162"/>
      <c r="X40" s="162" t="s">
        <v>243</v>
      </c>
      <c r="Y40" s="162" t="s">
        <v>244</v>
      </c>
      <c r="Z40" s="151"/>
      <c r="AA40" s="151"/>
      <c r="AB40" s="151"/>
      <c r="AC40" s="151"/>
      <c r="AD40" s="151"/>
      <c r="AE40" s="151"/>
      <c r="AF40" s="151"/>
      <c r="AG40" s="151" t="s">
        <v>245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4">
        <v>17</v>
      </c>
      <c r="B41" s="175" t="s">
        <v>686</v>
      </c>
      <c r="C41" s="191" t="s">
        <v>687</v>
      </c>
      <c r="D41" s="176" t="s">
        <v>268</v>
      </c>
      <c r="E41" s="177">
        <v>24.76125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349</v>
      </c>
      <c r="T41" s="180" t="s">
        <v>350</v>
      </c>
      <c r="U41" s="162">
        <v>0</v>
      </c>
      <c r="V41" s="162">
        <f>ROUND(E41*U41,2)</f>
        <v>0</v>
      </c>
      <c r="W41" s="162"/>
      <c r="X41" s="162" t="s">
        <v>688</v>
      </c>
      <c r="Y41" s="162" t="s">
        <v>244</v>
      </c>
      <c r="Z41" s="151"/>
      <c r="AA41" s="151"/>
      <c r="AB41" s="151"/>
      <c r="AC41" s="151"/>
      <c r="AD41" s="151"/>
      <c r="AE41" s="151"/>
      <c r="AF41" s="151"/>
      <c r="AG41" s="151" t="s">
        <v>689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2" t="s">
        <v>690</v>
      </c>
      <c r="D42" s="164"/>
      <c r="E42" s="165">
        <v>16.350000000000001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249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92" t="s">
        <v>691</v>
      </c>
      <c r="D43" s="164"/>
      <c r="E43" s="165">
        <v>4.2712500000000002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249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2" t="s">
        <v>692</v>
      </c>
      <c r="D44" s="164"/>
      <c r="E44" s="165">
        <v>4.1399999999999997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249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7" t="s">
        <v>235</v>
      </c>
      <c r="B45" s="168" t="s">
        <v>146</v>
      </c>
      <c r="C45" s="190" t="s">
        <v>147</v>
      </c>
      <c r="D45" s="169"/>
      <c r="E45" s="170"/>
      <c r="F45" s="171"/>
      <c r="G45" s="171">
        <f>SUMIF(AG46:AG47,"&lt;&gt;NOR",G46:G47)</f>
        <v>0</v>
      </c>
      <c r="H45" s="171"/>
      <c r="I45" s="171">
        <f>SUM(I46:I47)</f>
        <v>0</v>
      </c>
      <c r="J45" s="171"/>
      <c r="K45" s="171">
        <f>SUM(K46:K47)</f>
        <v>0</v>
      </c>
      <c r="L45" s="171"/>
      <c r="M45" s="171">
        <f>SUM(M46:M47)</f>
        <v>0</v>
      </c>
      <c r="N45" s="170"/>
      <c r="O45" s="170">
        <f>SUM(O46:O47)</f>
        <v>3.01</v>
      </c>
      <c r="P45" s="170"/>
      <c r="Q45" s="170">
        <f>SUM(Q46:Q47)</f>
        <v>0</v>
      </c>
      <c r="R45" s="171"/>
      <c r="S45" s="171"/>
      <c r="T45" s="172"/>
      <c r="U45" s="166"/>
      <c r="V45" s="166">
        <f>SUM(V46:V47)</f>
        <v>4.1100000000000003</v>
      </c>
      <c r="W45" s="166"/>
      <c r="X45" s="166"/>
      <c r="Y45" s="166"/>
      <c r="AG45" t="s">
        <v>236</v>
      </c>
    </row>
    <row r="46" spans="1:60" ht="22.5" outlineLevel="1" x14ac:dyDescent="0.2">
      <c r="A46" s="174">
        <v>18</v>
      </c>
      <c r="B46" s="175" t="s">
        <v>693</v>
      </c>
      <c r="C46" s="191" t="s">
        <v>694</v>
      </c>
      <c r="D46" s="176" t="s">
        <v>312</v>
      </c>
      <c r="E46" s="177">
        <v>29.347999999999999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0.10249999999999999</v>
      </c>
      <c r="O46" s="177">
        <f>ROUND(E46*N46,2)</f>
        <v>3.01</v>
      </c>
      <c r="P46" s="177">
        <v>0</v>
      </c>
      <c r="Q46" s="177">
        <f>ROUND(E46*P46,2)</f>
        <v>0</v>
      </c>
      <c r="R46" s="179" t="s">
        <v>666</v>
      </c>
      <c r="S46" s="179" t="s">
        <v>241</v>
      </c>
      <c r="T46" s="180" t="s">
        <v>242</v>
      </c>
      <c r="U46" s="162">
        <v>0.14000000000000001</v>
      </c>
      <c r="V46" s="162">
        <f>ROUND(E46*U46,2)</f>
        <v>4.1100000000000003</v>
      </c>
      <c r="W46" s="162"/>
      <c r="X46" s="162" t="s">
        <v>243</v>
      </c>
      <c r="Y46" s="162" t="s">
        <v>244</v>
      </c>
      <c r="Z46" s="151"/>
      <c r="AA46" s="151"/>
      <c r="AB46" s="151"/>
      <c r="AC46" s="151"/>
      <c r="AD46" s="151"/>
      <c r="AE46" s="151"/>
      <c r="AF46" s="151"/>
      <c r="AG46" s="151" t="s">
        <v>245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53" t="s">
        <v>695</v>
      </c>
      <c r="D47" s="254"/>
      <c r="E47" s="254"/>
      <c r="F47" s="254"/>
      <c r="G47" s="254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247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7" t="s">
        <v>235</v>
      </c>
      <c r="B48" s="168" t="s">
        <v>158</v>
      </c>
      <c r="C48" s="190" t="s">
        <v>159</v>
      </c>
      <c r="D48" s="169"/>
      <c r="E48" s="170"/>
      <c r="F48" s="171"/>
      <c r="G48" s="171">
        <f>SUMIF(AG49:AG50,"&lt;&gt;NOR",G49:G50)</f>
        <v>0</v>
      </c>
      <c r="H48" s="171"/>
      <c r="I48" s="171">
        <f>SUM(I49:I50)</f>
        <v>0</v>
      </c>
      <c r="J48" s="171"/>
      <c r="K48" s="171">
        <f>SUM(K49:K50)</f>
        <v>0</v>
      </c>
      <c r="L48" s="171"/>
      <c r="M48" s="171">
        <f>SUM(M49:M50)</f>
        <v>0</v>
      </c>
      <c r="N48" s="170"/>
      <c r="O48" s="170">
        <f>SUM(O49:O50)</f>
        <v>0</v>
      </c>
      <c r="P48" s="170"/>
      <c r="Q48" s="170">
        <f>SUM(Q49:Q50)</f>
        <v>0</v>
      </c>
      <c r="R48" s="171"/>
      <c r="S48" s="171"/>
      <c r="T48" s="172"/>
      <c r="U48" s="166"/>
      <c r="V48" s="166">
        <f>SUM(V49:V50)</f>
        <v>16.84</v>
      </c>
      <c r="W48" s="166"/>
      <c r="X48" s="166"/>
      <c r="Y48" s="166"/>
      <c r="AG48" t="s">
        <v>236</v>
      </c>
    </row>
    <row r="49" spans="1:60" outlineLevel="1" x14ac:dyDescent="0.2">
      <c r="A49" s="174">
        <v>19</v>
      </c>
      <c r="B49" s="175" t="s">
        <v>696</v>
      </c>
      <c r="C49" s="191" t="s">
        <v>697</v>
      </c>
      <c r="D49" s="176" t="s">
        <v>297</v>
      </c>
      <c r="E49" s="177">
        <v>43.188400000000001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 t="s">
        <v>666</v>
      </c>
      <c r="S49" s="179" t="s">
        <v>241</v>
      </c>
      <c r="T49" s="180" t="s">
        <v>242</v>
      </c>
      <c r="U49" s="162">
        <v>0.39</v>
      </c>
      <c r="V49" s="162">
        <f>ROUND(E49*U49,2)</f>
        <v>16.84</v>
      </c>
      <c r="W49" s="162"/>
      <c r="X49" s="162" t="s">
        <v>423</v>
      </c>
      <c r="Y49" s="162" t="s">
        <v>244</v>
      </c>
      <c r="Z49" s="151"/>
      <c r="AA49" s="151"/>
      <c r="AB49" s="151"/>
      <c r="AC49" s="151"/>
      <c r="AD49" s="151"/>
      <c r="AE49" s="151"/>
      <c r="AF49" s="151"/>
      <c r="AG49" s="151" t="s">
        <v>424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53" t="s">
        <v>698</v>
      </c>
      <c r="D50" s="254"/>
      <c r="E50" s="254"/>
      <c r="F50" s="254"/>
      <c r="G50" s="254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247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3"/>
      <c r="B51" s="4"/>
      <c r="C51" s="19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12</v>
      </c>
      <c r="AF51">
        <v>21</v>
      </c>
      <c r="AG51" t="s">
        <v>221</v>
      </c>
    </row>
    <row r="52" spans="1:60" x14ac:dyDescent="0.2">
      <c r="A52" s="154"/>
      <c r="B52" s="155" t="s">
        <v>29</v>
      </c>
      <c r="C52" s="196"/>
      <c r="D52" s="156"/>
      <c r="E52" s="157"/>
      <c r="F52" s="157"/>
      <c r="G52" s="173">
        <f>G8+G27+G35+G45+G48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483</v>
      </c>
    </row>
    <row r="53" spans="1:60" x14ac:dyDescent="0.2">
      <c r="C53" s="197"/>
      <c r="D53" s="10"/>
      <c r="AG53" t="s">
        <v>484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9K2nDc9Lvi3AbeExMYJxNwTxMI+oWAGLK4UmyxiodrrDa66pCIoO4/+HCProDiyHHT84c5YCBZdEkpDjl+khw==" saltValue="/MQh0VlfMtUAoNeaKpKxdw==" spinCount="100000" sheet="1" formatRows="0"/>
  <mergeCells count="12">
    <mergeCell ref="C50:G50"/>
    <mergeCell ref="A1:G1"/>
    <mergeCell ref="C2:G2"/>
    <mergeCell ref="C3:G3"/>
    <mergeCell ref="C4:G4"/>
    <mergeCell ref="C10:G10"/>
    <mergeCell ref="C13:G13"/>
    <mergeCell ref="C16:G16"/>
    <mergeCell ref="C19:G19"/>
    <mergeCell ref="C24:G24"/>
    <mergeCell ref="C31:G31"/>
    <mergeCell ref="C47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208</v>
      </c>
      <c r="B1" s="257"/>
      <c r="C1" s="257"/>
      <c r="D1" s="257"/>
      <c r="E1" s="257"/>
      <c r="F1" s="257"/>
      <c r="G1" s="257"/>
      <c r="AG1" t="s">
        <v>209</v>
      </c>
    </row>
    <row r="2" spans="1:60" ht="24.95" customHeight="1" x14ac:dyDescent="0.2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210</v>
      </c>
    </row>
    <row r="3" spans="1:60" ht="24.95" customHeight="1" x14ac:dyDescent="0.2">
      <c r="A3" s="143" t="s">
        <v>8</v>
      </c>
      <c r="B3" s="49" t="s">
        <v>47</v>
      </c>
      <c r="C3" s="258" t="s">
        <v>44</v>
      </c>
      <c r="D3" s="259"/>
      <c r="E3" s="259"/>
      <c r="F3" s="259"/>
      <c r="G3" s="260"/>
      <c r="AC3" s="124" t="s">
        <v>210</v>
      </c>
      <c r="AG3" t="s">
        <v>211</v>
      </c>
    </row>
    <row r="4" spans="1:60" ht="24.95" customHeight="1" x14ac:dyDescent="0.2">
      <c r="A4" s="144" t="s">
        <v>9</v>
      </c>
      <c r="B4" s="145" t="s">
        <v>53</v>
      </c>
      <c r="C4" s="261" t="s">
        <v>54</v>
      </c>
      <c r="D4" s="262"/>
      <c r="E4" s="262"/>
      <c r="F4" s="262"/>
      <c r="G4" s="263"/>
      <c r="AG4" t="s">
        <v>212</v>
      </c>
    </row>
    <row r="5" spans="1:60" x14ac:dyDescent="0.2">
      <c r="D5" s="10"/>
    </row>
    <row r="6" spans="1:60" ht="38.25" x14ac:dyDescent="0.2">
      <c r="A6" s="147" t="s">
        <v>213</v>
      </c>
      <c r="B6" s="149" t="s">
        <v>214</v>
      </c>
      <c r="C6" s="149" t="s">
        <v>215</v>
      </c>
      <c r="D6" s="148" t="s">
        <v>216</v>
      </c>
      <c r="E6" s="147" t="s">
        <v>217</v>
      </c>
      <c r="F6" s="146" t="s">
        <v>218</v>
      </c>
      <c r="G6" s="147" t="s">
        <v>29</v>
      </c>
      <c r="H6" s="150" t="s">
        <v>30</v>
      </c>
      <c r="I6" s="150" t="s">
        <v>219</v>
      </c>
      <c r="J6" s="150" t="s">
        <v>31</v>
      </c>
      <c r="K6" s="150" t="s">
        <v>220</v>
      </c>
      <c r="L6" s="150" t="s">
        <v>221</v>
      </c>
      <c r="M6" s="150" t="s">
        <v>222</v>
      </c>
      <c r="N6" s="150" t="s">
        <v>223</v>
      </c>
      <c r="O6" s="150" t="s">
        <v>224</v>
      </c>
      <c r="P6" s="150" t="s">
        <v>225</v>
      </c>
      <c r="Q6" s="150" t="s">
        <v>226</v>
      </c>
      <c r="R6" s="150" t="s">
        <v>227</v>
      </c>
      <c r="S6" s="150" t="s">
        <v>228</v>
      </c>
      <c r="T6" s="150" t="s">
        <v>229</v>
      </c>
      <c r="U6" s="150" t="s">
        <v>230</v>
      </c>
      <c r="V6" s="150" t="s">
        <v>231</v>
      </c>
      <c r="W6" s="150" t="s">
        <v>232</v>
      </c>
      <c r="X6" s="150" t="s">
        <v>233</v>
      </c>
      <c r="Y6" s="150" t="s">
        <v>234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235</v>
      </c>
      <c r="B8" s="168" t="s">
        <v>106</v>
      </c>
      <c r="C8" s="190" t="s">
        <v>107</v>
      </c>
      <c r="D8" s="169"/>
      <c r="E8" s="170"/>
      <c r="F8" s="171"/>
      <c r="G8" s="171">
        <f>SUMIF(AG9:AG14,"&lt;&gt;NOR",G9:G14)</f>
        <v>0</v>
      </c>
      <c r="H8" s="171"/>
      <c r="I8" s="171">
        <f>SUM(I9:I14)</f>
        <v>0</v>
      </c>
      <c r="J8" s="171"/>
      <c r="K8" s="171">
        <f>SUM(K9:K14)</f>
        <v>0</v>
      </c>
      <c r="L8" s="171"/>
      <c r="M8" s="171">
        <f>SUM(M9:M14)</f>
        <v>0</v>
      </c>
      <c r="N8" s="170"/>
      <c r="O8" s="170">
        <f>SUM(O9:O14)</f>
        <v>0</v>
      </c>
      <c r="P8" s="170"/>
      <c r="Q8" s="170">
        <f>SUM(Q9:Q14)</f>
        <v>0</v>
      </c>
      <c r="R8" s="171"/>
      <c r="S8" s="171"/>
      <c r="T8" s="172"/>
      <c r="U8" s="166"/>
      <c r="V8" s="166">
        <f>SUM(V9:V14)</f>
        <v>23.689999999999998</v>
      </c>
      <c r="W8" s="166"/>
      <c r="X8" s="166"/>
      <c r="Y8" s="166"/>
      <c r="AG8" t="s">
        <v>236</v>
      </c>
    </row>
    <row r="9" spans="1:60" outlineLevel="1" x14ac:dyDescent="0.2">
      <c r="A9" s="182">
        <v>1</v>
      </c>
      <c r="B9" s="183" t="s">
        <v>699</v>
      </c>
      <c r="C9" s="193" t="s">
        <v>700</v>
      </c>
      <c r="D9" s="184" t="s">
        <v>268</v>
      </c>
      <c r="E9" s="185">
        <v>59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5">
        <v>3.0000000000000001E-5</v>
      </c>
      <c r="O9" s="185">
        <f>ROUND(E9*N9,2)</f>
        <v>0</v>
      </c>
      <c r="P9" s="185">
        <v>0</v>
      </c>
      <c r="Q9" s="185">
        <f>ROUND(E9*P9,2)</f>
        <v>0</v>
      </c>
      <c r="R9" s="187" t="s">
        <v>701</v>
      </c>
      <c r="S9" s="187" t="s">
        <v>241</v>
      </c>
      <c r="T9" s="188" t="s">
        <v>242</v>
      </c>
      <c r="U9" s="162">
        <v>0.06</v>
      </c>
      <c r="V9" s="162">
        <f>ROUND(E9*U9,2)</f>
        <v>3.54</v>
      </c>
      <c r="W9" s="162"/>
      <c r="X9" s="162" t="s">
        <v>688</v>
      </c>
      <c r="Y9" s="162" t="s">
        <v>244</v>
      </c>
      <c r="Z9" s="151"/>
      <c r="AA9" s="151"/>
      <c r="AB9" s="151"/>
      <c r="AC9" s="151"/>
      <c r="AD9" s="151"/>
      <c r="AE9" s="151"/>
      <c r="AF9" s="151"/>
      <c r="AG9" s="151" t="s">
        <v>689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4">
        <v>2</v>
      </c>
      <c r="B10" s="175" t="s">
        <v>702</v>
      </c>
      <c r="C10" s="191" t="s">
        <v>703</v>
      </c>
      <c r="D10" s="176" t="s">
        <v>268</v>
      </c>
      <c r="E10" s="177">
        <v>59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 t="s">
        <v>701</v>
      </c>
      <c r="S10" s="179" t="s">
        <v>241</v>
      </c>
      <c r="T10" s="180" t="s">
        <v>242</v>
      </c>
      <c r="U10" s="162">
        <v>0.34155000000000002</v>
      </c>
      <c r="V10" s="162">
        <f>ROUND(E10*U10,2)</f>
        <v>20.149999999999999</v>
      </c>
      <c r="W10" s="162"/>
      <c r="X10" s="162" t="s">
        <v>688</v>
      </c>
      <c r="Y10" s="162" t="s">
        <v>244</v>
      </c>
      <c r="Z10" s="151"/>
      <c r="AA10" s="151"/>
      <c r="AB10" s="151"/>
      <c r="AC10" s="151"/>
      <c r="AD10" s="151"/>
      <c r="AE10" s="151"/>
      <c r="AF10" s="151"/>
      <c r="AG10" s="151" t="s">
        <v>689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45" outlineLevel="2" x14ac:dyDescent="0.2">
      <c r="A11" s="158"/>
      <c r="B11" s="159"/>
      <c r="C11" s="253" t="s">
        <v>704</v>
      </c>
      <c r="D11" s="254"/>
      <c r="E11" s="254"/>
      <c r="F11" s="254"/>
      <c r="G11" s="254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247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81" t="str">
        <f>C11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4">
        <v>3</v>
      </c>
      <c r="B12" s="175" t="s">
        <v>705</v>
      </c>
      <c r="C12" s="191" t="s">
        <v>706</v>
      </c>
      <c r="D12" s="176" t="s">
        <v>239</v>
      </c>
      <c r="E12" s="177">
        <v>58.9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9"/>
      <c r="S12" s="179" t="s">
        <v>349</v>
      </c>
      <c r="T12" s="180" t="s">
        <v>366</v>
      </c>
      <c r="U12" s="162">
        <v>0</v>
      </c>
      <c r="V12" s="162">
        <f>ROUND(E12*U12,2)</f>
        <v>0</v>
      </c>
      <c r="W12" s="162"/>
      <c r="X12" s="162" t="s">
        <v>688</v>
      </c>
      <c r="Y12" s="162" t="s">
        <v>244</v>
      </c>
      <c r="Z12" s="151"/>
      <c r="AA12" s="151"/>
      <c r="AB12" s="151"/>
      <c r="AC12" s="151"/>
      <c r="AD12" s="151"/>
      <c r="AE12" s="151"/>
      <c r="AF12" s="151"/>
      <c r="AG12" s="151" t="s">
        <v>689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2" t="s">
        <v>707</v>
      </c>
      <c r="D13" s="164"/>
      <c r="E13" s="165">
        <v>28.9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249</v>
      </c>
      <c r="AH13" s="151">
        <v>5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2" t="s">
        <v>708</v>
      </c>
      <c r="D14" s="164"/>
      <c r="E14" s="165">
        <v>30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249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7" t="s">
        <v>235</v>
      </c>
      <c r="B15" s="168" t="s">
        <v>154</v>
      </c>
      <c r="C15" s="190" t="s">
        <v>155</v>
      </c>
      <c r="D15" s="169"/>
      <c r="E15" s="170"/>
      <c r="F15" s="171"/>
      <c r="G15" s="171">
        <f>SUMIF(AG16:AG19,"&lt;&gt;NOR",G16:G19)</f>
        <v>0</v>
      </c>
      <c r="H15" s="171"/>
      <c r="I15" s="171">
        <f>SUM(I16:I19)</f>
        <v>0</v>
      </c>
      <c r="J15" s="171"/>
      <c r="K15" s="171">
        <f>SUM(K16:K19)</f>
        <v>0</v>
      </c>
      <c r="L15" s="171"/>
      <c r="M15" s="171">
        <f>SUM(M16:M19)</f>
        <v>0</v>
      </c>
      <c r="N15" s="170"/>
      <c r="O15" s="170">
        <f>SUM(O16:O19)</f>
        <v>0</v>
      </c>
      <c r="P15" s="170"/>
      <c r="Q15" s="170">
        <f>SUM(Q16:Q19)</f>
        <v>69.36</v>
      </c>
      <c r="R15" s="171"/>
      <c r="S15" s="171"/>
      <c r="T15" s="172"/>
      <c r="U15" s="166"/>
      <c r="V15" s="166">
        <f>SUM(V16:V19)</f>
        <v>384.4</v>
      </c>
      <c r="W15" s="166"/>
      <c r="X15" s="166"/>
      <c r="Y15" s="166"/>
      <c r="AG15" t="s">
        <v>236</v>
      </c>
    </row>
    <row r="16" spans="1:60" outlineLevel="1" x14ac:dyDescent="0.2">
      <c r="A16" s="174">
        <v>4</v>
      </c>
      <c r="B16" s="175" t="s">
        <v>709</v>
      </c>
      <c r="C16" s="191" t="s">
        <v>710</v>
      </c>
      <c r="D16" s="176" t="s">
        <v>239</v>
      </c>
      <c r="E16" s="177">
        <v>28.9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2.4</v>
      </c>
      <c r="Q16" s="177">
        <f>ROUND(E16*P16,2)</f>
        <v>69.36</v>
      </c>
      <c r="R16" s="179" t="s">
        <v>388</v>
      </c>
      <c r="S16" s="179" t="s">
        <v>241</v>
      </c>
      <c r="T16" s="180" t="s">
        <v>242</v>
      </c>
      <c r="U16" s="162">
        <v>13.301</v>
      </c>
      <c r="V16" s="162">
        <f>ROUND(E16*U16,2)</f>
        <v>384.4</v>
      </c>
      <c r="W16" s="162"/>
      <c r="X16" s="162" t="s">
        <v>243</v>
      </c>
      <c r="Y16" s="162" t="s">
        <v>244</v>
      </c>
      <c r="Z16" s="151"/>
      <c r="AA16" s="151"/>
      <c r="AB16" s="151"/>
      <c r="AC16" s="151"/>
      <c r="AD16" s="151"/>
      <c r="AE16" s="151"/>
      <c r="AF16" s="151"/>
      <c r="AG16" s="151" t="s">
        <v>245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53" t="s">
        <v>711</v>
      </c>
      <c r="D17" s="254"/>
      <c r="E17" s="254"/>
      <c r="F17" s="254"/>
      <c r="G17" s="254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247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2" t="s">
        <v>712</v>
      </c>
      <c r="D18" s="164"/>
      <c r="E18" s="165">
        <v>11.8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249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2" t="s">
        <v>713</v>
      </c>
      <c r="D19" s="164"/>
      <c r="E19" s="165">
        <v>17.100000000000001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249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7" t="s">
        <v>235</v>
      </c>
      <c r="B20" s="168" t="s">
        <v>156</v>
      </c>
      <c r="C20" s="190" t="s">
        <v>157</v>
      </c>
      <c r="D20" s="169"/>
      <c r="E20" s="170"/>
      <c r="F20" s="171"/>
      <c r="G20" s="171">
        <f>SUMIF(AG21:AG28,"&lt;&gt;NOR",G21:G28)</f>
        <v>0</v>
      </c>
      <c r="H20" s="171"/>
      <c r="I20" s="171">
        <f>SUM(I21:I28)</f>
        <v>0</v>
      </c>
      <c r="J20" s="171"/>
      <c r="K20" s="171">
        <f>SUM(K21:K28)</f>
        <v>0</v>
      </c>
      <c r="L20" s="171"/>
      <c r="M20" s="171">
        <f>SUM(M21:M28)</f>
        <v>0</v>
      </c>
      <c r="N20" s="170"/>
      <c r="O20" s="170">
        <f>SUM(O21:O28)</f>
        <v>0</v>
      </c>
      <c r="P20" s="170"/>
      <c r="Q20" s="170">
        <f>SUM(Q21:Q28)</f>
        <v>0</v>
      </c>
      <c r="R20" s="171"/>
      <c r="S20" s="171"/>
      <c r="T20" s="172"/>
      <c r="U20" s="166"/>
      <c r="V20" s="166">
        <f>SUM(V21:V28)</f>
        <v>426.41999999999996</v>
      </c>
      <c r="W20" s="166"/>
      <c r="X20" s="166"/>
      <c r="Y20" s="166"/>
      <c r="AG20" t="s">
        <v>236</v>
      </c>
    </row>
    <row r="21" spans="1:60" outlineLevel="1" x14ac:dyDescent="0.2">
      <c r="A21" s="174">
        <v>5</v>
      </c>
      <c r="B21" s="175" t="s">
        <v>404</v>
      </c>
      <c r="C21" s="191" t="s">
        <v>405</v>
      </c>
      <c r="D21" s="176" t="s">
        <v>297</v>
      </c>
      <c r="E21" s="177">
        <v>3.0262199999999999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349</v>
      </c>
      <c r="T21" s="180" t="s">
        <v>366</v>
      </c>
      <c r="U21" s="162">
        <v>0</v>
      </c>
      <c r="V21" s="162">
        <f>ROUND(E21*U21,2)</f>
        <v>0</v>
      </c>
      <c r="W21" s="162"/>
      <c r="X21" s="162" t="s">
        <v>243</v>
      </c>
      <c r="Y21" s="162" t="s">
        <v>244</v>
      </c>
      <c r="Z21" s="151"/>
      <c r="AA21" s="151"/>
      <c r="AB21" s="151"/>
      <c r="AC21" s="151"/>
      <c r="AD21" s="151"/>
      <c r="AE21" s="151"/>
      <c r="AF21" s="151"/>
      <c r="AG21" s="151" t="s">
        <v>245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2" t="s">
        <v>406</v>
      </c>
      <c r="D22" s="164"/>
      <c r="E22" s="165">
        <v>3.0262199999999999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249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4">
        <v>6</v>
      </c>
      <c r="B23" s="175" t="s">
        <v>407</v>
      </c>
      <c r="C23" s="191" t="s">
        <v>408</v>
      </c>
      <c r="D23" s="176" t="s">
        <v>297</v>
      </c>
      <c r="E23" s="177">
        <v>69.36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 t="s">
        <v>409</v>
      </c>
      <c r="S23" s="179" t="s">
        <v>241</v>
      </c>
      <c r="T23" s="180" t="s">
        <v>242</v>
      </c>
      <c r="U23" s="162">
        <v>0.27700000000000002</v>
      </c>
      <c r="V23" s="162">
        <f>ROUND(E23*U23,2)</f>
        <v>19.21</v>
      </c>
      <c r="W23" s="162"/>
      <c r="X23" s="162" t="s">
        <v>410</v>
      </c>
      <c r="Y23" s="162" t="s">
        <v>244</v>
      </c>
      <c r="Z23" s="151"/>
      <c r="AA23" s="151"/>
      <c r="AB23" s="151"/>
      <c r="AC23" s="151"/>
      <c r="AD23" s="151"/>
      <c r="AE23" s="151"/>
      <c r="AF23" s="151"/>
      <c r="AG23" s="151" t="s">
        <v>411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53" t="s">
        <v>412</v>
      </c>
      <c r="D24" s="254"/>
      <c r="E24" s="254"/>
      <c r="F24" s="254"/>
      <c r="G24" s="254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247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2">
        <v>7</v>
      </c>
      <c r="B25" s="183" t="s">
        <v>413</v>
      </c>
      <c r="C25" s="193" t="s">
        <v>414</v>
      </c>
      <c r="D25" s="184" t="s">
        <v>297</v>
      </c>
      <c r="E25" s="185">
        <v>69.36</v>
      </c>
      <c r="F25" s="186"/>
      <c r="G25" s="187">
        <f>ROUND(E25*F25,2)</f>
        <v>0</v>
      </c>
      <c r="H25" s="186"/>
      <c r="I25" s="187">
        <f>ROUND(E25*H25,2)</f>
        <v>0</v>
      </c>
      <c r="J25" s="186"/>
      <c r="K25" s="187">
        <f>ROUND(E25*J25,2)</f>
        <v>0</v>
      </c>
      <c r="L25" s="187">
        <v>21</v>
      </c>
      <c r="M25" s="187">
        <f>G25*(1+L25/100)</f>
        <v>0</v>
      </c>
      <c r="N25" s="185">
        <v>0</v>
      </c>
      <c r="O25" s="185">
        <f>ROUND(E25*N25,2)</f>
        <v>0</v>
      </c>
      <c r="P25" s="185">
        <v>0</v>
      </c>
      <c r="Q25" s="185">
        <f>ROUND(E25*P25,2)</f>
        <v>0</v>
      </c>
      <c r="R25" s="187" t="s">
        <v>388</v>
      </c>
      <c r="S25" s="187" t="s">
        <v>241</v>
      </c>
      <c r="T25" s="188" t="s">
        <v>242</v>
      </c>
      <c r="U25" s="162">
        <v>1.47</v>
      </c>
      <c r="V25" s="162">
        <f>ROUND(E25*U25,2)</f>
        <v>101.96</v>
      </c>
      <c r="W25" s="162"/>
      <c r="X25" s="162" t="s">
        <v>410</v>
      </c>
      <c r="Y25" s="162" t="s">
        <v>244</v>
      </c>
      <c r="Z25" s="151"/>
      <c r="AA25" s="151"/>
      <c r="AB25" s="151"/>
      <c r="AC25" s="151"/>
      <c r="AD25" s="151"/>
      <c r="AE25" s="151"/>
      <c r="AF25" s="151"/>
      <c r="AG25" s="151" t="s">
        <v>411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2">
        <v>8</v>
      </c>
      <c r="B26" s="183" t="s">
        <v>415</v>
      </c>
      <c r="C26" s="193" t="s">
        <v>416</v>
      </c>
      <c r="D26" s="184" t="s">
        <v>297</v>
      </c>
      <c r="E26" s="185">
        <v>971.04</v>
      </c>
      <c r="F26" s="186"/>
      <c r="G26" s="187">
        <f>ROUND(E26*F26,2)</f>
        <v>0</v>
      </c>
      <c r="H26" s="186"/>
      <c r="I26" s="187">
        <f>ROUND(E26*H26,2)</f>
        <v>0</v>
      </c>
      <c r="J26" s="186"/>
      <c r="K26" s="187">
        <f>ROUND(E26*J26,2)</f>
        <v>0</v>
      </c>
      <c r="L26" s="187">
        <v>21</v>
      </c>
      <c r="M26" s="187">
        <f>G26*(1+L26/100)</f>
        <v>0</v>
      </c>
      <c r="N26" s="185">
        <v>0</v>
      </c>
      <c r="O26" s="185">
        <f>ROUND(E26*N26,2)</f>
        <v>0</v>
      </c>
      <c r="P26" s="185">
        <v>0</v>
      </c>
      <c r="Q26" s="185">
        <f>ROUND(E26*P26,2)</f>
        <v>0</v>
      </c>
      <c r="R26" s="187" t="s">
        <v>388</v>
      </c>
      <c r="S26" s="187" t="s">
        <v>241</v>
      </c>
      <c r="T26" s="188" t="s">
        <v>242</v>
      </c>
      <c r="U26" s="162">
        <v>0</v>
      </c>
      <c r="V26" s="162">
        <f>ROUND(E26*U26,2)</f>
        <v>0</v>
      </c>
      <c r="W26" s="162"/>
      <c r="X26" s="162" t="s">
        <v>410</v>
      </c>
      <c r="Y26" s="162" t="s">
        <v>244</v>
      </c>
      <c r="Z26" s="151"/>
      <c r="AA26" s="151"/>
      <c r="AB26" s="151"/>
      <c r="AC26" s="151"/>
      <c r="AD26" s="151"/>
      <c r="AE26" s="151"/>
      <c r="AF26" s="151"/>
      <c r="AG26" s="151" t="s">
        <v>411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2">
        <v>9</v>
      </c>
      <c r="B27" s="183" t="s">
        <v>417</v>
      </c>
      <c r="C27" s="193" t="s">
        <v>418</v>
      </c>
      <c r="D27" s="184" t="s">
        <v>297</v>
      </c>
      <c r="E27" s="185">
        <v>69.36</v>
      </c>
      <c r="F27" s="186"/>
      <c r="G27" s="187">
        <f>ROUND(E27*F27,2)</f>
        <v>0</v>
      </c>
      <c r="H27" s="186"/>
      <c r="I27" s="187">
        <f>ROUND(E27*H27,2)</f>
        <v>0</v>
      </c>
      <c r="J27" s="186"/>
      <c r="K27" s="187">
        <f>ROUND(E27*J27,2)</f>
        <v>0</v>
      </c>
      <c r="L27" s="187">
        <v>21</v>
      </c>
      <c r="M27" s="187">
        <f>G27*(1+L27/100)</f>
        <v>0</v>
      </c>
      <c r="N27" s="185">
        <v>0</v>
      </c>
      <c r="O27" s="185">
        <f>ROUND(E27*N27,2)</f>
        <v>0</v>
      </c>
      <c r="P27" s="185">
        <v>0</v>
      </c>
      <c r="Q27" s="185">
        <f>ROUND(E27*P27,2)</f>
        <v>0</v>
      </c>
      <c r="R27" s="187" t="s">
        <v>388</v>
      </c>
      <c r="S27" s="187" t="s">
        <v>241</v>
      </c>
      <c r="T27" s="188" t="s">
        <v>242</v>
      </c>
      <c r="U27" s="162">
        <v>2.8260000000000001</v>
      </c>
      <c r="V27" s="162">
        <f>ROUND(E27*U27,2)</f>
        <v>196.01</v>
      </c>
      <c r="W27" s="162"/>
      <c r="X27" s="162" t="s">
        <v>410</v>
      </c>
      <c r="Y27" s="162" t="s">
        <v>244</v>
      </c>
      <c r="Z27" s="151"/>
      <c r="AA27" s="151"/>
      <c r="AB27" s="151"/>
      <c r="AC27" s="151"/>
      <c r="AD27" s="151"/>
      <c r="AE27" s="151"/>
      <c r="AF27" s="151"/>
      <c r="AG27" s="151" t="s">
        <v>411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4">
        <v>10</v>
      </c>
      <c r="B28" s="175" t="s">
        <v>419</v>
      </c>
      <c r="C28" s="191" t="s">
        <v>420</v>
      </c>
      <c r="D28" s="176" t="s">
        <v>297</v>
      </c>
      <c r="E28" s="177">
        <v>346.8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 t="s">
        <v>388</v>
      </c>
      <c r="S28" s="179" t="s">
        <v>241</v>
      </c>
      <c r="T28" s="180" t="s">
        <v>242</v>
      </c>
      <c r="U28" s="162">
        <v>0.315</v>
      </c>
      <c r="V28" s="162">
        <f>ROUND(E28*U28,2)</f>
        <v>109.24</v>
      </c>
      <c r="W28" s="162"/>
      <c r="X28" s="162" t="s">
        <v>410</v>
      </c>
      <c r="Y28" s="162" t="s">
        <v>244</v>
      </c>
      <c r="Z28" s="151"/>
      <c r="AA28" s="151"/>
      <c r="AB28" s="151"/>
      <c r="AC28" s="151"/>
      <c r="AD28" s="151"/>
      <c r="AE28" s="151"/>
      <c r="AF28" s="151"/>
      <c r="AG28" s="151" t="s">
        <v>411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3"/>
      <c r="B29" s="4"/>
      <c r="C29" s="19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221</v>
      </c>
    </row>
    <row r="30" spans="1:60" x14ac:dyDescent="0.2">
      <c r="A30" s="154"/>
      <c r="B30" s="155" t="s">
        <v>29</v>
      </c>
      <c r="C30" s="196"/>
      <c r="D30" s="156"/>
      <c r="E30" s="157"/>
      <c r="F30" s="157"/>
      <c r="G30" s="173">
        <f>G8+G15+G20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483</v>
      </c>
    </row>
    <row r="31" spans="1:60" x14ac:dyDescent="0.2">
      <c r="C31" s="197"/>
      <c r="D31" s="10"/>
      <c r="AG31" t="s">
        <v>484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C07rWqA9mCmjOjWncpkz5wbxcURYbWmpzhl4waW+gfv0vZ6HipeMESmPyPy/QpBSGJBLlbHrBAsLvYtuH74tA==" saltValue="A+yRGfcEtJYF6h0BxqAhJw==" spinCount="100000" sheet="1" formatRows="0"/>
  <mergeCells count="7">
    <mergeCell ref="C24:G24"/>
    <mergeCell ref="A1:G1"/>
    <mergeCell ref="C2:G2"/>
    <mergeCell ref="C3:G3"/>
    <mergeCell ref="C4:G4"/>
    <mergeCell ref="C11:G11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208</v>
      </c>
      <c r="B1" s="257"/>
      <c r="C1" s="257"/>
      <c r="D1" s="257"/>
      <c r="E1" s="257"/>
      <c r="F1" s="257"/>
      <c r="G1" s="257"/>
      <c r="AG1" t="s">
        <v>209</v>
      </c>
    </row>
    <row r="2" spans="1:60" ht="24.95" customHeight="1" x14ac:dyDescent="0.2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210</v>
      </c>
    </row>
    <row r="3" spans="1:60" ht="24.95" customHeight="1" x14ac:dyDescent="0.2">
      <c r="A3" s="143" t="s">
        <v>8</v>
      </c>
      <c r="B3" s="49" t="s">
        <v>47</v>
      </c>
      <c r="C3" s="258" t="s">
        <v>44</v>
      </c>
      <c r="D3" s="259"/>
      <c r="E3" s="259"/>
      <c r="F3" s="259"/>
      <c r="G3" s="260"/>
      <c r="AC3" s="124" t="s">
        <v>210</v>
      </c>
      <c r="AG3" t="s">
        <v>211</v>
      </c>
    </row>
    <row r="4" spans="1:60" ht="24.95" customHeight="1" x14ac:dyDescent="0.2">
      <c r="A4" s="144" t="s">
        <v>9</v>
      </c>
      <c r="B4" s="145" t="s">
        <v>55</v>
      </c>
      <c r="C4" s="261" t="s">
        <v>56</v>
      </c>
      <c r="D4" s="262"/>
      <c r="E4" s="262"/>
      <c r="F4" s="262"/>
      <c r="G4" s="263"/>
      <c r="AG4" t="s">
        <v>212</v>
      </c>
    </row>
    <row r="5" spans="1:60" x14ac:dyDescent="0.2">
      <c r="D5" s="10"/>
    </row>
    <row r="6" spans="1:60" ht="38.25" x14ac:dyDescent="0.2">
      <c r="A6" s="147" t="s">
        <v>213</v>
      </c>
      <c r="B6" s="149" t="s">
        <v>214</v>
      </c>
      <c r="C6" s="149" t="s">
        <v>215</v>
      </c>
      <c r="D6" s="148" t="s">
        <v>216</v>
      </c>
      <c r="E6" s="147" t="s">
        <v>217</v>
      </c>
      <c r="F6" s="146" t="s">
        <v>218</v>
      </c>
      <c r="G6" s="147" t="s">
        <v>29</v>
      </c>
      <c r="H6" s="150" t="s">
        <v>30</v>
      </c>
      <c r="I6" s="150" t="s">
        <v>219</v>
      </c>
      <c r="J6" s="150" t="s">
        <v>31</v>
      </c>
      <c r="K6" s="150" t="s">
        <v>220</v>
      </c>
      <c r="L6" s="150" t="s">
        <v>221</v>
      </c>
      <c r="M6" s="150" t="s">
        <v>222</v>
      </c>
      <c r="N6" s="150" t="s">
        <v>223</v>
      </c>
      <c r="O6" s="150" t="s">
        <v>224</v>
      </c>
      <c r="P6" s="150" t="s">
        <v>225</v>
      </c>
      <c r="Q6" s="150" t="s">
        <v>226</v>
      </c>
      <c r="R6" s="150" t="s">
        <v>227</v>
      </c>
      <c r="S6" s="150" t="s">
        <v>228</v>
      </c>
      <c r="T6" s="150" t="s">
        <v>229</v>
      </c>
      <c r="U6" s="150" t="s">
        <v>230</v>
      </c>
      <c r="V6" s="150" t="s">
        <v>231</v>
      </c>
      <c r="W6" s="150" t="s">
        <v>232</v>
      </c>
      <c r="X6" s="150" t="s">
        <v>233</v>
      </c>
      <c r="Y6" s="150" t="s">
        <v>234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235</v>
      </c>
      <c r="B8" s="168" t="s">
        <v>122</v>
      </c>
      <c r="C8" s="190" t="s">
        <v>124</v>
      </c>
      <c r="D8" s="169"/>
      <c r="E8" s="170"/>
      <c r="F8" s="171"/>
      <c r="G8" s="171">
        <f>SUMIF(AG9:AG10,"&lt;&gt;NOR",G9:G10)</f>
        <v>0</v>
      </c>
      <c r="H8" s="171"/>
      <c r="I8" s="171">
        <f>SUM(I9:I10)</f>
        <v>0</v>
      </c>
      <c r="J8" s="171"/>
      <c r="K8" s="171">
        <f>SUM(K9:K10)</f>
        <v>0</v>
      </c>
      <c r="L8" s="171"/>
      <c r="M8" s="171">
        <f>SUM(M9:M10)</f>
        <v>0</v>
      </c>
      <c r="N8" s="170"/>
      <c r="O8" s="170">
        <f>SUM(O9:O10)</f>
        <v>0.03</v>
      </c>
      <c r="P8" s="170"/>
      <c r="Q8" s="170">
        <f>SUM(Q9:Q10)</f>
        <v>0</v>
      </c>
      <c r="R8" s="171"/>
      <c r="S8" s="171"/>
      <c r="T8" s="172"/>
      <c r="U8" s="166"/>
      <c r="V8" s="166">
        <f>SUM(V9:V10)</f>
        <v>4.8600000000000003</v>
      </c>
      <c r="W8" s="166"/>
      <c r="X8" s="166"/>
      <c r="Y8" s="166"/>
      <c r="AG8" t="s">
        <v>236</v>
      </c>
    </row>
    <row r="9" spans="1:60" outlineLevel="1" x14ac:dyDescent="0.2">
      <c r="A9" s="174">
        <v>1</v>
      </c>
      <c r="B9" s="175" t="s">
        <v>714</v>
      </c>
      <c r="C9" s="191" t="s">
        <v>715</v>
      </c>
      <c r="D9" s="176" t="s">
        <v>268</v>
      </c>
      <c r="E9" s="177">
        <v>51.66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5.0000000000000001E-4</v>
      </c>
      <c r="O9" s="177">
        <f>ROUND(E9*N9,2)</f>
        <v>0.03</v>
      </c>
      <c r="P9" s="177">
        <v>0</v>
      </c>
      <c r="Q9" s="177">
        <f>ROUND(E9*P9,2)</f>
        <v>0</v>
      </c>
      <c r="R9" s="179" t="s">
        <v>716</v>
      </c>
      <c r="S9" s="179" t="s">
        <v>241</v>
      </c>
      <c r="T9" s="180" t="s">
        <v>242</v>
      </c>
      <c r="U9" s="162">
        <v>9.4E-2</v>
      </c>
      <c r="V9" s="162">
        <f>ROUND(E9*U9,2)</f>
        <v>4.8600000000000003</v>
      </c>
      <c r="W9" s="162"/>
      <c r="X9" s="162" t="s">
        <v>243</v>
      </c>
      <c r="Y9" s="162" t="s">
        <v>244</v>
      </c>
      <c r="Z9" s="151"/>
      <c r="AA9" s="151"/>
      <c r="AB9" s="151"/>
      <c r="AC9" s="151"/>
      <c r="AD9" s="151"/>
      <c r="AE9" s="151"/>
      <c r="AF9" s="151"/>
      <c r="AG9" s="151" t="s">
        <v>245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2" t="s">
        <v>717</v>
      </c>
      <c r="D10" s="164"/>
      <c r="E10" s="165">
        <v>51.66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249</v>
      </c>
      <c r="AH10" s="151">
        <v>5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67" t="s">
        <v>235</v>
      </c>
      <c r="B11" s="168" t="s">
        <v>125</v>
      </c>
      <c r="C11" s="190" t="s">
        <v>126</v>
      </c>
      <c r="D11" s="169"/>
      <c r="E11" s="170"/>
      <c r="F11" s="171"/>
      <c r="G11" s="171">
        <f>SUMIF(AG12:AG13,"&lt;&gt;NOR",G12:G13)</f>
        <v>0</v>
      </c>
      <c r="H11" s="171"/>
      <c r="I11" s="171">
        <f>SUM(I12:I13)</f>
        <v>0</v>
      </c>
      <c r="J11" s="171"/>
      <c r="K11" s="171">
        <f>SUM(K12:K13)</f>
        <v>0</v>
      </c>
      <c r="L11" s="171"/>
      <c r="M11" s="171">
        <f>SUM(M12:M13)</f>
        <v>0</v>
      </c>
      <c r="N11" s="170"/>
      <c r="O11" s="170">
        <f>SUM(O12:O13)</f>
        <v>13.34</v>
      </c>
      <c r="P11" s="170"/>
      <c r="Q11" s="170">
        <f>SUM(Q12:Q13)</f>
        <v>0</v>
      </c>
      <c r="R11" s="171"/>
      <c r="S11" s="171"/>
      <c r="T11" s="172"/>
      <c r="U11" s="166"/>
      <c r="V11" s="166">
        <f>SUM(V12:V13)</f>
        <v>42.62</v>
      </c>
      <c r="W11" s="166"/>
      <c r="X11" s="166"/>
      <c r="Y11" s="166"/>
      <c r="AG11" t="s">
        <v>236</v>
      </c>
    </row>
    <row r="12" spans="1:60" ht="22.5" outlineLevel="1" x14ac:dyDescent="0.2">
      <c r="A12" s="174">
        <v>2</v>
      </c>
      <c r="B12" s="175" t="s">
        <v>718</v>
      </c>
      <c r="C12" s="191" t="s">
        <v>719</v>
      </c>
      <c r="D12" s="176" t="s">
        <v>268</v>
      </c>
      <c r="E12" s="177">
        <v>70.8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0.18834999999999999</v>
      </c>
      <c r="O12" s="177">
        <f>ROUND(E12*N12,2)</f>
        <v>13.34</v>
      </c>
      <c r="P12" s="177">
        <v>0</v>
      </c>
      <c r="Q12" s="177">
        <f>ROUND(E12*P12,2)</f>
        <v>0</v>
      </c>
      <c r="R12" s="179" t="s">
        <v>273</v>
      </c>
      <c r="S12" s="179" t="s">
        <v>241</v>
      </c>
      <c r="T12" s="180" t="s">
        <v>242</v>
      </c>
      <c r="U12" s="162">
        <v>0.60199999999999998</v>
      </c>
      <c r="V12" s="162">
        <f>ROUND(E12*U12,2)</f>
        <v>42.62</v>
      </c>
      <c r="W12" s="162"/>
      <c r="X12" s="162" t="s">
        <v>243</v>
      </c>
      <c r="Y12" s="162" t="s">
        <v>244</v>
      </c>
      <c r="Z12" s="151"/>
      <c r="AA12" s="151"/>
      <c r="AB12" s="151"/>
      <c r="AC12" s="151"/>
      <c r="AD12" s="151"/>
      <c r="AE12" s="151"/>
      <c r="AF12" s="151"/>
      <c r="AG12" s="151" t="s">
        <v>245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2" t="s">
        <v>720</v>
      </c>
      <c r="D13" s="164"/>
      <c r="E13" s="165">
        <v>70.8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249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7" t="s">
        <v>235</v>
      </c>
      <c r="B14" s="168" t="s">
        <v>129</v>
      </c>
      <c r="C14" s="190" t="s">
        <v>130</v>
      </c>
      <c r="D14" s="169"/>
      <c r="E14" s="170"/>
      <c r="F14" s="171"/>
      <c r="G14" s="171">
        <f>SUMIF(AG15:AG16,"&lt;&gt;NOR",G15:G16)</f>
        <v>0</v>
      </c>
      <c r="H14" s="171"/>
      <c r="I14" s="171">
        <f>SUM(I15:I16)</f>
        <v>0</v>
      </c>
      <c r="J14" s="171"/>
      <c r="K14" s="171">
        <f>SUM(K15:K16)</f>
        <v>0</v>
      </c>
      <c r="L14" s="171"/>
      <c r="M14" s="171">
        <f>SUM(M15:M16)</f>
        <v>0</v>
      </c>
      <c r="N14" s="170"/>
      <c r="O14" s="170">
        <f>SUM(O15:O16)</f>
        <v>0.45</v>
      </c>
      <c r="P14" s="170"/>
      <c r="Q14" s="170">
        <f>SUM(Q15:Q16)</f>
        <v>0</v>
      </c>
      <c r="R14" s="171"/>
      <c r="S14" s="171"/>
      <c r="T14" s="172"/>
      <c r="U14" s="166"/>
      <c r="V14" s="166">
        <f>SUM(V15:V16)</f>
        <v>32.21</v>
      </c>
      <c r="W14" s="166"/>
      <c r="X14" s="166"/>
      <c r="Y14" s="166"/>
      <c r="AG14" t="s">
        <v>236</v>
      </c>
    </row>
    <row r="15" spans="1:60" ht="22.5" outlineLevel="1" x14ac:dyDescent="0.2">
      <c r="A15" s="174">
        <v>3</v>
      </c>
      <c r="B15" s="175" t="s">
        <v>721</v>
      </c>
      <c r="C15" s="191" t="s">
        <v>722</v>
      </c>
      <c r="D15" s="176" t="s">
        <v>268</v>
      </c>
      <c r="E15" s="177">
        <v>33.9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1.3270000000000001E-2</v>
      </c>
      <c r="O15" s="177">
        <f>ROUND(E15*N15,2)</f>
        <v>0.45</v>
      </c>
      <c r="P15" s="177">
        <v>0</v>
      </c>
      <c r="Q15" s="177">
        <f>ROUND(E15*P15,2)</f>
        <v>0</v>
      </c>
      <c r="R15" s="179" t="s">
        <v>273</v>
      </c>
      <c r="S15" s="179" t="s">
        <v>241</v>
      </c>
      <c r="T15" s="180" t="s">
        <v>242</v>
      </c>
      <c r="U15" s="162">
        <v>0.95</v>
      </c>
      <c r="V15" s="162">
        <f>ROUND(E15*U15,2)</f>
        <v>32.21</v>
      </c>
      <c r="W15" s="162"/>
      <c r="X15" s="162" t="s">
        <v>243</v>
      </c>
      <c r="Y15" s="162" t="s">
        <v>244</v>
      </c>
      <c r="Z15" s="151"/>
      <c r="AA15" s="151"/>
      <c r="AB15" s="151"/>
      <c r="AC15" s="151"/>
      <c r="AD15" s="151"/>
      <c r="AE15" s="151"/>
      <c r="AF15" s="151"/>
      <c r="AG15" s="151" t="s">
        <v>245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2" t="s">
        <v>723</v>
      </c>
      <c r="D16" s="164"/>
      <c r="E16" s="165">
        <v>33.9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249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67" t="s">
        <v>235</v>
      </c>
      <c r="B17" s="168" t="s">
        <v>133</v>
      </c>
      <c r="C17" s="190" t="s">
        <v>134</v>
      </c>
      <c r="D17" s="169"/>
      <c r="E17" s="170"/>
      <c r="F17" s="171"/>
      <c r="G17" s="171">
        <f>SUMIF(AG18:AG21,"&lt;&gt;NOR",G18:G21)</f>
        <v>0</v>
      </c>
      <c r="H17" s="171"/>
      <c r="I17" s="171">
        <f>SUM(I18:I21)</f>
        <v>0</v>
      </c>
      <c r="J17" s="171"/>
      <c r="K17" s="171">
        <f>SUM(K18:K21)</f>
        <v>0</v>
      </c>
      <c r="L17" s="171"/>
      <c r="M17" s="171">
        <f>SUM(M18:M21)</f>
        <v>0</v>
      </c>
      <c r="N17" s="170"/>
      <c r="O17" s="170">
        <f>SUM(O18:O21)</f>
        <v>0.29000000000000004</v>
      </c>
      <c r="P17" s="170"/>
      <c r="Q17" s="170">
        <f>SUM(Q18:Q21)</f>
        <v>0</v>
      </c>
      <c r="R17" s="171"/>
      <c r="S17" s="171"/>
      <c r="T17" s="172"/>
      <c r="U17" s="166"/>
      <c r="V17" s="166">
        <f>SUM(V18:V21)</f>
        <v>22.310000000000002</v>
      </c>
      <c r="W17" s="166"/>
      <c r="X17" s="166"/>
      <c r="Y17" s="166"/>
      <c r="AG17" t="s">
        <v>236</v>
      </c>
    </row>
    <row r="18" spans="1:60" outlineLevel="1" x14ac:dyDescent="0.2">
      <c r="A18" s="174">
        <v>4</v>
      </c>
      <c r="B18" s="175" t="s">
        <v>724</v>
      </c>
      <c r="C18" s="191" t="s">
        <v>725</v>
      </c>
      <c r="D18" s="176" t="s">
        <v>268</v>
      </c>
      <c r="E18" s="177">
        <v>70.8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3.7799999999999999E-3</v>
      </c>
      <c r="O18" s="177">
        <f>ROUND(E18*N18,2)</f>
        <v>0.27</v>
      </c>
      <c r="P18" s="177">
        <v>0</v>
      </c>
      <c r="Q18" s="177">
        <f>ROUND(E18*P18,2)</f>
        <v>0</v>
      </c>
      <c r="R18" s="179" t="s">
        <v>273</v>
      </c>
      <c r="S18" s="179" t="s">
        <v>241</v>
      </c>
      <c r="T18" s="180" t="s">
        <v>242</v>
      </c>
      <c r="U18" s="162">
        <v>0.245</v>
      </c>
      <c r="V18" s="162">
        <f>ROUND(E18*U18,2)</f>
        <v>17.350000000000001</v>
      </c>
      <c r="W18" s="162"/>
      <c r="X18" s="162" t="s">
        <v>243</v>
      </c>
      <c r="Y18" s="162" t="s">
        <v>244</v>
      </c>
      <c r="Z18" s="151"/>
      <c r="AA18" s="151"/>
      <c r="AB18" s="151"/>
      <c r="AC18" s="151"/>
      <c r="AD18" s="151"/>
      <c r="AE18" s="151"/>
      <c r="AF18" s="151"/>
      <c r="AG18" s="151" t="s">
        <v>245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53" t="s">
        <v>726</v>
      </c>
      <c r="D19" s="254"/>
      <c r="E19" s="254"/>
      <c r="F19" s="254"/>
      <c r="G19" s="254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247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2" t="s">
        <v>727</v>
      </c>
      <c r="D20" s="164"/>
      <c r="E20" s="165">
        <v>70.8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249</v>
      </c>
      <c r="AH20" s="151">
        <v>5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2">
        <v>5</v>
      </c>
      <c r="B21" s="183" t="s">
        <v>728</v>
      </c>
      <c r="C21" s="193" t="s">
        <v>729</v>
      </c>
      <c r="D21" s="184" t="s">
        <v>268</v>
      </c>
      <c r="E21" s="185">
        <v>70.8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21</v>
      </c>
      <c r="M21" s="187">
        <f>G21*(1+L21/100)</f>
        <v>0</v>
      </c>
      <c r="N21" s="185">
        <v>3.2000000000000003E-4</v>
      </c>
      <c r="O21" s="185">
        <f>ROUND(E21*N21,2)</f>
        <v>0.02</v>
      </c>
      <c r="P21" s="185">
        <v>0</v>
      </c>
      <c r="Q21" s="185">
        <f>ROUND(E21*P21,2)</f>
        <v>0</v>
      </c>
      <c r="R21" s="187"/>
      <c r="S21" s="187" t="s">
        <v>349</v>
      </c>
      <c r="T21" s="188" t="s">
        <v>366</v>
      </c>
      <c r="U21" s="162">
        <v>7.0000000000000007E-2</v>
      </c>
      <c r="V21" s="162">
        <f>ROUND(E21*U21,2)</f>
        <v>4.96</v>
      </c>
      <c r="W21" s="162"/>
      <c r="X21" s="162" t="s">
        <v>243</v>
      </c>
      <c r="Y21" s="162" t="s">
        <v>244</v>
      </c>
      <c r="Z21" s="151"/>
      <c r="AA21" s="151"/>
      <c r="AB21" s="151"/>
      <c r="AC21" s="151"/>
      <c r="AD21" s="151"/>
      <c r="AE21" s="151"/>
      <c r="AF21" s="151"/>
      <c r="AG21" s="151" t="s">
        <v>245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7" t="s">
        <v>235</v>
      </c>
      <c r="B22" s="168" t="s">
        <v>135</v>
      </c>
      <c r="C22" s="190" t="s">
        <v>136</v>
      </c>
      <c r="D22" s="169"/>
      <c r="E22" s="170"/>
      <c r="F22" s="171"/>
      <c r="G22" s="171">
        <f>SUMIF(AG23:AG24,"&lt;&gt;NOR",G23:G24)</f>
        <v>0</v>
      </c>
      <c r="H22" s="171"/>
      <c r="I22" s="171">
        <f>SUM(I23:I24)</f>
        <v>0</v>
      </c>
      <c r="J22" s="171"/>
      <c r="K22" s="171">
        <f>SUM(K23:K24)</f>
        <v>0</v>
      </c>
      <c r="L22" s="171"/>
      <c r="M22" s="171">
        <f>SUM(M23:M24)</f>
        <v>0</v>
      </c>
      <c r="N22" s="170"/>
      <c r="O22" s="170">
        <f>SUM(O23:O24)</f>
        <v>0.26</v>
      </c>
      <c r="P22" s="170"/>
      <c r="Q22" s="170">
        <f>SUM(Q23:Q24)</f>
        <v>0</v>
      </c>
      <c r="R22" s="171"/>
      <c r="S22" s="171"/>
      <c r="T22" s="172"/>
      <c r="U22" s="166"/>
      <c r="V22" s="166">
        <f>SUM(V23:V24)</f>
        <v>25.63</v>
      </c>
      <c r="W22" s="166"/>
      <c r="X22" s="166"/>
      <c r="Y22" s="166"/>
      <c r="AG22" t="s">
        <v>236</v>
      </c>
    </row>
    <row r="23" spans="1:60" ht="22.5" outlineLevel="1" x14ac:dyDescent="0.2">
      <c r="A23" s="174">
        <v>6</v>
      </c>
      <c r="B23" s="175" t="s">
        <v>730</v>
      </c>
      <c r="C23" s="191" t="s">
        <v>731</v>
      </c>
      <c r="D23" s="176" t="s">
        <v>268</v>
      </c>
      <c r="E23" s="177">
        <v>70.8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3.6700000000000001E-3</v>
      </c>
      <c r="O23" s="177">
        <f>ROUND(E23*N23,2)</f>
        <v>0.26</v>
      </c>
      <c r="P23" s="177">
        <v>0</v>
      </c>
      <c r="Q23" s="177">
        <f>ROUND(E23*P23,2)</f>
        <v>0</v>
      </c>
      <c r="R23" s="179" t="s">
        <v>273</v>
      </c>
      <c r="S23" s="179" t="s">
        <v>241</v>
      </c>
      <c r="T23" s="180" t="s">
        <v>242</v>
      </c>
      <c r="U23" s="162">
        <v>0.36199999999999999</v>
      </c>
      <c r="V23" s="162">
        <f>ROUND(E23*U23,2)</f>
        <v>25.63</v>
      </c>
      <c r="W23" s="162"/>
      <c r="X23" s="162" t="s">
        <v>243</v>
      </c>
      <c r="Y23" s="162" t="s">
        <v>244</v>
      </c>
      <c r="Z23" s="151"/>
      <c r="AA23" s="151"/>
      <c r="AB23" s="151"/>
      <c r="AC23" s="151"/>
      <c r="AD23" s="151"/>
      <c r="AE23" s="151"/>
      <c r="AF23" s="151"/>
      <c r="AG23" s="151" t="s">
        <v>245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2" t="s">
        <v>727</v>
      </c>
      <c r="D24" s="164"/>
      <c r="E24" s="165">
        <v>70.8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249</v>
      </c>
      <c r="AH24" s="151">
        <v>5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7" t="s">
        <v>235</v>
      </c>
      <c r="B25" s="168" t="s">
        <v>137</v>
      </c>
      <c r="C25" s="190" t="s">
        <v>138</v>
      </c>
      <c r="D25" s="169"/>
      <c r="E25" s="170"/>
      <c r="F25" s="171"/>
      <c r="G25" s="171">
        <f>SUMIF(AG26:AG28,"&lt;&gt;NOR",G26:G28)</f>
        <v>0</v>
      </c>
      <c r="H25" s="171"/>
      <c r="I25" s="171">
        <f>SUM(I26:I28)</f>
        <v>0</v>
      </c>
      <c r="J25" s="171"/>
      <c r="K25" s="171">
        <f>SUM(K26:K28)</f>
        <v>0</v>
      </c>
      <c r="L25" s="171"/>
      <c r="M25" s="171">
        <f>SUM(M26:M28)</f>
        <v>0</v>
      </c>
      <c r="N25" s="170"/>
      <c r="O25" s="170">
        <f>SUM(O26:O28)</f>
        <v>2.83</v>
      </c>
      <c r="P25" s="170"/>
      <c r="Q25" s="170">
        <f>SUM(Q26:Q28)</f>
        <v>0</v>
      </c>
      <c r="R25" s="171"/>
      <c r="S25" s="171"/>
      <c r="T25" s="172"/>
      <c r="U25" s="166"/>
      <c r="V25" s="166">
        <f>SUM(V26:V28)</f>
        <v>81.94</v>
      </c>
      <c r="W25" s="166"/>
      <c r="X25" s="166"/>
      <c r="Y25" s="166"/>
      <c r="AG25" t="s">
        <v>236</v>
      </c>
    </row>
    <row r="26" spans="1:60" ht="33.75" outlineLevel="1" x14ac:dyDescent="0.2">
      <c r="A26" s="174">
        <v>7</v>
      </c>
      <c r="B26" s="175" t="s">
        <v>732</v>
      </c>
      <c r="C26" s="191" t="s">
        <v>733</v>
      </c>
      <c r="D26" s="176" t="s">
        <v>268</v>
      </c>
      <c r="E26" s="177">
        <v>70.8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3.5000000000000003E-2</v>
      </c>
      <c r="O26" s="177">
        <f>ROUND(E26*N26,2)</f>
        <v>2.48</v>
      </c>
      <c r="P26" s="177">
        <v>0</v>
      </c>
      <c r="Q26" s="177">
        <f>ROUND(E26*P26,2)</f>
        <v>0</v>
      </c>
      <c r="R26" s="179" t="s">
        <v>273</v>
      </c>
      <c r="S26" s="179" t="s">
        <v>241</v>
      </c>
      <c r="T26" s="180" t="s">
        <v>242</v>
      </c>
      <c r="U26" s="162">
        <v>0.79534000000000005</v>
      </c>
      <c r="V26" s="162">
        <f>ROUND(E26*U26,2)</f>
        <v>56.31</v>
      </c>
      <c r="W26" s="162"/>
      <c r="X26" s="162" t="s">
        <v>243</v>
      </c>
      <c r="Y26" s="162" t="s">
        <v>244</v>
      </c>
      <c r="Z26" s="151"/>
      <c r="AA26" s="151"/>
      <c r="AB26" s="151"/>
      <c r="AC26" s="151"/>
      <c r="AD26" s="151"/>
      <c r="AE26" s="151"/>
      <c r="AF26" s="151"/>
      <c r="AG26" s="151" t="s">
        <v>245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53" t="s">
        <v>734</v>
      </c>
      <c r="D27" s="254"/>
      <c r="E27" s="254"/>
      <c r="F27" s="254"/>
      <c r="G27" s="254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247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82">
        <v>8</v>
      </c>
      <c r="B28" s="183" t="s">
        <v>735</v>
      </c>
      <c r="C28" s="193" t="s">
        <v>736</v>
      </c>
      <c r="D28" s="184" t="s">
        <v>268</v>
      </c>
      <c r="E28" s="185">
        <v>70.8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21</v>
      </c>
      <c r="M28" s="187">
        <f>G28*(1+L28/100)</f>
        <v>0</v>
      </c>
      <c r="N28" s="185">
        <v>4.9100000000000003E-3</v>
      </c>
      <c r="O28" s="185">
        <f>ROUND(E28*N28,2)</f>
        <v>0.35</v>
      </c>
      <c r="P28" s="185">
        <v>0</v>
      </c>
      <c r="Q28" s="185">
        <f>ROUND(E28*P28,2)</f>
        <v>0</v>
      </c>
      <c r="R28" s="187" t="s">
        <v>273</v>
      </c>
      <c r="S28" s="187" t="s">
        <v>241</v>
      </c>
      <c r="T28" s="188" t="s">
        <v>242</v>
      </c>
      <c r="U28" s="162">
        <v>0.36199999999999999</v>
      </c>
      <c r="V28" s="162">
        <f>ROUND(E28*U28,2)</f>
        <v>25.63</v>
      </c>
      <c r="W28" s="162"/>
      <c r="X28" s="162" t="s">
        <v>243</v>
      </c>
      <c r="Y28" s="162" t="s">
        <v>244</v>
      </c>
      <c r="Z28" s="151"/>
      <c r="AA28" s="151"/>
      <c r="AB28" s="151"/>
      <c r="AC28" s="151"/>
      <c r="AD28" s="151"/>
      <c r="AE28" s="151"/>
      <c r="AF28" s="151"/>
      <c r="AG28" s="151" t="s">
        <v>245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7" t="s">
        <v>235</v>
      </c>
      <c r="B29" s="168" t="s">
        <v>139</v>
      </c>
      <c r="C29" s="190" t="s">
        <v>140</v>
      </c>
      <c r="D29" s="169"/>
      <c r="E29" s="170"/>
      <c r="F29" s="171"/>
      <c r="G29" s="171">
        <f>SUMIF(AG30:AG33,"&lt;&gt;NOR",G30:G33)</f>
        <v>0</v>
      </c>
      <c r="H29" s="171"/>
      <c r="I29" s="171">
        <f>SUM(I30:I33)</f>
        <v>0</v>
      </c>
      <c r="J29" s="171"/>
      <c r="K29" s="171">
        <f>SUM(K30:K33)</f>
        <v>0</v>
      </c>
      <c r="L29" s="171"/>
      <c r="M29" s="171">
        <f>SUM(M30:M33)</f>
        <v>0</v>
      </c>
      <c r="N29" s="170"/>
      <c r="O29" s="170">
        <f>SUM(O30:O33)</f>
        <v>3.6</v>
      </c>
      <c r="P29" s="170"/>
      <c r="Q29" s="170">
        <f>SUM(Q30:Q33)</f>
        <v>0</v>
      </c>
      <c r="R29" s="171"/>
      <c r="S29" s="171"/>
      <c r="T29" s="172"/>
      <c r="U29" s="166"/>
      <c r="V29" s="166">
        <f>SUM(V30:V33)</f>
        <v>25.03</v>
      </c>
      <c r="W29" s="166"/>
      <c r="X29" s="166"/>
      <c r="Y29" s="166"/>
      <c r="AG29" t="s">
        <v>236</v>
      </c>
    </row>
    <row r="30" spans="1:60" ht="22.5" outlineLevel="1" x14ac:dyDescent="0.2">
      <c r="A30" s="174">
        <v>9</v>
      </c>
      <c r="B30" s="175" t="s">
        <v>737</v>
      </c>
      <c r="C30" s="191" t="s">
        <v>738</v>
      </c>
      <c r="D30" s="176" t="s">
        <v>268</v>
      </c>
      <c r="E30" s="177">
        <v>51.66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2.5699999999999998E-3</v>
      </c>
      <c r="O30" s="177">
        <f>ROUND(E30*N30,2)</f>
        <v>0.13</v>
      </c>
      <c r="P30" s="177">
        <v>0</v>
      </c>
      <c r="Q30" s="177">
        <f>ROUND(E30*P30,2)</f>
        <v>0</v>
      </c>
      <c r="R30" s="179" t="s">
        <v>273</v>
      </c>
      <c r="S30" s="179" t="s">
        <v>241</v>
      </c>
      <c r="T30" s="180" t="s">
        <v>242</v>
      </c>
      <c r="U30" s="162">
        <v>0.48452000000000001</v>
      </c>
      <c r="V30" s="162">
        <f>ROUND(E30*U30,2)</f>
        <v>25.03</v>
      </c>
      <c r="W30" s="162"/>
      <c r="X30" s="162" t="s">
        <v>243</v>
      </c>
      <c r="Y30" s="162" t="s">
        <v>244</v>
      </c>
      <c r="Z30" s="151"/>
      <c r="AA30" s="151"/>
      <c r="AB30" s="151"/>
      <c r="AC30" s="151"/>
      <c r="AD30" s="151"/>
      <c r="AE30" s="151"/>
      <c r="AF30" s="151"/>
      <c r="AG30" s="151" t="s">
        <v>245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2" t="s">
        <v>739</v>
      </c>
      <c r="D31" s="164"/>
      <c r="E31" s="165">
        <v>51.66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249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4">
        <v>10</v>
      </c>
      <c r="B32" s="175" t="s">
        <v>740</v>
      </c>
      <c r="C32" s="191" t="s">
        <v>741</v>
      </c>
      <c r="D32" s="176" t="s">
        <v>268</v>
      </c>
      <c r="E32" s="177">
        <v>56.826000000000001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6.0999999999999999E-2</v>
      </c>
      <c r="O32" s="177">
        <f>ROUND(E32*N32,2)</f>
        <v>3.47</v>
      </c>
      <c r="P32" s="177">
        <v>0</v>
      </c>
      <c r="Q32" s="177">
        <f>ROUND(E32*P32,2)</f>
        <v>0</v>
      </c>
      <c r="R32" s="179"/>
      <c r="S32" s="179" t="s">
        <v>349</v>
      </c>
      <c r="T32" s="180" t="s">
        <v>366</v>
      </c>
      <c r="U32" s="162">
        <v>0</v>
      </c>
      <c r="V32" s="162">
        <f>ROUND(E32*U32,2)</f>
        <v>0</v>
      </c>
      <c r="W32" s="162"/>
      <c r="X32" s="162" t="s">
        <v>552</v>
      </c>
      <c r="Y32" s="162" t="s">
        <v>244</v>
      </c>
      <c r="Z32" s="151"/>
      <c r="AA32" s="151"/>
      <c r="AB32" s="151"/>
      <c r="AC32" s="151"/>
      <c r="AD32" s="151"/>
      <c r="AE32" s="151"/>
      <c r="AF32" s="151"/>
      <c r="AG32" s="151" t="s">
        <v>553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2" t="s">
        <v>742</v>
      </c>
      <c r="D33" s="164"/>
      <c r="E33" s="165">
        <v>56.826000000000001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249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67" t="s">
        <v>235</v>
      </c>
      <c r="B34" s="168" t="s">
        <v>148</v>
      </c>
      <c r="C34" s="190" t="s">
        <v>149</v>
      </c>
      <c r="D34" s="169"/>
      <c r="E34" s="170"/>
      <c r="F34" s="171"/>
      <c r="G34" s="171">
        <f>SUMIF(AG35:AG36,"&lt;&gt;NOR",G35:G36)</f>
        <v>0</v>
      </c>
      <c r="H34" s="171"/>
      <c r="I34" s="171">
        <f>SUM(I35:I36)</f>
        <v>0</v>
      </c>
      <c r="J34" s="171"/>
      <c r="K34" s="171">
        <f>SUM(K35:K36)</f>
        <v>0</v>
      </c>
      <c r="L34" s="171"/>
      <c r="M34" s="171">
        <f>SUM(M35:M36)</f>
        <v>0</v>
      </c>
      <c r="N34" s="170"/>
      <c r="O34" s="170">
        <f>SUM(O35:O36)</f>
        <v>0.08</v>
      </c>
      <c r="P34" s="170"/>
      <c r="Q34" s="170">
        <f>SUM(Q35:Q36)</f>
        <v>0</v>
      </c>
      <c r="R34" s="171"/>
      <c r="S34" s="171"/>
      <c r="T34" s="172"/>
      <c r="U34" s="166"/>
      <c r="V34" s="166">
        <f>SUM(V35:V36)</f>
        <v>11.06</v>
      </c>
      <c r="W34" s="166"/>
      <c r="X34" s="166"/>
      <c r="Y34" s="166"/>
      <c r="AG34" t="s">
        <v>236</v>
      </c>
    </row>
    <row r="35" spans="1:60" outlineLevel="1" x14ac:dyDescent="0.2">
      <c r="A35" s="174">
        <v>11</v>
      </c>
      <c r="B35" s="175" t="s">
        <v>743</v>
      </c>
      <c r="C35" s="191" t="s">
        <v>744</v>
      </c>
      <c r="D35" s="176" t="s">
        <v>268</v>
      </c>
      <c r="E35" s="177">
        <v>51.66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1.58E-3</v>
      </c>
      <c r="O35" s="177">
        <f>ROUND(E35*N35,2)</f>
        <v>0.08</v>
      </c>
      <c r="P35" s="177">
        <v>0</v>
      </c>
      <c r="Q35" s="177">
        <f>ROUND(E35*P35,2)</f>
        <v>0</v>
      </c>
      <c r="R35" s="179" t="s">
        <v>369</v>
      </c>
      <c r="S35" s="179" t="s">
        <v>241</v>
      </c>
      <c r="T35" s="180" t="s">
        <v>242</v>
      </c>
      <c r="U35" s="162">
        <v>0.214</v>
      </c>
      <c r="V35" s="162">
        <f>ROUND(E35*U35,2)</f>
        <v>11.06</v>
      </c>
      <c r="W35" s="162"/>
      <c r="X35" s="162" t="s">
        <v>243</v>
      </c>
      <c r="Y35" s="162" t="s">
        <v>244</v>
      </c>
      <c r="Z35" s="151"/>
      <c r="AA35" s="151"/>
      <c r="AB35" s="151"/>
      <c r="AC35" s="151"/>
      <c r="AD35" s="151"/>
      <c r="AE35" s="151"/>
      <c r="AF35" s="151"/>
      <c r="AG35" s="151" t="s">
        <v>245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2" t="s">
        <v>745</v>
      </c>
      <c r="D36" s="164"/>
      <c r="E36" s="165">
        <v>51.66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249</v>
      </c>
      <c r="AH36" s="151">
        <v>5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7" t="s">
        <v>235</v>
      </c>
      <c r="B37" s="168" t="s">
        <v>150</v>
      </c>
      <c r="C37" s="190" t="s">
        <v>151</v>
      </c>
      <c r="D37" s="169"/>
      <c r="E37" s="170"/>
      <c r="F37" s="171"/>
      <c r="G37" s="171">
        <f>SUMIF(AG38:AG39,"&lt;&gt;NOR",G38:G39)</f>
        <v>0</v>
      </c>
      <c r="H37" s="171"/>
      <c r="I37" s="171">
        <f>SUM(I38:I39)</f>
        <v>0</v>
      </c>
      <c r="J37" s="171"/>
      <c r="K37" s="171">
        <f>SUM(K38:K39)</f>
        <v>0</v>
      </c>
      <c r="L37" s="171"/>
      <c r="M37" s="171">
        <f>SUM(M38:M39)</f>
        <v>0</v>
      </c>
      <c r="N37" s="170"/>
      <c r="O37" s="170">
        <f>SUM(O38:O39)</f>
        <v>0</v>
      </c>
      <c r="P37" s="170"/>
      <c r="Q37" s="170">
        <f>SUM(Q38:Q39)</f>
        <v>0</v>
      </c>
      <c r="R37" s="171"/>
      <c r="S37" s="171"/>
      <c r="T37" s="172"/>
      <c r="U37" s="166"/>
      <c r="V37" s="166">
        <f>SUM(V38:V39)</f>
        <v>15.91</v>
      </c>
      <c r="W37" s="166"/>
      <c r="X37" s="166"/>
      <c r="Y37" s="166"/>
      <c r="AG37" t="s">
        <v>236</v>
      </c>
    </row>
    <row r="38" spans="1:60" ht="56.25" outlineLevel="1" x14ac:dyDescent="0.2">
      <c r="A38" s="174">
        <v>12</v>
      </c>
      <c r="B38" s="175" t="s">
        <v>746</v>
      </c>
      <c r="C38" s="191" t="s">
        <v>747</v>
      </c>
      <c r="D38" s="176" t="s">
        <v>268</v>
      </c>
      <c r="E38" s="177">
        <v>51.66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4.0000000000000003E-5</v>
      </c>
      <c r="O38" s="177">
        <f>ROUND(E38*N38,2)</f>
        <v>0</v>
      </c>
      <c r="P38" s="177">
        <v>0</v>
      </c>
      <c r="Q38" s="177">
        <f>ROUND(E38*P38,2)</f>
        <v>0</v>
      </c>
      <c r="R38" s="179" t="s">
        <v>273</v>
      </c>
      <c r="S38" s="179" t="s">
        <v>241</v>
      </c>
      <c r="T38" s="180" t="s">
        <v>242</v>
      </c>
      <c r="U38" s="162">
        <v>0.308</v>
      </c>
      <c r="V38" s="162">
        <f>ROUND(E38*U38,2)</f>
        <v>15.91</v>
      </c>
      <c r="W38" s="162"/>
      <c r="X38" s="162" t="s">
        <v>243</v>
      </c>
      <c r="Y38" s="162" t="s">
        <v>244</v>
      </c>
      <c r="Z38" s="151"/>
      <c r="AA38" s="151"/>
      <c r="AB38" s="151"/>
      <c r="AC38" s="151"/>
      <c r="AD38" s="151"/>
      <c r="AE38" s="151"/>
      <c r="AF38" s="151"/>
      <c r="AG38" s="151" t="s">
        <v>245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192" t="s">
        <v>717</v>
      </c>
      <c r="D39" s="164"/>
      <c r="E39" s="165">
        <v>51.66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249</v>
      </c>
      <c r="AH39" s="151">
        <v>5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7" t="s">
        <v>235</v>
      </c>
      <c r="B40" s="168" t="s">
        <v>154</v>
      </c>
      <c r="C40" s="190" t="s">
        <v>155</v>
      </c>
      <c r="D40" s="169"/>
      <c r="E40" s="170"/>
      <c r="F40" s="171"/>
      <c r="G40" s="171">
        <f>SUMIF(AG41:AG44,"&lt;&gt;NOR",G41:G44)</f>
        <v>0</v>
      </c>
      <c r="H40" s="171"/>
      <c r="I40" s="171">
        <f>SUM(I41:I44)</f>
        <v>0</v>
      </c>
      <c r="J40" s="171"/>
      <c r="K40" s="171">
        <f>SUM(K41:K44)</f>
        <v>0</v>
      </c>
      <c r="L40" s="171"/>
      <c r="M40" s="171">
        <f>SUM(M41:M44)</f>
        <v>0</v>
      </c>
      <c r="N40" s="170"/>
      <c r="O40" s="170">
        <f>SUM(O41:O44)</f>
        <v>0</v>
      </c>
      <c r="P40" s="170"/>
      <c r="Q40" s="170">
        <f>SUM(Q41:Q44)</f>
        <v>150.20999999999998</v>
      </c>
      <c r="R40" s="171"/>
      <c r="S40" s="171"/>
      <c r="T40" s="172"/>
      <c r="U40" s="166"/>
      <c r="V40" s="166">
        <f>SUM(V41:V44)</f>
        <v>211.64</v>
      </c>
      <c r="W40" s="166"/>
      <c r="X40" s="166"/>
      <c r="Y40" s="166"/>
      <c r="AG40" t="s">
        <v>236</v>
      </c>
    </row>
    <row r="41" spans="1:60" ht="22.5" outlineLevel="1" x14ac:dyDescent="0.2">
      <c r="A41" s="174">
        <v>13</v>
      </c>
      <c r="B41" s="175" t="s">
        <v>494</v>
      </c>
      <c r="C41" s="191" t="s">
        <v>495</v>
      </c>
      <c r="D41" s="176" t="s">
        <v>239</v>
      </c>
      <c r="E41" s="177">
        <v>8.4600000000000009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2.2000000000000002</v>
      </c>
      <c r="Q41" s="177">
        <f>ROUND(E41*P41,2)</f>
        <v>18.61</v>
      </c>
      <c r="R41" s="179" t="s">
        <v>388</v>
      </c>
      <c r="S41" s="179" t="s">
        <v>241</v>
      </c>
      <c r="T41" s="180" t="s">
        <v>242</v>
      </c>
      <c r="U41" s="162">
        <v>11.05</v>
      </c>
      <c r="V41" s="162">
        <f>ROUND(E41*U41,2)</f>
        <v>93.48</v>
      </c>
      <c r="W41" s="162"/>
      <c r="X41" s="162" t="s">
        <v>243</v>
      </c>
      <c r="Y41" s="162" t="s">
        <v>244</v>
      </c>
      <c r="Z41" s="151"/>
      <c r="AA41" s="151"/>
      <c r="AB41" s="151"/>
      <c r="AC41" s="151"/>
      <c r="AD41" s="151"/>
      <c r="AE41" s="151"/>
      <c r="AF41" s="151"/>
      <c r="AG41" s="151" t="s">
        <v>245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2" t="s">
        <v>748</v>
      </c>
      <c r="D42" s="164"/>
      <c r="E42" s="165">
        <v>8.4600000000000009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249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4">
        <v>14</v>
      </c>
      <c r="B43" s="175" t="s">
        <v>749</v>
      </c>
      <c r="C43" s="191" t="s">
        <v>750</v>
      </c>
      <c r="D43" s="176" t="s">
        <v>239</v>
      </c>
      <c r="E43" s="177">
        <v>94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1.4</v>
      </c>
      <c r="Q43" s="177">
        <f>ROUND(E43*P43,2)</f>
        <v>131.6</v>
      </c>
      <c r="R43" s="179" t="s">
        <v>388</v>
      </c>
      <c r="S43" s="179" t="s">
        <v>241</v>
      </c>
      <c r="T43" s="180" t="s">
        <v>242</v>
      </c>
      <c r="U43" s="162">
        <v>1.2569999999999999</v>
      </c>
      <c r="V43" s="162">
        <f>ROUND(E43*U43,2)</f>
        <v>118.16</v>
      </c>
      <c r="W43" s="162"/>
      <c r="X43" s="162" t="s">
        <v>243</v>
      </c>
      <c r="Y43" s="162" t="s">
        <v>244</v>
      </c>
      <c r="Z43" s="151"/>
      <c r="AA43" s="151"/>
      <c r="AB43" s="151"/>
      <c r="AC43" s="151"/>
      <c r="AD43" s="151"/>
      <c r="AE43" s="151"/>
      <c r="AF43" s="151"/>
      <c r="AG43" s="151" t="s">
        <v>245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2" t="s">
        <v>751</v>
      </c>
      <c r="D44" s="164"/>
      <c r="E44" s="165">
        <v>94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249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7" t="s">
        <v>235</v>
      </c>
      <c r="B45" s="168" t="s">
        <v>156</v>
      </c>
      <c r="C45" s="190" t="s">
        <v>157</v>
      </c>
      <c r="D45" s="169"/>
      <c r="E45" s="170"/>
      <c r="F45" s="171"/>
      <c r="G45" s="171">
        <f>SUMIF(AG46:AG52,"&lt;&gt;NOR",G46:G52)</f>
        <v>0</v>
      </c>
      <c r="H45" s="171"/>
      <c r="I45" s="171">
        <f>SUM(I46:I52)</f>
        <v>0</v>
      </c>
      <c r="J45" s="171"/>
      <c r="K45" s="171">
        <f>SUM(K46:K52)</f>
        <v>0</v>
      </c>
      <c r="L45" s="171"/>
      <c r="M45" s="171">
        <f>SUM(M46:M52)</f>
        <v>0</v>
      </c>
      <c r="N45" s="170"/>
      <c r="O45" s="170">
        <f>SUM(O46:O52)</f>
        <v>0</v>
      </c>
      <c r="P45" s="170"/>
      <c r="Q45" s="170">
        <f>SUM(Q46:Q52)</f>
        <v>0</v>
      </c>
      <c r="R45" s="171"/>
      <c r="S45" s="171"/>
      <c r="T45" s="172"/>
      <c r="U45" s="166"/>
      <c r="V45" s="166">
        <f>SUM(V46:V52)</f>
        <v>923.50000000000011</v>
      </c>
      <c r="W45" s="166"/>
      <c r="X45" s="166"/>
      <c r="Y45" s="166"/>
      <c r="AG45" t="s">
        <v>236</v>
      </c>
    </row>
    <row r="46" spans="1:60" ht="22.5" outlineLevel="1" x14ac:dyDescent="0.2">
      <c r="A46" s="174">
        <v>15</v>
      </c>
      <c r="B46" s="175" t="s">
        <v>407</v>
      </c>
      <c r="C46" s="191" t="s">
        <v>408</v>
      </c>
      <c r="D46" s="176" t="s">
        <v>297</v>
      </c>
      <c r="E46" s="177">
        <v>150.21199999999999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 t="s">
        <v>409</v>
      </c>
      <c r="S46" s="179" t="s">
        <v>241</v>
      </c>
      <c r="T46" s="180" t="s">
        <v>242</v>
      </c>
      <c r="U46" s="162">
        <v>0.27700000000000002</v>
      </c>
      <c r="V46" s="162">
        <f>ROUND(E46*U46,2)</f>
        <v>41.61</v>
      </c>
      <c r="W46" s="162"/>
      <c r="X46" s="162" t="s">
        <v>410</v>
      </c>
      <c r="Y46" s="162" t="s">
        <v>244</v>
      </c>
      <c r="Z46" s="151"/>
      <c r="AA46" s="151"/>
      <c r="AB46" s="151"/>
      <c r="AC46" s="151"/>
      <c r="AD46" s="151"/>
      <c r="AE46" s="151"/>
      <c r="AF46" s="151"/>
      <c r="AG46" s="151" t="s">
        <v>411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53" t="s">
        <v>412</v>
      </c>
      <c r="D47" s="254"/>
      <c r="E47" s="254"/>
      <c r="F47" s="254"/>
      <c r="G47" s="254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247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2">
        <v>16</v>
      </c>
      <c r="B48" s="183" t="s">
        <v>413</v>
      </c>
      <c r="C48" s="193" t="s">
        <v>414</v>
      </c>
      <c r="D48" s="184" t="s">
        <v>297</v>
      </c>
      <c r="E48" s="185">
        <v>150.21199999999999</v>
      </c>
      <c r="F48" s="186"/>
      <c r="G48" s="187">
        <f>ROUND(E48*F48,2)</f>
        <v>0</v>
      </c>
      <c r="H48" s="186"/>
      <c r="I48" s="187">
        <f>ROUND(E48*H48,2)</f>
        <v>0</v>
      </c>
      <c r="J48" s="186"/>
      <c r="K48" s="187">
        <f>ROUND(E48*J48,2)</f>
        <v>0</v>
      </c>
      <c r="L48" s="187">
        <v>21</v>
      </c>
      <c r="M48" s="187">
        <f>G48*(1+L48/100)</f>
        <v>0</v>
      </c>
      <c r="N48" s="185">
        <v>0</v>
      </c>
      <c r="O48" s="185">
        <f>ROUND(E48*N48,2)</f>
        <v>0</v>
      </c>
      <c r="P48" s="185">
        <v>0</v>
      </c>
      <c r="Q48" s="185">
        <f>ROUND(E48*P48,2)</f>
        <v>0</v>
      </c>
      <c r="R48" s="187" t="s">
        <v>388</v>
      </c>
      <c r="S48" s="187" t="s">
        <v>241</v>
      </c>
      <c r="T48" s="188" t="s">
        <v>242</v>
      </c>
      <c r="U48" s="162">
        <v>1.47</v>
      </c>
      <c r="V48" s="162">
        <f>ROUND(E48*U48,2)</f>
        <v>220.81</v>
      </c>
      <c r="W48" s="162"/>
      <c r="X48" s="162" t="s">
        <v>410</v>
      </c>
      <c r="Y48" s="162" t="s">
        <v>244</v>
      </c>
      <c r="Z48" s="151"/>
      <c r="AA48" s="151"/>
      <c r="AB48" s="151"/>
      <c r="AC48" s="151"/>
      <c r="AD48" s="151"/>
      <c r="AE48" s="151"/>
      <c r="AF48" s="151"/>
      <c r="AG48" s="151" t="s">
        <v>411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2">
        <v>17</v>
      </c>
      <c r="B49" s="183" t="s">
        <v>415</v>
      </c>
      <c r="C49" s="193" t="s">
        <v>416</v>
      </c>
      <c r="D49" s="184" t="s">
        <v>297</v>
      </c>
      <c r="E49" s="185">
        <v>2102.9679999999998</v>
      </c>
      <c r="F49" s="186"/>
      <c r="G49" s="187">
        <f>ROUND(E49*F49,2)</f>
        <v>0</v>
      </c>
      <c r="H49" s="186"/>
      <c r="I49" s="187">
        <f>ROUND(E49*H49,2)</f>
        <v>0</v>
      </c>
      <c r="J49" s="186"/>
      <c r="K49" s="187">
        <f>ROUND(E49*J49,2)</f>
        <v>0</v>
      </c>
      <c r="L49" s="187">
        <v>21</v>
      </c>
      <c r="M49" s="187">
        <f>G49*(1+L49/100)</f>
        <v>0</v>
      </c>
      <c r="N49" s="185">
        <v>0</v>
      </c>
      <c r="O49" s="185">
        <f>ROUND(E49*N49,2)</f>
        <v>0</v>
      </c>
      <c r="P49" s="185">
        <v>0</v>
      </c>
      <c r="Q49" s="185">
        <f>ROUND(E49*P49,2)</f>
        <v>0</v>
      </c>
      <c r="R49" s="187" t="s">
        <v>388</v>
      </c>
      <c r="S49" s="187" t="s">
        <v>241</v>
      </c>
      <c r="T49" s="188" t="s">
        <v>242</v>
      </c>
      <c r="U49" s="162">
        <v>0</v>
      </c>
      <c r="V49" s="162">
        <f>ROUND(E49*U49,2)</f>
        <v>0</v>
      </c>
      <c r="W49" s="162"/>
      <c r="X49" s="162" t="s">
        <v>410</v>
      </c>
      <c r="Y49" s="162" t="s">
        <v>244</v>
      </c>
      <c r="Z49" s="151"/>
      <c r="AA49" s="151"/>
      <c r="AB49" s="151"/>
      <c r="AC49" s="151"/>
      <c r="AD49" s="151"/>
      <c r="AE49" s="151"/>
      <c r="AF49" s="151"/>
      <c r="AG49" s="151" t="s">
        <v>411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2">
        <v>18</v>
      </c>
      <c r="B50" s="183" t="s">
        <v>417</v>
      </c>
      <c r="C50" s="193" t="s">
        <v>418</v>
      </c>
      <c r="D50" s="184" t="s">
        <v>297</v>
      </c>
      <c r="E50" s="185">
        <v>150.21199999999999</v>
      </c>
      <c r="F50" s="186"/>
      <c r="G50" s="187">
        <f>ROUND(E50*F50,2)</f>
        <v>0</v>
      </c>
      <c r="H50" s="186"/>
      <c r="I50" s="187">
        <f>ROUND(E50*H50,2)</f>
        <v>0</v>
      </c>
      <c r="J50" s="186"/>
      <c r="K50" s="187">
        <f>ROUND(E50*J50,2)</f>
        <v>0</v>
      </c>
      <c r="L50" s="187">
        <v>21</v>
      </c>
      <c r="M50" s="187">
        <f>G50*(1+L50/100)</f>
        <v>0</v>
      </c>
      <c r="N50" s="185">
        <v>0</v>
      </c>
      <c r="O50" s="185">
        <f>ROUND(E50*N50,2)</f>
        <v>0</v>
      </c>
      <c r="P50" s="185">
        <v>0</v>
      </c>
      <c r="Q50" s="185">
        <f>ROUND(E50*P50,2)</f>
        <v>0</v>
      </c>
      <c r="R50" s="187" t="s">
        <v>388</v>
      </c>
      <c r="S50" s="187" t="s">
        <v>241</v>
      </c>
      <c r="T50" s="188" t="s">
        <v>242</v>
      </c>
      <c r="U50" s="162">
        <v>2.8260000000000001</v>
      </c>
      <c r="V50" s="162">
        <f>ROUND(E50*U50,2)</f>
        <v>424.5</v>
      </c>
      <c r="W50" s="162"/>
      <c r="X50" s="162" t="s">
        <v>410</v>
      </c>
      <c r="Y50" s="162" t="s">
        <v>244</v>
      </c>
      <c r="Z50" s="151"/>
      <c r="AA50" s="151"/>
      <c r="AB50" s="151"/>
      <c r="AC50" s="151"/>
      <c r="AD50" s="151"/>
      <c r="AE50" s="151"/>
      <c r="AF50" s="151"/>
      <c r="AG50" s="151" t="s">
        <v>411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2">
        <v>19</v>
      </c>
      <c r="B51" s="183" t="s">
        <v>419</v>
      </c>
      <c r="C51" s="193" t="s">
        <v>420</v>
      </c>
      <c r="D51" s="184" t="s">
        <v>297</v>
      </c>
      <c r="E51" s="185">
        <v>751.06</v>
      </c>
      <c r="F51" s="186"/>
      <c r="G51" s="187">
        <f>ROUND(E51*F51,2)</f>
        <v>0</v>
      </c>
      <c r="H51" s="186"/>
      <c r="I51" s="187">
        <f>ROUND(E51*H51,2)</f>
        <v>0</v>
      </c>
      <c r="J51" s="186"/>
      <c r="K51" s="187">
        <f>ROUND(E51*J51,2)</f>
        <v>0</v>
      </c>
      <c r="L51" s="187">
        <v>21</v>
      </c>
      <c r="M51" s="187">
        <f>G51*(1+L51/100)</f>
        <v>0</v>
      </c>
      <c r="N51" s="185">
        <v>0</v>
      </c>
      <c r="O51" s="185">
        <f>ROUND(E51*N51,2)</f>
        <v>0</v>
      </c>
      <c r="P51" s="185">
        <v>0</v>
      </c>
      <c r="Q51" s="185">
        <f>ROUND(E51*P51,2)</f>
        <v>0</v>
      </c>
      <c r="R51" s="187" t="s">
        <v>388</v>
      </c>
      <c r="S51" s="187" t="s">
        <v>241</v>
      </c>
      <c r="T51" s="188" t="s">
        <v>242</v>
      </c>
      <c r="U51" s="162">
        <v>0.315</v>
      </c>
      <c r="V51" s="162">
        <f>ROUND(E51*U51,2)</f>
        <v>236.58</v>
      </c>
      <c r="W51" s="162"/>
      <c r="X51" s="162" t="s">
        <v>410</v>
      </c>
      <c r="Y51" s="162" t="s">
        <v>244</v>
      </c>
      <c r="Z51" s="151"/>
      <c r="AA51" s="151"/>
      <c r="AB51" s="151"/>
      <c r="AC51" s="151"/>
      <c r="AD51" s="151"/>
      <c r="AE51" s="151"/>
      <c r="AF51" s="151"/>
      <c r="AG51" s="151" t="s">
        <v>411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2">
        <v>20</v>
      </c>
      <c r="B52" s="183" t="s">
        <v>404</v>
      </c>
      <c r="C52" s="193" t="s">
        <v>405</v>
      </c>
      <c r="D52" s="184" t="s">
        <v>297</v>
      </c>
      <c r="E52" s="185">
        <v>150.21199999999999</v>
      </c>
      <c r="F52" s="186"/>
      <c r="G52" s="187">
        <f>ROUND(E52*F52,2)</f>
        <v>0</v>
      </c>
      <c r="H52" s="186"/>
      <c r="I52" s="187">
        <f>ROUND(E52*H52,2)</f>
        <v>0</v>
      </c>
      <c r="J52" s="186"/>
      <c r="K52" s="187">
        <f>ROUND(E52*J52,2)</f>
        <v>0</v>
      </c>
      <c r="L52" s="187">
        <v>21</v>
      </c>
      <c r="M52" s="187">
        <f>G52*(1+L52/100)</f>
        <v>0</v>
      </c>
      <c r="N52" s="185">
        <v>0</v>
      </c>
      <c r="O52" s="185">
        <f>ROUND(E52*N52,2)</f>
        <v>0</v>
      </c>
      <c r="P52" s="185">
        <v>0</v>
      </c>
      <c r="Q52" s="185">
        <f>ROUND(E52*P52,2)</f>
        <v>0</v>
      </c>
      <c r="R52" s="187"/>
      <c r="S52" s="187" t="s">
        <v>349</v>
      </c>
      <c r="T52" s="188" t="s">
        <v>366</v>
      </c>
      <c r="U52" s="162">
        <v>0</v>
      </c>
      <c r="V52" s="162">
        <f>ROUND(E52*U52,2)</f>
        <v>0</v>
      </c>
      <c r="W52" s="162"/>
      <c r="X52" s="162" t="s">
        <v>410</v>
      </c>
      <c r="Y52" s="162" t="s">
        <v>244</v>
      </c>
      <c r="Z52" s="151"/>
      <c r="AA52" s="151"/>
      <c r="AB52" s="151"/>
      <c r="AC52" s="151"/>
      <c r="AD52" s="151"/>
      <c r="AE52" s="151"/>
      <c r="AF52" s="151"/>
      <c r="AG52" s="151" t="s">
        <v>411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67" t="s">
        <v>235</v>
      </c>
      <c r="B53" s="168" t="s">
        <v>158</v>
      </c>
      <c r="C53" s="190" t="s">
        <v>159</v>
      </c>
      <c r="D53" s="169"/>
      <c r="E53" s="170"/>
      <c r="F53" s="171"/>
      <c r="G53" s="171">
        <f>SUMIF(AG54:AG55,"&lt;&gt;NOR",G54:G55)</f>
        <v>0</v>
      </c>
      <c r="H53" s="171"/>
      <c r="I53" s="171">
        <f>SUM(I54:I55)</f>
        <v>0</v>
      </c>
      <c r="J53" s="171"/>
      <c r="K53" s="171">
        <f>SUM(K54:K55)</f>
        <v>0</v>
      </c>
      <c r="L53" s="171"/>
      <c r="M53" s="171">
        <f>SUM(M54:M55)</f>
        <v>0</v>
      </c>
      <c r="N53" s="170"/>
      <c r="O53" s="170">
        <f>SUM(O54:O55)</f>
        <v>0</v>
      </c>
      <c r="P53" s="170"/>
      <c r="Q53" s="170">
        <f>SUM(Q54:Q55)</f>
        <v>0</v>
      </c>
      <c r="R53" s="171"/>
      <c r="S53" s="171"/>
      <c r="T53" s="172"/>
      <c r="U53" s="166"/>
      <c r="V53" s="166">
        <f>SUM(V54:V55)</f>
        <v>39.479999999999997</v>
      </c>
      <c r="W53" s="166"/>
      <c r="X53" s="166"/>
      <c r="Y53" s="166"/>
      <c r="AG53" t="s">
        <v>236</v>
      </c>
    </row>
    <row r="54" spans="1:60" ht="22.5" outlineLevel="1" x14ac:dyDescent="0.2">
      <c r="A54" s="174">
        <v>21</v>
      </c>
      <c r="B54" s="175" t="s">
        <v>421</v>
      </c>
      <c r="C54" s="191" t="s">
        <v>422</v>
      </c>
      <c r="D54" s="176" t="s">
        <v>297</v>
      </c>
      <c r="E54" s="177">
        <v>20.869450000000001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 t="s">
        <v>307</v>
      </c>
      <c r="S54" s="179" t="s">
        <v>241</v>
      </c>
      <c r="T54" s="180" t="s">
        <v>242</v>
      </c>
      <c r="U54" s="162">
        <v>1.8919999999999999</v>
      </c>
      <c r="V54" s="162">
        <f>ROUND(E54*U54,2)</f>
        <v>39.479999999999997</v>
      </c>
      <c r="W54" s="162"/>
      <c r="X54" s="162" t="s">
        <v>423</v>
      </c>
      <c r="Y54" s="162" t="s">
        <v>244</v>
      </c>
      <c r="Z54" s="151"/>
      <c r="AA54" s="151"/>
      <c r="AB54" s="151"/>
      <c r="AC54" s="151"/>
      <c r="AD54" s="151"/>
      <c r="AE54" s="151"/>
      <c r="AF54" s="151"/>
      <c r="AG54" s="151" t="s">
        <v>424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253" t="s">
        <v>425</v>
      </c>
      <c r="D55" s="254"/>
      <c r="E55" s="254"/>
      <c r="F55" s="254"/>
      <c r="G55" s="254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247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67" t="s">
        <v>235</v>
      </c>
      <c r="B56" s="168" t="s">
        <v>162</v>
      </c>
      <c r="C56" s="190" t="s">
        <v>163</v>
      </c>
      <c r="D56" s="169"/>
      <c r="E56" s="170"/>
      <c r="F56" s="171"/>
      <c r="G56" s="171">
        <f>SUMIF(AG57:AG65,"&lt;&gt;NOR",G57:G65)</f>
        <v>0</v>
      </c>
      <c r="H56" s="171"/>
      <c r="I56" s="171">
        <f>SUM(I57:I65)</f>
        <v>0</v>
      </c>
      <c r="J56" s="171"/>
      <c r="K56" s="171">
        <f>SUM(K57:K65)</f>
        <v>0</v>
      </c>
      <c r="L56" s="171"/>
      <c r="M56" s="171">
        <f>SUM(M57:M65)</f>
        <v>0</v>
      </c>
      <c r="N56" s="170"/>
      <c r="O56" s="170">
        <f>SUM(O57:O65)</f>
        <v>0</v>
      </c>
      <c r="P56" s="170"/>
      <c r="Q56" s="170">
        <f>SUM(Q57:Q65)</f>
        <v>5.54</v>
      </c>
      <c r="R56" s="171"/>
      <c r="S56" s="171"/>
      <c r="T56" s="172"/>
      <c r="U56" s="166"/>
      <c r="V56" s="166">
        <f>SUM(V57:V65)</f>
        <v>38.159999999999997</v>
      </c>
      <c r="W56" s="166"/>
      <c r="X56" s="166"/>
      <c r="Y56" s="166"/>
      <c r="AG56" t="s">
        <v>236</v>
      </c>
    </row>
    <row r="57" spans="1:60" outlineLevel="1" x14ac:dyDescent="0.2">
      <c r="A57" s="174">
        <v>22</v>
      </c>
      <c r="B57" s="175" t="s">
        <v>752</v>
      </c>
      <c r="C57" s="191" t="s">
        <v>753</v>
      </c>
      <c r="D57" s="176" t="s">
        <v>268</v>
      </c>
      <c r="E57" s="177">
        <v>376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9.7400000000000004E-3</v>
      </c>
      <c r="Q57" s="177">
        <f>ROUND(E57*P57,2)</f>
        <v>3.66</v>
      </c>
      <c r="R57" s="179" t="s">
        <v>431</v>
      </c>
      <c r="S57" s="179" t="s">
        <v>241</v>
      </c>
      <c r="T57" s="180" t="s">
        <v>242</v>
      </c>
      <c r="U57" s="162">
        <v>4.3999999999999997E-2</v>
      </c>
      <c r="V57" s="162">
        <f>ROUND(E57*U57,2)</f>
        <v>16.54</v>
      </c>
      <c r="W57" s="162"/>
      <c r="X57" s="162" t="s">
        <v>243</v>
      </c>
      <c r="Y57" s="162" t="s">
        <v>244</v>
      </c>
      <c r="Z57" s="151"/>
      <c r="AA57" s="151"/>
      <c r="AB57" s="151"/>
      <c r="AC57" s="151"/>
      <c r="AD57" s="151"/>
      <c r="AE57" s="151"/>
      <c r="AF57" s="151"/>
      <c r="AG57" s="151" t="s">
        <v>245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2" t="s">
        <v>754</v>
      </c>
      <c r="D58" s="164"/>
      <c r="E58" s="165">
        <v>376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249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4">
        <v>23</v>
      </c>
      <c r="B59" s="175" t="s">
        <v>755</v>
      </c>
      <c r="C59" s="191" t="s">
        <v>756</v>
      </c>
      <c r="D59" s="176" t="s">
        <v>268</v>
      </c>
      <c r="E59" s="177">
        <v>94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</v>
      </c>
      <c r="O59" s="177">
        <f>ROUND(E59*N59,2)</f>
        <v>0</v>
      </c>
      <c r="P59" s="177">
        <v>0.02</v>
      </c>
      <c r="Q59" s="177">
        <f>ROUND(E59*P59,2)</f>
        <v>1.88</v>
      </c>
      <c r="R59" s="179"/>
      <c r="S59" s="179" t="s">
        <v>349</v>
      </c>
      <c r="T59" s="180" t="s">
        <v>366</v>
      </c>
      <c r="U59" s="162">
        <v>0.23</v>
      </c>
      <c r="V59" s="162">
        <f>ROUND(E59*U59,2)</f>
        <v>21.62</v>
      </c>
      <c r="W59" s="162"/>
      <c r="X59" s="162" t="s">
        <v>243</v>
      </c>
      <c r="Y59" s="162" t="s">
        <v>244</v>
      </c>
      <c r="Z59" s="151"/>
      <c r="AA59" s="151"/>
      <c r="AB59" s="151"/>
      <c r="AC59" s="151"/>
      <c r="AD59" s="151"/>
      <c r="AE59" s="151"/>
      <c r="AF59" s="151"/>
      <c r="AG59" s="151" t="s">
        <v>245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24</v>
      </c>
      <c r="B60" s="159" t="s">
        <v>429</v>
      </c>
      <c r="C60" s="194" t="s">
        <v>430</v>
      </c>
      <c r="D60" s="160" t="s">
        <v>0</v>
      </c>
      <c r="E60" s="189"/>
      <c r="F60" s="163"/>
      <c r="G60" s="162">
        <f>ROUND(E60*F60,2)</f>
        <v>0</v>
      </c>
      <c r="H60" s="163"/>
      <c r="I60" s="162">
        <f>ROUND(E60*H60,2)</f>
        <v>0</v>
      </c>
      <c r="J60" s="163"/>
      <c r="K60" s="162">
        <f>ROUND(E60*J60,2)</f>
        <v>0</v>
      </c>
      <c r="L60" s="162">
        <v>21</v>
      </c>
      <c r="M60" s="162">
        <f>G60*(1+L60/100)</f>
        <v>0</v>
      </c>
      <c r="N60" s="161">
        <v>0</v>
      </c>
      <c r="O60" s="161">
        <f>ROUND(E60*N60,2)</f>
        <v>0</v>
      </c>
      <c r="P60" s="161">
        <v>0</v>
      </c>
      <c r="Q60" s="161">
        <f>ROUND(E60*P60,2)</f>
        <v>0</v>
      </c>
      <c r="R60" s="162" t="s">
        <v>431</v>
      </c>
      <c r="S60" s="162" t="s">
        <v>241</v>
      </c>
      <c r="T60" s="162" t="s">
        <v>242</v>
      </c>
      <c r="U60" s="162">
        <v>0</v>
      </c>
      <c r="V60" s="162">
        <f>ROUND(E60*U60,2)</f>
        <v>0</v>
      </c>
      <c r="W60" s="162"/>
      <c r="X60" s="162" t="s">
        <v>423</v>
      </c>
      <c r="Y60" s="162" t="s">
        <v>244</v>
      </c>
      <c r="Z60" s="151"/>
      <c r="AA60" s="151"/>
      <c r="AB60" s="151"/>
      <c r="AC60" s="151"/>
      <c r="AD60" s="151"/>
      <c r="AE60" s="151"/>
      <c r="AF60" s="151"/>
      <c r="AG60" s="151" t="s">
        <v>424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255" t="s">
        <v>432</v>
      </c>
      <c r="D61" s="256"/>
      <c r="E61" s="256"/>
      <c r="F61" s="256"/>
      <c r="G61" s="256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247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58">
        <v>25</v>
      </c>
      <c r="B62" s="159" t="s">
        <v>757</v>
      </c>
      <c r="C62" s="194" t="s">
        <v>758</v>
      </c>
      <c r="D62" s="160" t="s">
        <v>0</v>
      </c>
      <c r="E62" s="189"/>
      <c r="F62" s="163"/>
      <c r="G62" s="162">
        <f>ROUND(E62*F62,2)</f>
        <v>0</v>
      </c>
      <c r="H62" s="163"/>
      <c r="I62" s="162">
        <f>ROUND(E62*H62,2)</f>
        <v>0</v>
      </c>
      <c r="J62" s="163"/>
      <c r="K62" s="162">
        <f>ROUND(E62*J62,2)</f>
        <v>0</v>
      </c>
      <c r="L62" s="162">
        <v>21</v>
      </c>
      <c r="M62" s="162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2" t="s">
        <v>431</v>
      </c>
      <c r="S62" s="162" t="s">
        <v>241</v>
      </c>
      <c r="T62" s="162" t="s">
        <v>242</v>
      </c>
      <c r="U62" s="162">
        <v>0</v>
      </c>
      <c r="V62" s="162">
        <f>ROUND(E62*U62,2)</f>
        <v>0</v>
      </c>
      <c r="W62" s="162"/>
      <c r="X62" s="162" t="s">
        <v>423</v>
      </c>
      <c r="Y62" s="162" t="s">
        <v>244</v>
      </c>
      <c r="Z62" s="151"/>
      <c r="AA62" s="151"/>
      <c r="AB62" s="151"/>
      <c r="AC62" s="151"/>
      <c r="AD62" s="151"/>
      <c r="AE62" s="151"/>
      <c r="AF62" s="151"/>
      <c r="AG62" s="151" t="s">
        <v>424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255" t="s">
        <v>432</v>
      </c>
      <c r="D63" s="256"/>
      <c r="E63" s="256"/>
      <c r="F63" s="256"/>
      <c r="G63" s="256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247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 x14ac:dyDescent="0.2">
      <c r="A64" s="158">
        <v>26</v>
      </c>
      <c r="B64" s="159" t="s">
        <v>759</v>
      </c>
      <c r="C64" s="194" t="s">
        <v>760</v>
      </c>
      <c r="D64" s="160" t="s">
        <v>0</v>
      </c>
      <c r="E64" s="189"/>
      <c r="F64" s="163"/>
      <c r="G64" s="162">
        <f>ROUND(E64*F64,2)</f>
        <v>0</v>
      </c>
      <c r="H64" s="163"/>
      <c r="I64" s="162">
        <f>ROUND(E64*H64,2)</f>
        <v>0</v>
      </c>
      <c r="J64" s="163"/>
      <c r="K64" s="162">
        <f>ROUND(E64*J64,2)</f>
        <v>0</v>
      </c>
      <c r="L64" s="162">
        <v>21</v>
      </c>
      <c r="M64" s="162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2" t="s">
        <v>431</v>
      </c>
      <c r="S64" s="162" t="s">
        <v>241</v>
      </c>
      <c r="T64" s="162" t="s">
        <v>242</v>
      </c>
      <c r="U64" s="162">
        <v>0</v>
      </c>
      <c r="V64" s="162">
        <f>ROUND(E64*U64,2)</f>
        <v>0</v>
      </c>
      <c r="W64" s="162"/>
      <c r="X64" s="162" t="s">
        <v>423</v>
      </c>
      <c r="Y64" s="162" t="s">
        <v>244</v>
      </c>
      <c r="Z64" s="151"/>
      <c r="AA64" s="151"/>
      <c r="AB64" s="151"/>
      <c r="AC64" s="151"/>
      <c r="AD64" s="151"/>
      <c r="AE64" s="151"/>
      <c r="AF64" s="151"/>
      <c r="AG64" s="151" t="s">
        <v>424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255" t="s">
        <v>432</v>
      </c>
      <c r="D65" s="256"/>
      <c r="E65" s="256"/>
      <c r="F65" s="256"/>
      <c r="G65" s="256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247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7" t="s">
        <v>235</v>
      </c>
      <c r="B66" s="168" t="s">
        <v>165</v>
      </c>
      <c r="C66" s="190" t="s">
        <v>166</v>
      </c>
      <c r="D66" s="169"/>
      <c r="E66" s="170"/>
      <c r="F66" s="171"/>
      <c r="G66" s="171">
        <f>SUMIF(AG67:AG91,"&lt;&gt;NOR",G67:G91)</f>
        <v>0</v>
      </c>
      <c r="H66" s="171"/>
      <c r="I66" s="171">
        <f>SUM(I67:I91)</f>
        <v>0</v>
      </c>
      <c r="J66" s="171"/>
      <c r="K66" s="171">
        <f>SUM(K67:K91)</f>
        <v>0</v>
      </c>
      <c r="L66" s="171"/>
      <c r="M66" s="171">
        <f>SUM(M67:M91)</f>
        <v>0</v>
      </c>
      <c r="N66" s="170"/>
      <c r="O66" s="170">
        <f>SUM(O67:O91)</f>
        <v>1.4400000000000002</v>
      </c>
      <c r="P66" s="170"/>
      <c r="Q66" s="170">
        <f>SUM(Q67:Q91)</f>
        <v>0</v>
      </c>
      <c r="R66" s="171"/>
      <c r="S66" s="171"/>
      <c r="T66" s="172"/>
      <c r="U66" s="166"/>
      <c r="V66" s="166">
        <f>SUM(V67:V91)</f>
        <v>213.03</v>
      </c>
      <c r="W66" s="166"/>
      <c r="X66" s="166"/>
      <c r="Y66" s="166"/>
      <c r="AG66" t="s">
        <v>236</v>
      </c>
    </row>
    <row r="67" spans="1:60" ht="22.5" outlineLevel="1" x14ac:dyDescent="0.2">
      <c r="A67" s="174">
        <v>27</v>
      </c>
      <c r="B67" s="175" t="s">
        <v>510</v>
      </c>
      <c r="C67" s="191" t="s">
        <v>511</v>
      </c>
      <c r="D67" s="176" t="s">
        <v>268</v>
      </c>
      <c r="E67" s="177">
        <v>128.196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8.3000000000000001E-4</v>
      </c>
      <c r="O67" s="177">
        <f>ROUND(E67*N67,2)</f>
        <v>0.11</v>
      </c>
      <c r="P67" s="177">
        <v>0</v>
      </c>
      <c r="Q67" s="177">
        <f>ROUND(E67*P67,2)</f>
        <v>0</v>
      </c>
      <c r="R67" s="179" t="s">
        <v>431</v>
      </c>
      <c r="S67" s="179" t="s">
        <v>241</v>
      </c>
      <c r="T67" s="180" t="s">
        <v>242</v>
      </c>
      <c r="U67" s="162">
        <v>3.3000000000000002E-2</v>
      </c>
      <c r="V67" s="162">
        <f>ROUND(E67*U67,2)</f>
        <v>4.2300000000000004</v>
      </c>
      <c r="W67" s="162"/>
      <c r="X67" s="162" t="s">
        <v>243</v>
      </c>
      <c r="Y67" s="162" t="s">
        <v>244</v>
      </c>
      <c r="Z67" s="151"/>
      <c r="AA67" s="151"/>
      <c r="AB67" s="151"/>
      <c r="AC67" s="151"/>
      <c r="AD67" s="151"/>
      <c r="AE67" s="151"/>
      <c r="AF67" s="151"/>
      <c r="AG67" s="151" t="s">
        <v>245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">
      <c r="A68" s="158"/>
      <c r="B68" s="159"/>
      <c r="C68" s="192" t="s">
        <v>761</v>
      </c>
      <c r="D68" s="164"/>
      <c r="E68" s="165">
        <v>69.741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249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2" t="s">
        <v>762</v>
      </c>
      <c r="D69" s="164"/>
      <c r="E69" s="165">
        <v>58.454999999999998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249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4">
        <v>28</v>
      </c>
      <c r="B70" s="175" t="s">
        <v>513</v>
      </c>
      <c r="C70" s="191" t="s">
        <v>514</v>
      </c>
      <c r="D70" s="176" t="s">
        <v>268</v>
      </c>
      <c r="E70" s="177">
        <v>128.196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5.8700000000000002E-3</v>
      </c>
      <c r="O70" s="177">
        <f>ROUND(E70*N70,2)</f>
        <v>0.75</v>
      </c>
      <c r="P70" s="177">
        <v>0</v>
      </c>
      <c r="Q70" s="177">
        <f>ROUND(E70*P70,2)</f>
        <v>0</v>
      </c>
      <c r="R70" s="179" t="s">
        <v>431</v>
      </c>
      <c r="S70" s="179" t="s">
        <v>241</v>
      </c>
      <c r="T70" s="180" t="s">
        <v>242</v>
      </c>
      <c r="U70" s="162">
        <v>0.2</v>
      </c>
      <c r="V70" s="162">
        <f>ROUND(E70*U70,2)</f>
        <v>25.64</v>
      </c>
      <c r="W70" s="162"/>
      <c r="X70" s="162" t="s">
        <v>243</v>
      </c>
      <c r="Y70" s="162" t="s">
        <v>244</v>
      </c>
      <c r="Z70" s="151"/>
      <c r="AA70" s="151"/>
      <c r="AB70" s="151"/>
      <c r="AC70" s="151"/>
      <c r="AD70" s="151"/>
      <c r="AE70" s="151"/>
      <c r="AF70" s="151"/>
      <c r="AG70" s="151" t="s">
        <v>245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192" t="s">
        <v>763</v>
      </c>
      <c r="D71" s="164"/>
      <c r="E71" s="165">
        <v>128.196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249</v>
      </c>
      <c r="AH71" s="151">
        <v>5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4">
        <v>29</v>
      </c>
      <c r="B72" s="175" t="s">
        <v>518</v>
      </c>
      <c r="C72" s="191" t="s">
        <v>764</v>
      </c>
      <c r="D72" s="176" t="s">
        <v>268</v>
      </c>
      <c r="E72" s="177">
        <v>69.741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2.0500000000000002E-3</v>
      </c>
      <c r="O72" s="177">
        <f>ROUND(E72*N72,2)</f>
        <v>0.14000000000000001</v>
      </c>
      <c r="P72" s="177">
        <v>0</v>
      </c>
      <c r="Q72" s="177">
        <f>ROUND(E72*P72,2)</f>
        <v>0</v>
      </c>
      <c r="R72" s="179" t="s">
        <v>431</v>
      </c>
      <c r="S72" s="179" t="s">
        <v>241</v>
      </c>
      <c r="T72" s="180" t="s">
        <v>242</v>
      </c>
      <c r="U72" s="162">
        <v>0.317</v>
      </c>
      <c r="V72" s="162">
        <f>ROUND(E72*U72,2)</f>
        <v>22.11</v>
      </c>
      <c r="W72" s="162"/>
      <c r="X72" s="162" t="s">
        <v>243</v>
      </c>
      <c r="Y72" s="162" t="s">
        <v>244</v>
      </c>
      <c r="Z72" s="151"/>
      <c r="AA72" s="151"/>
      <c r="AB72" s="151"/>
      <c r="AC72" s="151"/>
      <c r="AD72" s="151"/>
      <c r="AE72" s="151"/>
      <c r="AF72" s="151"/>
      <c r="AG72" s="151" t="s">
        <v>245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">
      <c r="A73" s="158"/>
      <c r="B73" s="159"/>
      <c r="C73" s="192" t="s">
        <v>761</v>
      </c>
      <c r="D73" s="164"/>
      <c r="E73" s="165">
        <v>69.741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249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4">
        <v>30</v>
      </c>
      <c r="B74" s="175" t="s">
        <v>530</v>
      </c>
      <c r="C74" s="191" t="s">
        <v>531</v>
      </c>
      <c r="D74" s="176" t="s">
        <v>268</v>
      </c>
      <c r="E74" s="177">
        <v>157.5855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1.2999999999999999E-4</v>
      </c>
      <c r="O74" s="177">
        <f>ROUND(E74*N74,2)</f>
        <v>0.02</v>
      </c>
      <c r="P74" s="177">
        <v>0</v>
      </c>
      <c r="Q74" s="177">
        <f>ROUND(E74*P74,2)</f>
        <v>0</v>
      </c>
      <c r="R74" s="179" t="s">
        <v>431</v>
      </c>
      <c r="S74" s="179" t="s">
        <v>241</v>
      </c>
      <c r="T74" s="180" t="s">
        <v>242</v>
      </c>
      <c r="U74" s="162">
        <v>0.1</v>
      </c>
      <c r="V74" s="162">
        <f>ROUND(E74*U74,2)</f>
        <v>15.76</v>
      </c>
      <c r="W74" s="162"/>
      <c r="X74" s="162" t="s">
        <v>243</v>
      </c>
      <c r="Y74" s="162" t="s">
        <v>244</v>
      </c>
      <c r="Z74" s="151"/>
      <c r="AA74" s="151"/>
      <c r="AB74" s="151"/>
      <c r="AC74" s="151"/>
      <c r="AD74" s="151"/>
      <c r="AE74" s="151"/>
      <c r="AF74" s="151"/>
      <c r="AG74" s="151" t="s">
        <v>245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2" t="s">
        <v>761</v>
      </c>
      <c r="D75" s="164"/>
      <c r="E75" s="165">
        <v>69.741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249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2" t="s">
        <v>765</v>
      </c>
      <c r="D76" s="164"/>
      <c r="E76" s="165">
        <v>58.454999999999998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249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2" t="s">
        <v>766</v>
      </c>
      <c r="D77" s="164"/>
      <c r="E77" s="165">
        <v>29.389500000000002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1"/>
      <c r="AA77" s="151"/>
      <c r="AB77" s="151"/>
      <c r="AC77" s="151"/>
      <c r="AD77" s="151"/>
      <c r="AE77" s="151"/>
      <c r="AF77" s="151"/>
      <c r="AG77" s="151" t="s">
        <v>249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4">
        <v>31</v>
      </c>
      <c r="B78" s="175" t="s">
        <v>533</v>
      </c>
      <c r="C78" s="191" t="s">
        <v>534</v>
      </c>
      <c r="D78" s="176" t="s">
        <v>268</v>
      </c>
      <c r="E78" s="177">
        <v>58.454999999999998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349</v>
      </c>
      <c r="T78" s="180" t="s">
        <v>366</v>
      </c>
      <c r="U78" s="162">
        <v>0</v>
      </c>
      <c r="V78" s="162">
        <f>ROUND(E78*U78,2)</f>
        <v>0</v>
      </c>
      <c r="W78" s="162"/>
      <c r="X78" s="162" t="s">
        <v>243</v>
      </c>
      <c r="Y78" s="162" t="s">
        <v>244</v>
      </c>
      <c r="Z78" s="151"/>
      <c r="AA78" s="151"/>
      <c r="AB78" s="151"/>
      <c r="AC78" s="151"/>
      <c r="AD78" s="151"/>
      <c r="AE78" s="151"/>
      <c r="AF78" s="151"/>
      <c r="AG78" s="151" t="s">
        <v>245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2" x14ac:dyDescent="0.2">
      <c r="A79" s="158"/>
      <c r="B79" s="159"/>
      <c r="C79" s="192" t="s">
        <v>765</v>
      </c>
      <c r="D79" s="164"/>
      <c r="E79" s="165">
        <v>58.454999999999998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249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4">
        <v>32</v>
      </c>
      <c r="B80" s="175" t="s">
        <v>767</v>
      </c>
      <c r="C80" s="191" t="s">
        <v>768</v>
      </c>
      <c r="D80" s="176" t="s">
        <v>268</v>
      </c>
      <c r="E80" s="177">
        <v>58.454999999999998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2.0699999999999998E-3</v>
      </c>
      <c r="O80" s="177">
        <f>ROUND(E80*N80,2)</f>
        <v>0.12</v>
      </c>
      <c r="P80" s="177">
        <v>0</v>
      </c>
      <c r="Q80" s="177">
        <f>ROUND(E80*P80,2)</f>
        <v>0</v>
      </c>
      <c r="R80" s="179"/>
      <c r="S80" s="179" t="s">
        <v>349</v>
      </c>
      <c r="T80" s="180" t="s">
        <v>242</v>
      </c>
      <c r="U80" s="162">
        <v>0.84799999999999998</v>
      </c>
      <c r="V80" s="162">
        <f>ROUND(E80*U80,2)</f>
        <v>49.57</v>
      </c>
      <c r="W80" s="162"/>
      <c r="X80" s="162" t="s">
        <v>243</v>
      </c>
      <c r="Y80" s="162" t="s">
        <v>244</v>
      </c>
      <c r="Z80" s="151"/>
      <c r="AA80" s="151"/>
      <c r="AB80" s="151"/>
      <c r="AC80" s="151"/>
      <c r="AD80" s="151"/>
      <c r="AE80" s="151"/>
      <c r="AF80" s="151"/>
      <c r="AG80" s="151" t="s">
        <v>245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2" t="s">
        <v>765</v>
      </c>
      <c r="D81" s="164"/>
      <c r="E81" s="165">
        <v>58.454999999999998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249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45" outlineLevel="1" x14ac:dyDescent="0.2">
      <c r="A82" s="174">
        <v>33</v>
      </c>
      <c r="B82" s="175" t="s">
        <v>769</v>
      </c>
      <c r="C82" s="191" t="s">
        <v>770</v>
      </c>
      <c r="D82" s="176" t="s">
        <v>268</v>
      </c>
      <c r="E82" s="177">
        <v>99.130499999999998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3.0599999999999998E-3</v>
      </c>
      <c r="O82" s="177">
        <f>ROUND(E82*N82,2)</f>
        <v>0.3</v>
      </c>
      <c r="P82" s="177">
        <v>0</v>
      </c>
      <c r="Q82" s="177">
        <f>ROUND(E82*P82,2)</f>
        <v>0</v>
      </c>
      <c r="R82" s="179" t="s">
        <v>771</v>
      </c>
      <c r="S82" s="179" t="s">
        <v>241</v>
      </c>
      <c r="T82" s="180" t="s">
        <v>242</v>
      </c>
      <c r="U82" s="162">
        <v>0.96557000000000004</v>
      </c>
      <c r="V82" s="162">
        <f>ROUND(E82*U82,2)</f>
        <v>95.72</v>
      </c>
      <c r="W82" s="162"/>
      <c r="X82" s="162" t="s">
        <v>688</v>
      </c>
      <c r="Y82" s="162" t="s">
        <v>244</v>
      </c>
      <c r="Z82" s="151"/>
      <c r="AA82" s="151"/>
      <c r="AB82" s="151"/>
      <c r="AC82" s="151"/>
      <c r="AD82" s="151"/>
      <c r="AE82" s="151"/>
      <c r="AF82" s="151"/>
      <c r="AG82" s="151" t="s">
        <v>689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2" x14ac:dyDescent="0.2">
      <c r="A83" s="158"/>
      <c r="B83" s="159"/>
      <c r="C83" s="253" t="s">
        <v>772</v>
      </c>
      <c r="D83" s="254"/>
      <c r="E83" s="254"/>
      <c r="F83" s="254"/>
      <c r="G83" s="254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247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81" t="str">
        <f>C83</f>
        <v>z volně položené fólie, spoje slepeny přitavením a překryty pásem fólie šířky 500 mm. Vytažení izolace na stěny a přikotvení na stěně lištou.</v>
      </c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2" t="s">
        <v>773</v>
      </c>
      <c r="D84" s="164"/>
      <c r="E84" s="165">
        <v>69.741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1"/>
      <c r="AA84" s="151"/>
      <c r="AB84" s="151"/>
      <c r="AC84" s="151"/>
      <c r="AD84" s="151"/>
      <c r="AE84" s="151"/>
      <c r="AF84" s="151"/>
      <c r="AG84" s="151" t="s">
        <v>249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2" t="s">
        <v>774</v>
      </c>
      <c r="D85" s="164"/>
      <c r="E85" s="165">
        <v>29.389500000000002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249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34</v>
      </c>
      <c r="B86" s="159" t="s">
        <v>538</v>
      </c>
      <c r="C86" s="194" t="s">
        <v>539</v>
      </c>
      <c r="D86" s="160" t="s">
        <v>0</v>
      </c>
      <c r="E86" s="189"/>
      <c r="F86" s="163"/>
      <c r="G86" s="162">
        <f>ROUND(E86*F86,2)</f>
        <v>0</v>
      </c>
      <c r="H86" s="163"/>
      <c r="I86" s="162">
        <f>ROUND(E86*H86,2)</f>
        <v>0</v>
      </c>
      <c r="J86" s="163"/>
      <c r="K86" s="162">
        <f>ROUND(E86*J86,2)</f>
        <v>0</v>
      </c>
      <c r="L86" s="162">
        <v>21</v>
      </c>
      <c r="M86" s="162">
        <f>G86*(1+L86/100)</f>
        <v>0</v>
      </c>
      <c r="N86" s="161">
        <v>0</v>
      </c>
      <c r="O86" s="161">
        <f>ROUND(E86*N86,2)</f>
        <v>0</v>
      </c>
      <c r="P86" s="161">
        <v>0</v>
      </c>
      <c r="Q86" s="161">
        <f>ROUND(E86*P86,2)</f>
        <v>0</v>
      </c>
      <c r="R86" s="162" t="s">
        <v>431</v>
      </c>
      <c r="S86" s="162" t="s">
        <v>241</v>
      </c>
      <c r="T86" s="162" t="s">
        <v>242</v>
      </c>
      <c r="U86" s="162">
        <v>0</v>
      </c>
      <c r="V86" s="162">
        <f>ROUND(E86*U86,2)</f>
        <v>0</v>
      </c>
      <c r="W86" s="162"/>
      <c r="X86" s="162" t="s">
        <v>423</v>
      </c>
      <c r="Y86" s="162" t="s">
        <v>244</v>
      </c>
      <c r="Z86" s="151"/>
      <c r="AA86" s="151"/>
      <c r="AB86" s="151"/>
      <c r="AC86" s="151"/>
      <c r="AD86" s="151"/>
      <c r="AE86" s="151"/>
      <c r="AF86" s="151"/>
      <c r="AG86" s="151" t="s">
        <v>424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255" t="s">
        <v>441</v>
      </c>
      <c r="D87" s="256"/>
      <c r="E87" s="256"/>
      <c r="F87" s="256"/>
      <c r="G87" s="256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247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58">
        <v>35</v>
      </c>
      <c r="B88" s="159" t="s">
        <v>540</v>
      </c>
      <c r="C88" s="194" t="s">
        <v>541</v>
      </c>
      <c r="D88" s="160" t="s">
        <v>0</v>
      </c>
      <c r="E88" s="189"/>
      <c r="F88" s="163"/>
      <c r="G88" s="162">
        <f>ROUND(E88*F88,2)</f>
        <v>0</v>
      </c>
      <c r="H88" s="163"/>
      <c r="I88" s="162">
        <f>ROUND(E88*H88,2)</f>
        <v>0</v>
      </c>
      <c r="J88" s="163"/>
      <c r="K88" s="162">
        <f>ROUND(E88*J88,2)</f>
        <v>0</v>
      </c>
      <c r="L88" s="162">
        <v>21</v>
      </c>
      <c r="M88" s="162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2" t="s">
        <v>431</v>
      </c>
      <c r="S88" s="162" t="s">
        <v>241</v>
      </c>
      <c r="T88" s="162" t="s">
        <v>242</v>
      </c>
      <c r="U88" s="162">
        <v>0</v>
      </c>
      <c r="V88" s="162">
        <f>ROUND(E88*U88,2)</f>
        <v>0</v>
      </c>
      <c r="W88" s="162"/>
      <c r="X88" s="162" t="s">
        <v>423</v>
      </c>
      <c r="Y88" s="162" t="s">
        <v>244</v>
      </c>
      <c r="Z88" s="151"/>
      <c r="AA88" s="151"/>
      <c r="AB88" s="151"/>
      <c r="AC88" s="151"/>
      <c r="AD88" s="151"/>
      <c r="AE88" s="151"/>
      <c r="AF88" s="151"/>
      <c r="AG88" s="151" t="s">
        <v>424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55" t="s">
        <v>441</v>
      </c>
      <c r="D89" s="256"/>
      <c r="E89" s="256"/>
      <c r="F89" s="256"/>
      <c r="G89" s="256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1"/>
      <c r="AA89" s="151"/>
      <c r="AB89" s="151"/>
      <c r="AC89" s="151"/>
      <c r="AD89" s="151"/>
      <c r="AE89" s="151"/>
      <c r="AF89" s="151"/>
      <c r="AG89" s="151" t="s">
        <v>247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33.75" outlineLevel="1" x14ac:dyDescent="0.2">
      <c r="A90" s="158">
        <v>36</v>
      </c>
      <c r="B90" s="159" t="s">
        <v>542</v>
      </c>
      <c r="C90" s="194" t="s">
        <v>543</v>
      </c>
      <c r="D90" s="160" t="s">
        <v>0</v>
      </c>
      <c r="E90" s="189"/>
      <c r="F90" s="163"/>
      <c r="G90" s="162">
        <f>ROUND(E90*F90,2)</f>
        <v>0</v>
      </c>
      <c r="H90" s="163"/>
      <c r="I90" s="162">
        <f>ROUND(E90*H90,2)</f>
        <v>0</v>
      </c>
      <c r="J90" s="163"/>
      <c r="K90" s="162">
        <f>ROUND(E90*J90,2)</f>
        <v>0</v>
      </c>
      <c r="L90" s="162">
        <v>21</v>
      </c>
      <c r="M90" s="162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2" t="s">
        <v>431</v>
      </c>
      <c r="S90" s="162" t="s">
        <v>241</v>
      </c>
      <c r="T90" s="162" t="s">
        <v>242</v>
      </c>
      <c r="U90" s="162">
        <v>0</v>
      </c>
      <c r="V90" s="162">
        <f>ROUND(E90*U90,2)</f>
        <v>0</v>
      </c>
      <c r="W90" s="162"/>
      <c r="X90" s="162" t="s">
        <v>423</v>
      </c>
      <c r="Y90" s="162" t="s">
        <v>244</v>
      </c>
      <c r="Z90" s="151"/>
      <c r="AA90" s="151"/>
      <c r="AB90" s="151"/>
      <c r="AC90" s="151"/>
      <c r="AD90" s="151"/>
      <c r="AE90" s="151"/>
      <c r="AF90" s="151"/>
      <c r="AG90" s="151" t="s">
        <v>424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255" t="s">
        <v>441</v>
      </c>
      <c r="D91" s="256"/>
      <c r="E91" s="256"/>
      <c r="F91" s="256"/>
      <c r="G91" s="256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247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67" t="s">
        <v>235</v>
      </c>
      <c r="B92" s="168" t="s">
        <v>167</v>
      </c>
      <c r="C92" s="190" t="s">
        <v>168</v>
      </c>
      <c r="D92" s="169"/>
      <c r="E92" s="170"/>
      <c r="F92" s="171"/>
      <c r="G92" s="171">
        <f>SUMIF(AG93:AG114,"&lt;&gt;NOR",G93:G114)</f>
        <v>0</v>
      </c>
      <c r="H92" s="171"/>
      <c r="I92" s="171">
        <f>SUM(I93:I114)</f>
        <v>0</v>
      </c>
      <c r="J92" s="171"/>
      <c r="K92" s="171">
        <f>SUM(K93:K114)</f>
        <v>0</v>
      </c>
      <c r="L92" s="171"/>
      <c r="M92" s="171">
        <f>SUM(M93:M114)</f>
        <v>0</v>
      </c>
      <c r="N92" s="170"/>
      <c r="O92" s="170">
        <f>SUM(O93:O114)</f>
        <v>1.06</v>
      </c>
      <c r="P92" s="170"/>
      <c r="Q92" s="170">
        <f>SUM(Q93:Q114)</f>
        <v>0</v>
      </c>
      <c r="R92" s="171"/>
      <c r="S92" s="171"/>
      <c r="T92" s="172"/>
      <c r="U92" s="166"/>
      <c r="V92" s="166">
        <f>SUM(V93:V114)</f>
        <v>36.36</v>
      </c>
      <c r="W92" s="166"/>
      <c r="X92" s="166"/>
      <c r="Y92" s="166"/>
      <c r="AG92" t="s">
        <v>236</v>
      </c>
    </row>
    <row r="93" spans="1:60" ht="22.5" outlineLevel="1" x14ac:dyDescent="0.2">
      <c r="A93" s="174">
        <v>37</v>
      </c>
      <c r="B93" s="175" t="s">
        <v>775</v>
      </c>
      <c r="C93" s="191" t="s">
        <v>776</v>
      </c>
      <c r="D93" s="176" t="s">
        <v>268</v>
      </c>
      <c r="E93" s="177">
        <v>33.9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6.3400000000000001E-3</v>
      </c>
      <c r="O93" s="177">
        <f>ROUND(E93*N93,2)</f>
        <v>0.21</v>
      </c>
      <c r="P93" s="177">
        <v>0</v>
      </c>
      <c r="Q93" s="177">
        <f>ROUND(E93*P93,2)</f>
        <v>0</v>
      </c>
      <c r="R93" s="179" t="s">
        <v>546</v>
      </c>
      <c r="S93" s="179" t="s">
        <v>241</v>
      </c>
      <c r="T93" s="180" t="s">
        <v>242</v>
      </c>
      <c r="U93" s="162">
        <v>0.46200000000000002</v>
      </c>
      <c r="V93" s="162">
        <f>ROUND(E93*U93,2)</f>
        <v>15.66</v>
      </c>
      <c r="W93" s="162"/>
      <c r="X93" s="162" t="s">
        <v>243</v>
      </c>
      <c r="Y93" s="162" t="s">
        <v>244</v>
      </c>
      <c r="Z93" s="151"/>
      <c r="AA93" s="151"/>
      <c r="AB93" s="151"/>
      <c r="AC93" s="151"/>
      <c r="AD93" s="151"/>
      <c r="AE93" s="151"/>
      <c r="AF93" s="151"/>
      <c r="AG93" s="151" t="s">
        <v>245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2" t="s">
        <v>777</v>
      </c>
      <c r="D94" s="164"/>
      <c r="E94" s="165">
        <v>33.9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1"/>
      <c r="AA94" s="151"/>
      <c r="AB94" s="151"/>
      <c r="AC94" s="151"/>
      <c r="AD94" s="151"/>
      <c r="AE94" s="151"/>
      <c r="AF94" s="151"/>
      <c r="AG94" s="151" t="s">
        <v>249</v>
      </c>
      <c r="AH94" s="151">
        <v>5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38</v>
      </c>
      <c r="B95" s="175" t="s">
        <v>778</v>
      </c>
      <c r="C95" s="191" t="s">
        <v>545</v>
      </c>
      <c r="D95" s="176" t="s">
        <v>268</v>
      </c>
      <c r="E95" s="177">
        <v>43.3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2E-3</v>
      </c>
      <c r="O95" s="177">
        <f>ROUND(E95*N95,2)</f>
        <v>0.09</v>
      </c>
      <c r="P95" s="177">
        <v>0</v>
      </c>
      <c r="Q95" s="177">
        <f>ROUND(E95*P95,2)</f>
        <v>0</v>
      </c>
      <c r="R95" s="179" t="s">
        <v>546</v>
      </c>
      <c r="S95" s="179" t="s">
        <v>241</v>
      </c>
      <c r="T95" s="180" t="s">
        <v>242</v>
      </c>
      <c r="U95" s="162">
        <v>0.12</v>
      </c>
      <c r="V95" s="162">
        <f>ROUND(E95*U95,2)</f>
        <v>5.2</v>
      </c>
      <c r="W95" s="162"/>
      <c r="X95" s="162" t="s">
        <v>243</v>
      </c>
      <c r="Y95" s="162" t="s">
        <v>244</v>
      </c>
      <c r="Z95" s="151"/>
      <c r="AA95" s="151"/>
      <c r="AB95" s="151"/>
      <c r="AC95" s="151"/>
      <c r="AD95" s="151"/>
      <c r="AE95" s="151"/>
      <c r="AF95" s="151"/>
      <c r="AG95" s="151" t="s">
        <v>245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2" t="s">
        <v>779</v>
      </c>
      <c r="D96" s="164"/>
      <c r="E96" s="165">
        <v>43.3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1"/>
      <c r="AA96" s="151"/>
      <c r="AB96" s="151"/>
      <c r="AC96" s="151"/>
      <c r="AD96" s="151"/>
      <c r="AE96" s="151"/>
      <c r="AF96" s="151"/>
      <c r="AG96" s="151" t="s">
        <v>249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4">
        <v>39</v>
      </c>
      <c r="B97" s="175" t="s">
        <v>780</v>
      </c>
      <c r="C97" s="191" t="s">
        <v>781</v>
      </c>
      <c r="D97" s="176" t="s">
        <v>268</v>
      </c>
      <c r="E97" s="177">
        <v>103.32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2.63E-3</v>
      </c>
      <c r="O97" s="177">
        <f>ROUND(E97*N97,2)</f>
        <v>0.27</v>
      </c>
      <c r="P97" s="177">
        <v>0</v>
      </c>
      <c r="Q97" s="177">
        <f>ROUND(E97*P97,2)</f>
        <v>0</v>
      </c>
      <c r="R97" s="179"/>
      <c r="S97" s="179" t="s">
        <v>349</v>
      </c>
      <c r="T97" s="180" t="s">
        <v>242</v>
      </c>
      <c r="U97" s="162">
        <v>0.15</v>
      </c>
      <c r="V97" s="162">
        <f>ROUND(E97*U97,2)</f>
        <v>15.5</v>
      </c>
      <c r="W97" s="162"/>
      <c r="X97" s="162" t="s">
        <v>243</v>
      </c>
      <c r="Y97" s="162" t="s">
        <v>244</v>
      </c>
      <c r="Z97" s="151"/>
      <c r="AA97" s="151"/>
      <c r="AB97" s="151"/>
      <c r="AC97" s="151"/>
      <c r="AD97" s="151"/>
      <c r="AE97" s="151"/>
      <c r="AF97" s="151"/>
      <c r="AG97" s="151" t="s">
        <v>245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192" t="s">
        <v>782</v>
      </c>
      <c r="D98" s="164"/>
      <c r="E98" s="165"/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249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2" t="s">
        <v>783</v>
      </c>
      <c r="D99" s="164"/>
      <c r="E99" s="165">
        <v>51.66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1"/>
      <c r="AA99" s="151"/>
      <c r="AB99" s="151"/>
      <c r="AC99" s="151"/>
      <c r="AD99" s="151"/>
      <c r="AE99" s="151"/>
      <c r="AF99" s="151"/>
      <c r="AG99" s="151" t="s">
        <v>249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92" t="s">
        <v>784</v>
      </c>
      <c r="D100" s="164"/>
      <c r="E100" s="165">
        <v>51.66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249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4">
        <v>40</v>
      </c>
      <c r="B101" s="175" t="s">
        <v>549</v>
      </c>
      <c r="C101" s="191" t="s">
        <v>785</v>
      </c>
      <c r="D101" s="176" t="s">
        <v>239</v>
      </c>
      <c r="E101" s="177">
        <v>7.13584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0.02</v>
      </c>
      <c r="O101" s="177">
        <f>ROUND(E101*N101,2)</f>
        <v>0.14000000000000001</v>
      </c>
      <c r="P101" s="177">
        <v>0</v>
      </c>
      <c r="Q101" s="177">
        <f>ROUND(E101*P101,2)</f>
        <v>0</v>
      </c>
      <c r="R101" s="179" t="s">
        <v>551</v>
      </c>
      <c r="S101" s="179" t="s">
        <v>241</v>
      </c>
      <c r="T101" s="180" t="s">
        <v>242</v>
      </c>
      <c r="U101" s="162">
        <v>0</v>
      </c>
      <c r="V101" s="162">
        <f>ROUND(E101*U101,2)</f>
        <v>0</v>
      </c>
      <c r="W101" s="162"/>
      <c r="X101" s="162" t="s">
        <v>552</v>
      </c>
      <c r="Y101" s="162" t="s">
        <v>244</v>
      </c>
      <c r="Z101" s="151"/>
      <c r="AA101" s="151"/>
      <c r="AB101" s="151"/>
      <c r="AC101" s="151"/>
      <c r="AD101" s="151"/>
      <c r="AE101" s="151"/>
      <c r="AF101" s="151"/>
      <c r="AG101" s="151" t="s">
        <v>553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">
      <c r="A102" s="158"/>
      <c r="B102" s="159"/>
      <c r="C102" s="192" t="s">
        <v>786</v>
      </c>
      <c r="D102" s="164"/>
      <c r="E102" s="165">
        <v>7.13584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249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4">
        <v>41</v>
      </c>
      <c r="B103" s="175" t="s">
        <v>787</v>
      </c>
      <c r="C103" s="191" t="s">
        <v>788</v>
      </c>
      <c r="D103" s="176" t="s">
        <v>239</v>
      </c>
      <c r="E103" s="177">
        <v>12.770350000000001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7">
        <v>2.5000000000000001E-2</v>
      </c>
      <c r="O103" s="177">
        <f>ROUND(E103*N103,2)</f>
        <v>0.32</v>
      </c>
      <c r="P103" s="177">
        <v>0</v>
      </c>
      <c r="Q103" s="177">
        <f>ROUND(E103*P103,2)</f>
        <v>0</v>
      </c>
      <c r="R103" s="179" t="s">
        <v>551</v>
      </c>
      <c r="S103" s="179" t="s">
        <v>241</v>
      </c>
      <c r="T103" s="180" t="s">
        <v>242</v>
      </c>
      <c r="U103" s="162">
        <v>0</v>
      </c>
      <c r="V103" s="162">
        <f>ROUND(E103*U103,2)</f>
        <v>0</v>
      </c>
      <c r="W103" s="162"/>
      <c r="X103" s="162" t="s">
        <v>552</v>
      </c>
      <c r="Y103" s="162" t="s">
        <v>244</v>
      </c>
      <c r="Z103" s="151"/>
      <c r="AA103" s="151"/>
      <c r="AB103" s="151"/>
      <c r="AC103" s="151"/>
      <c r="AD103" s="151"/>
      <c r="AE103" s="151"/>
      <c r="AF103" s="151"/>
      <c r="AG103" s="151" t="s">
        <v>553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192" t="s">
        <v>782</v>
      </c>
      <c r="D104" s="164"/>
      <c r="E104" s="165"/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249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2" t="s">
        <v>789</v>
      </c>
      <c r="D105" s="164"/>
      <c r="E105" s="165">
        <v>12.770350000000001</v>
      </c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1"/>
      <c r="AA105" s="151"/>
      <c r="AB105" s="151"/>
      <c r="AC105" s="151"/>
      <c r="AD105" s="151"/>
      <c r="AE105" s="151"/>
      <c r="AF105" s="151"/>
      <c r="AG105" s="151" t="s">
        <v>249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33.75" outlineLevel="1" x14ac:dyDescent="0.2">
      <c r="A106" s="174">
        <v>42</v>
      </c>
      <c r="B106" s="175" t="s">
        <v>790</v>
      </c>
      <c r="C106" s="191" t="s">
        <v>791</v>
      </c>
      <c r="D106" s="176" t="s">
        <v>239</v>
      </c>
      <c r="E106" s="177">
        <v>1.0642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2.5000000000000001E-2</v>
      </c>
      <c r="O106" s="177">
        <f>ROUND(E106*N106,2)</f>
        <v>0.03</v>
      </c>
      <c r="P106" s="177">
        <v>0</v>
      </c>
      <c r="Q106" s="177">
        <f>ROUND(E106*P106,2)</f>
        <v>0</v>
      </c>
      <c r="R106" s="179" t="s">
        <v>551</v>
      </c>
      <c r="S106" s="179" t="s">
        <v>241</v>
      </c>
      <c r="T106" s="180" t="s">
        <v>242</v>
      </c>
      <c r="U106" s="162">
        <v>0</v>
      </c>
      <c r="V106" s="162">
        <f>ROUND(E106*U106,2)</f>
        <v>0</v>
      </c>
      <c r="W106" s="162"/>
      <c r="X106" s="162" t="s">
        <v>552</v>
      </c>
      <c r="Y106" s="162" t="s">
        <v>244</v>
      </c>
      <c r="Z106" s="151"/>
      <c r="AA106" s="151"/>
      <c r="AB106" s="151"/>
      <c r="AC106" s="151"/>
      <c r="AD106" s="151"/>
      <c r="AE106" s="151"/>
      <c r="AF106" s="151"/>
      <c r="AG106" s="151" t="s">
        <v>553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192" t="s">
        <v>782</v>
      </c>
      <c r="D107" s="164"/>
      <c r="E107" s="165"/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1"/>
      <c r="AA107" s="151"/>
      <c r="AB107" s="151"/>
      <c r="AC107" s="151"/>
      <c r="AD107" s="151"/>
      <c r="AE107" s="151"/>
      <c r="AF107" s="151"/>
      <c r="AG107" s="151" t="s">
        <v>249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192" t="s">
        <v>792</v>
      </c>
      <c r="D108" s="164"/>
      <c r="E108" s="165">
        <v>1.0642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249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>
        <v>43</v>
      </c>
      <c r="B109" s="159" t="s">
        <v>558</v>
      </c>
      <c r="C109" s="194" t="s">
        <v>559</v>
      </c>
      <c r="D109" s="160" t="s">
        <v>0</v>
      </c>
      <c r="E109" s="189"/>
      <c r="F109" s="163"/>
      <c r="G109" s="162">
        <f>ROUND(E109*F109,2)</f>
        <v>0</v>
      </c>
      <c r="H109" s="163"/>
      <c r="I109" s="162">
        <f>ROUND(E109*H109,2)</f>
        <v>0</v>
      </c>
      <c r="J109" s="163"/>
      <c r="K109" s="162">
        <f>ROUND(E109*J109,2)</f>
        <v>0</v>
      </c>
      <c r="L109" s="162">
        <v>21</v>
      </c>
      <c r="M109" s="162">
        <f>G109*(1+L109/100)</f>
        <v>0</v>
      </c>
      <c r="N109" s="161">
        <v>0</v>
      </c>
      <c r="O109" s="161">
        <f>ROUND(E109*N109,2)</f>
        <v>0</v>
      </c>
      <c r="P109" s="161">
        <v>0</v>
      </c>
      <c r="Q109" s="161">
        <f>ROUND(E109*P109,2)</f>
        <v>0</v>
      </c>
      <c r="R109" s="162" t="s">
        <v>546</v>
      </c>
      <c r="S109" s="162" t="s">
        <v>241</v>
      </c>
      <c r="T109" s="162" t="s">
        <v>242</v>
      </c>
      <c r="U109" s="162">
        <v>0</v>
      </c>
      <c r="V109" s="162">
        <f>ROUND(E109*U109,2)</f>
        <v>0</v>
      </c>
      <c r="W109" s="162"/>
      <c r="X109" s="162" t="s">
        <v>423</v>
      </c>
      <c r="Y109" s="162" t="s">
        <v>244</v>
      </c>
      <c r="Z109" s="151"/>
      <c r="AA109" s="151"/>
      <c r="AB109" s="151"/>
      <c r="AC109" s="151"/>
      <c r="AD109" s="151"/>
      <c r="AE109" s="151"/>
      <c r="AF109" s="151"/>
      <c r="AG109" s="151" t="s">
        <v>424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255" t="s">
        <v>441</v>
      </c>
      <c r="D110" s="256"/>
      <c r="E110" s="256"/>
      <c r="F110" s="256"/>
      <c r="G110" s="256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247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58">
        <v>44</v>
      </c>
      <c r="B111" s="159" t="s">
        <v>560</v>
      </c>
      <c r="C111" s="194" t="s">
        <v>561</v>
      </c>
      <c r="D111" s="160" t="s">
        <v>0</v>
      </c>
      <c r="E111" s="189"/>
      <c r="F111" s="163"/>
      <c r="G111" s="162">
        <f>ROUND(E111*F111,2)</f>
        <v>0</v>
      </c>
      <c r="H111" s="163"/>
      <c r="I111" s="162">
        <f>ROUND(E111*H111,2)</f>
        <v>0</v>
      </c>
      <c r="J111" s="163"/>
      <c r="K111" s="162">
        <f>ROUND(E111*J111,2)</f>
        <v>0</v>
      </c>
      <c r="L111" s="162">
        <v>21</v>
      </c>
      <c r="M111" s="162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2" t="s">
        <v>546</v>
      </c>
      <c r="S111" s="162" t="s">
        <v>241</v>
      </c>
      <c r="T111" s="162" t="s">
        <v>242</v>
      </c>
      <c r="U111" s="162">
        <v>0</v>
      </c>
      <c r="V111" s="162">
        <f>ROUND(E111*U111,2)</f>
        <v>0</v>
      </c>
      <c r="W111" s="162"/>
      <c r="X111" s="162" t="s">
        <v>423</v>
      </c>
      <c r="Y111" s="162" t="s">
        <v>244</v>
      </c>
      <c r="Z111" s="151"/>
      <c r="AA111" s="151"/>
      <c r="AB111" s="151"/>
      <c r="AC111" s="151"/>
      <c r="AD111" s="151"/>
      <c r="AE111" s="151"/>
      <c r="AF111" s="151"/>
      <c r="AG111" s="151" t="s">
        <v>424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255" t="s">
        <v>441</v>
      </c>
      <c r="D112" s="256"/>
      <c r="E112" s="256"/>
      <c r="F112" s="256"/>
      <c r="G112" s="256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247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58">
        <v>45</v>
      </c>
      <c r="B113" s="159" t="s">
        <v>562</v>
      </c>
      <c r="C113" s="194" t="s">
        <v>563</v>
      </c>
      <c r="D113" s="160" t="s">
        <v>0</v>
      </c>
      <c r="E113" s="189"/>
      <c r="F113" s="163"/>
      <c r="G113" s="162">
        <f>ROUND(E113*F113,2)</f>
        <v>0</v>
      </c>
      <c r="H113" s="163"/>
      <c r="I113" s="162">
        <f>ROUND(E113*H113,2)</f>
        <v>0</v>
      </c>
      <c r="J113" s="163"/>
      <c r="K113" s="162">
        <f>ROUND(E113*J113,2)</f>
        <v>0</v>
      </c>
      <c r="L113" s="162">
        <v>21</v>
      </c>
      <c r="M113" s="162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2" t="s">
        <v>546</v>
      </c>
      <c r="S113" s="162" t="s">
        <v>241</v>
      </c>
      <c r="T113" s="162" t="s">
        <v>242</v>
      </c>
      <c r="U113" s="162">
        <v>0</v>
      </c>
      <c r="V113" s="162">
        <f>ROUND(E113*U113,2)</f>
        <v>0</v>
      </c>
      <c r="W113" s="162"/>
      <c r="X113" s="162" t="s">
        <v>423</v>
      </c>
      <c r="Y113" s="162" t="s">
        <v>244</v>
      </c>
      <c r="Z113" s="151"/>
      <c r="AA113" s="151"/>
      <c r="AB113" s="151"/>
      <c r="AC113" s="151"/>
      <c r="AD113" s="151"/>
      <c r="AE113" s="151"/>
      <c r="AF113" s="151"/>
      <c r="AG113" s="151" t="s">
        <v>424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255" t="s">
        <v>441</v>
      </c>
      <c r="D114" s="256"/>
      <c r="E114" s="256"/>
      <c r="F114" s="256"/>
      <c r="G114" s="256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1"/>
      <c r="AA114" s="151"/>
      <c r="AB114" s="151"/>
      <c r="AC114" s="151"/>
      <c r="AD114" s="151"/>
      <c r="AE114" s="151"/>
      <c r="AF114" s="151"/>
      <c r="AG114" s="151" t="s">
        <v>247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7" t="s">
        <v>235</v>
      </c>
      <c r="B115" s="168" t="s">
        <v>182</v>
      </c>
      <c r="C115" s="190" t="s">
        <v>183</v>
      </c>
      <c r="D115" s="169"/>
      <c r="E115" s="170"/>
      <c r="F115" s="171"/>
      <c r="G115" s="171">
        <f>SUMIF(AG116:AG145,"&lt;&gt;NOR",G116:G145)</f>
        <v>0</v>
      </c>
      <c r="H115" s="171"/>
      <c r="I115" s="171">
        <f>SUM(I116:I145)</f>
        <v>0</v>
      </c>
      <c r="J115" s="171"/>
      <c r="K115" s="171">
        <f>SUM(K116:K145)</f>
        <v>0</v>
      </c>
      <c r="L115" s="171"/>
      <c r="M115" s="171">
        <f>SUM(M116:M145)</f>
        <v>0</v>
      </c>
      <c r="N115" s="170"/>
      <c r="O115" s="170">
        <f>SUM(O116:O145)</f>
        <v>1.28</v>
      </c>
      <c r="P115" s="170"/>
      <c r="Q115" s="170">
        <f>SUM(Q116:Q145)</f>
        <v>0</v>
      </c>
      <c r="R115" s="171"/>
      <c r="S115" s="171"/>
      <c r="T115" s="172"/>
      <c r="U115" s="166"/>
      <c r="V115" s="166">
        <f>SUM(V116:V145)</f>
        <v>31.169999999999998</v>
      </c>
      <c r="W115" s="166"/>
      <c r="X115" s="166"/>
      <c r="Y115" s="166"/>
      <c r="AG115" t="s">
        <v>236</v>
      </c>
    </row>
    <row r="116" spans="1:60" ht="33.75" outlineLevel="1" x14ac:dyDescent="0.2">
      <c r="A116" s="174">
        <v>46</v>
      </c>
      <c r="B116" s="175" t="s">
        <v>793</v>
      </c>
      <c r="C116" s="191" t="s">
        <v>794</v>
      </c>
      <c r="D116" s="176" t="s">
        <v>312</v>
      </c>
      <c r="E116" s="177">
        <v>38.15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7">
        <v>9.8999999999999999E-4</v>
      </c>
      <c r="O116" s="177">
        <f>ROUND(E116*N116,2)</f>
        <v>0.04</v>
      </c>
      <c r="P116" s="177">
        <v>0</v>
      </c>
      <c r="Q116" s="177">
        <f>ROUND(E116*P116,2)</f>
        <v>0</v>
      </c>
      <c r="R116" s="179" t="s">
        <v>568</v>
      </c>
      <c r="S116" s="179" t="s">
        <v>241</v>
      </c>
      <c r="T116" s="180" t="s">
        <v>242</v>
      </c>
      <c r="U116" s="162">
        <v>0.33579999999999999</v>
      </c>
      <c r="V116" s="162">
        <f>ROUND(E116*U116,2)</f>
        <v>12.81</v>
      </c>
      <c r="W116" s="162"/>
      <c r="X116" s="162" t="s">
        <v>243</v>
      </c>
      <c r="Y116" s="162" t="s">
        <v>244</v>
      </c>
      <c r="Z116" s="151"/>
      <c r="AA116" s="151"/>
      <c r="AB116" s="151"/>
      <c r="AC116" s="151"/>
      <c r="AD116" s="151"/>
      <c r="AE116" s="151"/>
      <c r="AF116" s="151"/>
      <c r="AG116" s="151" t="s">
        <v>245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192" t="s">
        <v>795</v>
      </c>
      <c r="D117" s="164"/>
      <c r="E117" s="165">
        <v>19.600000000000001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1"/>
      <c r="AA117" s="151"/>
      <c r="AB117" s="151"/>
      <c r="AC117" s="151"/>
      <c r="AD117" s="151"/>
      <c r="AE117" s="151"/>
      <c r="AF117" s="151"/>
      <c r="AG117" s="151" t="s">
        <v>249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2" t="s">
        <v>796</v>
      </c>
      <c r="D118" s="164"/>
      <c r="E118" s="165">
        <v>9.8000000000000007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249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2" t="s">
        <v>797</v>
      </c>
      <c r="D119" s="164"/>
      <c r="E119" s="165">
        <v>8.75</v>
      </c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1"/>
      <c r="AA119" s="151"/>
      <c r="AB119" s="151"/>
      <c r="AC119" s="151"/>
      <c r="AD119" s="151"/>
      <c r="AE119" s="151"/>
      <c r="AF119" s="151"/>
      <c r="AG119" s="151" t="s">
        <v>249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4">
        <v>47</v>
      </c>
      <c r="B120" s="175" t="s">
        <v>798</v>
      </c>
      <c r="C120" s="191" t="s">
        <v>799</v>
      </c>
      <c r="D120" s="176" t="s">
        <v>312</v>
      </c>
      <c r="E120" s="177">
        <v>55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7">
        <v>8.2500000000000004E-3</v>
      </c>
      <c r="O120" s="177">
        <f>ROUND(E120*N120,2)</f>
        <v>0.45</v>
      </c>
      <c r="P120" s="177">
        <v>0</v>
      </c>
      <c r="Q120" s="177">
        <f>ROUND(E120*P120,2)</f>
        <v>0</v>
      </c>
      <c r="R120" s="179" t="s">
        <v>568</v>
      </c>
      <c r="S120" s="179" t="s">
        <v>241</v>
      </c>
      <c r="T120" s="180" t="s">
        <v>242</v>
      </c>
      <c r="U120" s="162">
        <v>0.26200000000000001</v>
      </c>
      <c r="V120" s="162">
        <f>ROUND(E120*U120,2)</f>
        <v>14.41</v>
      </c>
      <c r="W120" s="162"/>
      <c r="X120" s="162" t="s">
        <v>243</v>
      </c>
      <c r="Y120" s="162" t="s">
        <v>244</v>
      </c>
      <c r="Z120" s="151"/>
      <c r="AA120" s="151"/>
      <c r="AB120" s="151"/>
      <c r="AC120" s="151"/>
      <c r="AD120" s="151"/>
      <c r="AE120" s="151"/>
      <c r="AF120" s="151"/>
      <c r="AG120" s="151" t="s">
        <v>245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192" t="s">
        <v>800</v>
      </c>
      <c r="D121" s="164"/>
      <c r="E121" s="165">
        <v>55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1"/>
      <c r="AA121" s="151"/>
      <c r="AB121" s="151"/>
      <c r="AC121" s="151"/>
      <c r="AD121" s="151"/>
      <c r="AE121" s="151"/>
      <c r="AF121" s="151"/>
      <c r="AG121" s="151" t="s">
        <v>249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4">
        <v>48</v>
      </c>
      <c r="B122" s="175" t="s">
        <v>801</v>
      </c>
      <c r="C122" s="191" t="s">
        <v>802</v>
      </c>
      <c r="D122" s="176" t="s">
        <v>239</v>
      </c>
      <c r="E122" s="177">
        <v>1.5562800000000001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2.3570000000000001E-2</v>
      </c>
      <c r="O122" s="177">
        <f>ROUND(E122*N122,2)</f>
        <v>0.04</v>
      </c>
      <c r="P122" s="177">
        <v>0</v>
      </c>
      <c r="Q122" s="177">
        <f>ROUND(E122*P122,2)</f>
        <v>0</v>
      </c>
      <c r="R122" s="179" t="s">
        <v>568</v>
      </c>
      <c r="S122" s="179" t="s">
        <v>241</v>
      </c>
      <c r="T122" s="180" t="s">
        <v>242</v>
      </c>
      <c r="U122" s="162">
        <v>0</v>
      </c>
      <c r="V122" s="162">
        <f>ROUND(E122*U122,2)</f>
        <v>0</v>
      </c>
      <c r="W122" s="162"/>
      <c r="X122" s="162" t="s">
        <v>243</v>
      </c>
      <c r="Y122" s="162" t="s">
        <v>244</v>
      </c>
      <c r="Z122" s="151"/>
      <c r="AA122" s="151"/>
      <c r="AB122" s="151"/>
      <c r="AC122" s="151"/>
      <c r="AD122" s="151"/>
      <c r="AE122" s="151"/>
      <c r="AF122" s="151"/>
      <c r="AG122" s="151" t="s">
        <v>245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2" x14ac:dyDescent="0.2">
      <c r="A123" s="158"/>
      <c r="B123" s="159"/>
      <c r="C123" s="192" t="s">
        <v>803</v>
      </c>
      <c r="D123" s="164"/>
      <c r="E123" s="165">
        <v>0.66</v>
      </c>
      <c r="F123" s="162"/>
      <c r="G123" s="162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62"/>
      <c r="Z123" s="151"/>
      <c r="AA123" s="151"/>
      <c r="AB123" s="151"/>
      <c r="AC123" s="151"/>
      <c r="AD123" s="151"/>
      <c r="AE123" s="151"/>
      <c r="AF123" s="151"/>
      <c r="AG123" s="151" t="s">
        <v>249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2" t="s">
        <v>804</v>
      </c>
      <c r="D124" s="164"/>
      <c r="E124" s="165">
        <v>0.89627999999999997</v>
      </c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1"/>
      <c r="AA124" s="151"/>
      <c r="AB124" s="151"/>
      <c r="AC124" s="151"/>
      <c r="AD124" s="151"/>
      <c r="AE124" s="151"/>
      <c r="AF124" s="151"/>
      <c r="AG124" s="151" t="s">
        <v>249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74">
        <v>49</v>
      </c>
      <c r="B125" s="175" t="s">
        <v>805</v>
      </c>
      <c r="C125" s="191" t="s">
        <v>806</v>
      </c>
      <c r="D125" s="176" t="s">
        <v>268</v>
      </c>
      <c r="E125" s="177">
        <v>52.398600000000002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7">
        <v>6.0000000000000002E-5</v>
      </c>
      <c r="O125" s="177">
        <f>ROUND(E125*N125,2)</f>
        <v>0</v>
      </c>
      <c r="P125" s="177">
        <v>0</v>
      </c>
      <c r="Q125" s="177">
        <f>ROUND(E125*P125,2)</f>
        <v>0</v>
      </c>
      <c r="R125" s="179" t="s">
        <v>568</v>
      </c>
      <c r="S125" s="179" t="s">
        <v>241</v>
      </c>
      <c r="T125" s="180" t="s">
        <v>242</v>
      </c>
      <c r="U125" s="162">
        <v>0</v>
      </c>
      <c r="V125" s="162">
        <f>ROUND(E125*U125,2)</f>
        <v>0</v>
      </c>
      <c r="W125" s="162"/>
      <c r="X125" s="162" t="s">
        <v>243</v>
      </c>
      <c r="Y125" s="162" t="s">
        <v>244</v>
      </c>
      <c r="Z125" s="151"/>
      <c r="AA125" s="151"/>
      <c r="AB125" s="151"/>
      <c r="AC125" s="151"/>
      <c r="AD125" s="151"/>
      <c r="AE125" s="151"/>
      <c r="AF125" s="151"/>
      <c r="AG125" s="151" t="s">
        <v>245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2" x14ac:dyDescent="0.2">
      <c r="A126" s="158"/>
      <c r="B126" s="159"/>
      <c r="C126" s="192" t="s">
        <v>807</v>
      </c>
      <c r="D126" s="164"/>
      <c r="E126" s="165">
        <v>27.83</v>
      </c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62"/>
      <c r="Z126" s="151"/>
      <c r="AA126" s="151"/>
      <c r="AB126" s="151"/>
      <c r="AC126" s="151"/>
      <c r="AD126" s="151"/>
      <c r="AE126" s="151"/>
      <c r="AF126" s="151"/>
      <c r="AG126" s="151" t="s">
        <v>249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">
      <c r="A127" s="158"/>
      <c r="B127" s="159"/>
      <c r="C127" s="192" t="s">
        <v>808</v>
      </c>
      <c r="D127" s="164"/>
      <c r="E127" s="165">
        <v>12.622400000000001</v>
      </c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1"/>
      <c r="AA127" s="151"/>
      <c r="AB127" s="151"/>
      <c r="AC127" s="151"/>
      <c r="AD127" s="151"/>
      <c r="AE127" s="151"/>
      <c r="AF127" s="151"/>
      <c r="AG127" s="151" t="s">
        <v>249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92" t="s">
        <v>809</v>
      </c>
      <c r="D128" s="164"/>
      <c r="E128" s="165">
        <v>6.3112000000000004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1"/>
      <c r="AA128" s="151"/>
      <c r="AB128" s="151"/>
      <c r="AC128" s="151"/>
      <c r="AD128" s="151"/>
      <c r="AE128" s="151"/>
      <c r="AF128" s="151"/>
      <c r="AG128" s="151" t="s">
        <v>249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2" t="s">
        <v>810</v>
      </c>
      <c r="D129" s="164"/>
      <c r="E129" s="165">
        <v>5.6349999999999998</v>
      </c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1"/>
      <c r="AA129" s="151"/>
      <c r="AB129" s="151"/>
      <c r="AC129" s="151"/>
      <c r="AD129" s="151"/>
      <c r="AE129" s="151"/>
      <c r="AF129" s="151"/>
      <c r="AG129" s="151" t="s">
        <v>249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82">
        <v>50</v>
      </c>
      <c r="B130" s="183" t="s">
        <v>811</v>
      </c>
      <c r="C130" s="193" t="s">
        <v>812</v>
      </c>
      <c r="D130" s="184" t="s">
        <v>428</v>
      </c>
      <c r="E130" s="185">
        <v>1</v>
      </c>
      <c r="F130" s="186"/>
      <c r="G130" s="187">
        <f>ROUND(E130*F130,2)</f>
        <v>0</v>
      </c>
      <c r="H130" s="186"/>
      <c r="I130" s="187">
        <f>ROUND(E130*H130,2)</f>
        <v>0</v>
      </c>
      <c r="J130" s="186"/>
      <c r="K130" s="187">
        <f>ROUND(E130*J130,2)</f>
        <v>0</v>
      </c>
      <c r="L130" s="187">
        <v>21</v>
      </c>
      <c r="M130" s="187">
        <f>G130*(1+L130/100)</f>
        <v>0</v>
      </c>
      <c r="N130" s="185">
        <v>0</v>
      </c>
      <c r="O130" s="185">
        <f>ROUND(E130*N130,2)</f>
        <v>0</v>
      </c>
      <c r="P130" s="185">
        <v>0</v>
      </c>
      <c r="Q130" s="185">
        <f>ROUND(E130*P130,2)</f>
        <v>0</v>
      </c>
      <c r="R130" s="187"/>
      <c r="S130" s="187" t="s">
        <v>349</v>
      </c>
      <c r="T130" s="188" t="s">
        <v>350</v>
      </c>
      <c r="U130" s="162">
        <v>0</v>
      </c>
      <c r="V130" s="162">
        <f>ROUND(E130*U130,2)</f>
        <v>0</v>
      </c>
      <c r="W130" s="162"/>
      <c r="X130" s="162" t="s">
        <v>243</v>
      </c>
      <c r="Y130" s="162" t="s">
        <v>244</v>
      </c>
      <c r="Z130" s="151"/>
      <c r="AA130" s="151"/>
      <c r="AB130" s="151"/>
      <c r="AC130" s="151"/>
      <c r="AD130" s="151"/>
      <c r="AE130" s="151"/>
      <c r="AF130" s="151"/>
      <c r="AG130" s="151" t="s">
        <v>245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4">
        <v>51</v>
      </c>
      <c r="B131" s="175" t="s">
        <v>813</v>
      </c>
      <c r="C131" s="191" t="s">
        <v>814</v>
      </c>
      <c r="D131" s="176" t="s">
        <v>268</v>
      </c>
      <c r="E131" s="177">
        <v>21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7">
        <v>1.6000000000000001E-4</v>
      </c>
      <c r="O131" s="177">
        <f>ROUND(E131*N131,2)</f>
        <v>0</v>
      </c>
      <c r="P131" s="177">
        <v>0</v>
      </c>
      <c r="Q131" s="177">
        <f>ROUND(E131*P131,2)</f>
        <v>0</v>
      </c>
      <c r="R131" s="179"/>
      <c r="S131" s="179" t="s">
        <v>349</v>
      </c>
      <c r="T131" s="180" t="s">
        <v>242</v>
      </c>
      <c r="U131" s="162">
        <v>0.188</v>
      </c>
      <c r="V131" s="162">
        <f>ROUND(E131*U131,2)</f>
        <v>3.95</v>
      </c>
      <c r="W131" s="162"/>
      <c r="X131" s="162" t="s">
        <v>243</v>
      </c>
      <c r="Y131" s="162" t="s">
        <v>244</v>
      </c>
      <c r="Z131" s="151"/>
      <c r="AA131" s="151"/>
      <c r="AB131" s="151"/>
      <c r="AC131" s="151"/>
      <c r="AD131" s="151"/>
      <c r="AE131" s="151"/>
      <c r="AF131" s="151"/>
      <c r="AG131" s="151" t="s">
        <v>245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192" t="s">
        <v>815</v>
      </c>
      <c r="D132" s="164"/>
      <c r="E132" s="165">
        <v>21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1"/>
      <c r="AA132" s="151"/>
      <c r="AB132" s="151"/>
      <c r="AC132" s="151"/>
      <c r="AD132" s="151"/>
      <c r="AE132" s="151"/>
      <c r="AF132" s="151"/>
      <c r="AG132" s="151" t="s">
        <v>249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4">
        <v>52</v>
      </c>
      <c r="B133" s="175" t="s">
        <v>816</v>
      </c>
      <c r="C133" s="191" t="s">
        <v>817</v>
      </c>
      <c r="D133" s="176" t="s">
        <v>268</v>
      </c>
      <c r="E133" s="177">
        <v>22.05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7">
        <v>1.35E-2</v>
      </c>
      <c r="O133" s="177">
        <f>ROUND(E133*N133,2)</f>
        <v>0.3</v>
      </c>
      <c r="P133" s="177">
        <v>0</v>
      </c>
      <c r="Q133" s="177">
        <f>ROUND(E133*P133,2)</f>
        <v>0</v>
      </c>
      <c r="R133" s="179" t="s">
        <v>551</v>
      </c>
      <c r="S133" s="179" t="s">
        <v>241</v>
      </c>
      <c r="T133" s="180" t="s">
        <v>242</v>
      </c>
      <c r="U133" s="162">
        <v>0</v>
      </c>
      <c r="V133" s="162">
        <f>ROUND(E133*U133,2)</f>
        <v>0</v>
      </c>
      <c r="W133" s="162"/>
      <c r="X133" s="162" t="s">
        <v>552</v>
      </c>
      <c r="Y133" s="162" t="s">
        <v>244</v>
      </c>
      <c r="Z133" s="151"/>
      <c r="AA133" s="151"/>
      <c r="AB133" s="151"/>
      <c r="AC133" s="151"/>
      <c r="AD133" s="151"/>
      <c r="AE133" s="151"/>
      <c r="AF133" s="151"/>
      <c r="AG133" s="151" t="s">
        <v>553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2" t="s">
        <v>818</v>
      </c>
      <c r="D134" s="164"/>
      <c r="E134" s="165">
        <v>22.05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1"/>
      <c r="AA134" s="151"/>
      <c r="AB134" s="151"/>
      <c r="AC134" s="151"/>
      <c r="AD134" s="151"/>
      <c r="AE134" s="151"/>
      <c r="AF134" s="151"/>
      <c r="AG134" s="151" t="s">
        <v>249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4">
        <v>53</v>
      </c>
      <c r="B135" s="175" t="s">
        <v>819</v>
      </c>
      <c r="C135" s="191" t="s">
        <v>820</v>
      </c>
      <c r="D135" s="176" t="s">
        <v>239</v>
      </c>
      <c r="E135" s="177">
        <v>0.41811999999999999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0.55000000000000004</v>
      </c>
      <c r="O135" s="177">
        <f>ROUND(E135*N135,2)</f>
        <v>0.23</v>
      </c>
      <c r="P135" s="177">
        <v>0</v>
      </c>
      <c r="Q135" s="177">
        <f>ROUND(E135*P135,2)</f>
        <v>0</v>
      </c>
      <c r="R135" s="179" t="s">
        <v>551</v>
      </c>
      <c r="S135" s="179" t="s">
        <v>241</v>
      </c>
      <c r="T135" s="180" t="s">
        <v>242</v>
      </c>
      <c r="U135" s="162">
        <v>0</v>
      </c>
      <c r="V135" s="162">
        <f>ROUND(E135*U135,2)</f>
        <v>0</v>
      </c>
      <c r="W135" s="162"/>
      <c r="X135" s="162" t="s">
        <v>552</v>
      </c>
      <c r="Y135" s="162" t="s">
        <v>244</v>
      </c>
      <c r="Z135" s="151"/>
      <c r="AA135" s="151"/>
      <c r="AB135" s="151"/>
      <c r="AC135" s="151"/>
      <c r="AD135" s="151"/>
      <c r="AE135" s="151"/>
      <c r="AF135" s="151"/>
      <c r="AG135" s="151" t="s">
        <v>553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192" t="s">
        <v>821</v>
      </c>
      <c r="D136" s="164"/>
      <c r="E136" s="165">
        <v>0.22089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1"/>
      <c r="AA136" s="151"/>
      <c r="AB136" s="151"/>
      <c r="AC136" s="151"/>
      <c r="AD136" s="151"/>
      <c r="AE136" s="151"/>
      <c r="AF136" s="151"/>
      <c r="AG136" s="151" t="s">
        <v>249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92" t="s">
        <v>822</v>
      </c>
      <c r="D137" s="164"/>
      <c r="E137" s="165">
        <v>0.19722999999999999</v>
      </c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1"/>
      <c r="AA137" s="151"/>
      <c r="AB137" s="151"/>
      <c r="AC137" s="151"/>
      <c r="AD137" s="151"/>
      <c r="AE137" s="151"/>
      <c r="AF137" s="151"/>
      <c r="AG137" s="151" t="s">
        <v>249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74">
        <v>54</v>
      </c>
      <c r="B138" s="175" t="s">
        <v>823</v>
      </c>
      <c r="C138" s="191" t="s">
        <v>820</v>
      </c>
      <c r="D138" s="176" t="s">
        <v>239</v>
      </c>
      <c r="E138" s="177">
        <v>0.40572000000000003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0.55000000000000004</v>
      </c>
      <c r="O138" s="177">
        <f>ROUND(E138*N138,2)</f>
        <v>0.22</v>
      </c>
      <c r="P138" s="177">
        <v>0</v>
      </c>
      <c r="Q138" s="177">
        <f>ROUND(E138*P138,2)</f>
        <v>0</v>
      </c>
      <c r="R138" s="179" t="s">
        <v>551</v>
      </c>
      <c r="S138" s="179" t="s">
        <v>241</v>
      </c>
      <c r="T138" s="180" t="s">
        <v>242</v>
      </c>
      <c r="U138" s="162">
        <v>0</v>
      </c>
      <c r="V138" s="162">
        <f>ROUND(E138*U138,2)</f>
        <v>0</v>
      </c>
      <c r="W138" s="162"/>
      <c r="X138" s="162" t="s">
        <v>552</v>
      </c>
      <c r="Y138" s="162" t="s">
        <v>244</v>
      </c>
      <c r="Z138" s="151"/>
      <c r="AA138" s="151"/>
      <c r="AB138" s="151"/>
      <c r="AC138" s="151"/>
      <c r="AD138" s="151"/>
      <c r="AE138" s="151"/>
      <c r="AF138" s="151"/>
      <c r="AG138" s="151" t="s">
        <v>553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192" t="s">
        <v>824</v>
      </c>
      <c r="D139" s="164"/>
      <c r="E139" s="165">
        <v>0.40572000000000003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1"/>
      <c r="AA139" s="151"/>
      <c r="AB139" s="151"/>
      <c r="AC139" s="151"/>
      <c r="AD139" s="151"/>
      <c r="AE139" s="151"/>
      <c r="AF139" s="151"/>
      <c r="AG139" s="151" t="s">
        <v>249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>
        <v>55</v>
      </c>
      <c r="B140" s="159" t="s">
        <v>566</v>
      </c>
      <c r="C140" s="194" t="s">
        <v>567</v>
      </c>
      <c r="D140" s="160" t="s">
        <v>0</v>
      </c>
      <c r="E140" s="189"/>
      <c r="F140" s="163"/>
      <c r="G140" s="162">
        <f>ROUND(E140*F140,2)</f>
        <v>0</v>
      </c>
      <c r="H140" s="163"/>
      <c r="I140" s="162">
        <f>ROUND(E140*H140,2)</f>
        <v>0</v>
      </c>
      <c r="J140" s="163"/>
      <c r="K140" s="162">
        <f>ROUND(E140*J140,2)</f>
        <v>0</v>
      </c>
      <c r="L140" s="162">
        <v>21</v>
      </c>
      <c r="M140" s="162">
        <f>G140*(1+L140/100)</f>
        <v>0</v>
      </c>
      <c r="N140" s="161">
        <v>0</v>
      </c>
      <c r="O140" s="161">
        <f>ROUND(E140*N140,2)</f>
        <v>0</v>
      </c>
      <c r="P140" s="161">
        <v>0</v>
      </c>
      <c r="Q140" s="161">
        <f>ROUND(E140*P140,2)</f>
        <v>0</v>
      </c>
      <c r="R140" s="162" t="s">
        <v>568</v>
      </c>
      <c r="S140" s="162" t="s">
        <v>241</v>
      </c>
      <c r="T140" s="162" t="s">
        <v>242</v>
      </c>
      <c r="U140" s="162">
        <v>0</v>
      </c>
      <c r="V140" s="162">
        <f>ROUND(E140*U140,2)</f>
        <v>0</v>
      </c>
      <c r="W140" s="162"/>
      <c r="X140" s="162" t="s">
        <v>423</v>
      </c>
      <c r="Y140" s="162" t="s">
        <v>244</v>
      </c>
      <c r="Z140" s="151"/>
      <c r="AA140" s="151"/>
      <c r="AB140" s="151"/>
      <c r="AC140" s="151"/>
      <c r="AD140" s="151"/>
      <c r="AE140" s="151"/>
      <c r="AF140" s="151"/>
      <c r="AG140" s="151" t="s">
        <v>424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2" x14ac:dyDescent="0.2">
      <c r="A141" s="158"/>
      <c r="B141" s="159"/>
      <c r="C141" s="255" t="s">
        <v>441</v>
      </c>
      <c r="D141" s="256"/>
      <c r="E141" s="256"/>
      <c r="F141" s="256"/>
      <c r="G141" s="256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1"/>
      <c r="AA141" s="151"/>
      <c r="AB141" s="151"/>
      <c r="AC141" s="151"/>
      <c r="AD141" s="151"/>
      <c r="AE141" s="151"/>
      <c r="AF141" s="151"/>
      <c r="AG141" s="151" t="s">
        <v>247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58">
        <v>56</v>
      </c>
      <c r="B142" s="159" t="s">
        <v>569</v>
      </c>
      <c r="C142" s="194" t="s">
        <v>570</v>
      </c>
      <c r="D142" s="160" t="s">
        <v>0</v>
      </c>
      <c r="E142" s="189"/>
      <c r="F142" s="163"/>
      <c r="G142" s="162">
        <f>ROUND(E142*F142,2)</f>
        <v>0</v>
      </c>
      <c r="H142" s="163"/>
      <c r="I142" s="162">
        <f>ROUND(E142*H142,2)</f>
        <v>0</v>
      </c>
      <c r="J142" s="163"/>
      <c r="K142" s="162">
        <f>ROUND(E142*J142,2)</f>
        <v>0</v>
      </c>
      <c r="L142" s="162">
        <v>21</v>
      </c>
      <c r="M142" s="162">
        <f>G142*(1+L142/100)</f>
        <v>0</v>
      </c>
      <c r="N142" s="161">
        <v>0</v>
      </c>
      <c r="O142" s="161">
        <f>ROUND(E142*N142,2)</f>
        <v>0</v>
      </c>
      <c r="P142" s="161">
        <v>0</v>
      </c>
      <c r="Q142" s="161">
        <f>ROUND(E142*P142,2)</f>
        <v>0</v>
      </c>
      <c r="R142" s="162" t="s">
        <v>568</v>
      </c>
      <c r="S142" s="162" t="s">
        <v>241</v>
      </c>
      <c r="T142" s="162" t="s">
        <v>242</v>
      </c>
      <c r="U142" s="162">
        <v>0</v>
      </c>
      <c r="V142" s="162">
        <f>ROUND(E142*U142,2)</f>
        <v>0</v>
      </c>
      <c r="W142" s="162"/>
      <c r="X142" s="162" t="s">
        <v>423</v>
      </c>
      <c r="Y142" s="162" t="s">
        <v>244</v>
      </c>
      <c r="Z142" s="151"/>
      <c r="AA142" s="151"/>
      <c r="AB142" s="151"/>
      <c r="AC142" s="151"/>
      <c r="AD142" s="151"/>
      <c r="AE142" s="151"/>
      <c r="AF142" s="151"/>
      <c r="AG142" s="151" t="s">
        <v>424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255" t="s">
        <v>441</v>
      </c>
      <c r="D143" s="256"/>
      <c r="E143" s="256"/>
      <c r="F143" s="256"/>
      <c r="G143" s="256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1"/>
      <c r="AA143" s="151"/>
      <c r="AB143" s="151"/>
      <c r="AC143" s="151"/>
      <c r="AD143" s="151"/>
      <c r="AE143" s="151"/>
      <c r="AF143" s="151"/>
      <c r="AG143" s="151" t="s">
        <v>247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33.75" outlineLevel="1" x14ac:dyDescent="0.2">
      <c r="A144" s="158">
        <v>57</v>
      </c>
      <c r="B144" s="159" t="s">
        <v>571</v>
      </c>
      <c r="C144" s="194" t="s">
        <v>572</v>
      </c>
      <c r="D144" s="160" t="s">
        <v>0</v>
      </c>
      <c r="E144" s="189"/>
      <c r="F144" s="163"/>
      <c r="G144" s="162">
        <f>ROUND(E144*F144,2)</f>
        <v>0</v>
      </c>
      <c r="H144" s="163"/>
      <c r="I144" s="162">
        <f>ROUND(E144*H144,2)</f>
        <v>0</v>
      </c>
      <c r="J144" s="163"/>
      <c r="K144" s="162">
        <f>ROUND(E144*J144,2)</f>
        <v>0</v>
      </c>
      <c r="L144" s="162">
        <v>21</v>
      </c>
      <c r="M144" s="162">
        <f>G144*(1+L144/100)</f>
        <v>0</v>
      </c>
      <c r="N144" s="161">
        <v>0</v>
      </c>
      <c r="O144" s="161">
        <f>ROUND(E144*N144,2)</f>
        <v>0</v>
      </c>
      <c r="P144" s="161">
        <v>0</v>
      </c>
      <c r="Q144" s="161">
        <f>ROUND(E144*P144,2)</f>
        <v>0</v>
      </c>
      <c r="R144" s="162" t="s">
        <v>568</v>
      </c>
      <c r="S144" s="162" t="s">
        <v>241</v>
      </c>
      <c r="T144" s="162" t="s">
        <v>242</v>
      </c>
      <c r="U144" s="162">
        <v>0</v>
      </c>
      <c r="V144" s="162">
        <f>ROUND(E144*U144,2)</f>
        <v>0</v>
      </c>
      <c r="W144" s="162"/>
      <c r="X144" s="162" t="s">
        <v>423</v>
      </c>
      <c r="Y144" s="162" t="s">
        <v>244</v>
      </c>
      <c r="Z144" s="151"/>
      <c r="AA144" s="151"/>
      <c r="AB144" s="151"/>
      <c r="AC144" s="151"/>
      <c r="AD144" s="151"/>
      <c r="AE144" s="151"/>
      <c r="AF144" s="151"/>
      <c r="AG144" s="151" t="s">
        <v>424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">
      <c r="A145" s="158"/>
      <c r="B145" s="159"/>
      <c r="C145" s="255" t="s">
        <v>441</v>
      </c>
      <c r="D145" s="256"/>
      <c r="E145" s="256"/>
      <c r="F145" s="256"/>
      <c r="G145" s="256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62"/>
      <c r="Z145" s="151"/>
      <c r="AA145" s="151"/>
      <c r="AB145" s="151"/>
      <c r="AC145" s="151"/>
      <c r="AD145" s="151"/>
      <c r="AE145" s="151"/>
      <c r="AF145" s="151"/>
      <c r="AG145" s="151" t="s">
        <v>247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x14ac:dyDescent="0.2">
      <c r="A146" s="167" t="s">
        <v>235</v>
      </c>
      <c r="B146" s="168" t="s">
        <v>184</v>
      </c>
      <c r="C146" s="190" t="s">
        <v>185</v>
      </c>
      <c r="D146" s="169"/>
      <c r="E146" s="170"/>
      <c r="F146" s="171"/>
      <c r="G146" s="171">
        <f>SUMIF(AG147:AG160,"&lt;&gt;NOR",G147:G160)</f>
        <v>0</v>
      </c>
      <c r="H146" s="171"/>
      <c r="I146" s="171">
        <f>SUM(I147:I160)</f>
        <v>0</v>
      </c>
      <c r="J146" s="171"/>
      <c r="K146" s="171">
        <f>SUM(K147:K160)</f>
        <v>0</v>
      </c>
      <c r="L146" s="171"/>
      <c r="M146" s="171">
        <f>SUM(M147:M160)</f>
        <v>0</v>
      </c>
      <c r="N146" s="170"/>
      <c r="O146" s="170">
        <f>SUM(O147:O160)</f>
        <v>1.28</v>
      </c>
      <c r="P146" s="170"/>
      <c r="Q146" s="170">
        <f>SUM(Q147:Q160)</f>
        <v>0</v>
      </c>
      <c r="R146" s="171"/>
      <c r="S146" s="171"/>
      <c r="T146" s="172"/>
      <c r="U146" s="166"/>
      <c r="V146" s="166">
        <f>SUM(V147:V160)</f>
        <v>15.53</v>
      </c>
      <c r="W146" s="166"/>
      <c r="X146" s="166"/>
      <c r="Y146" s="166"/>
      <c r="AG146" t="s">
        <v>236</v>
      </c>
    </row>
    <row r="147" spans="1:60" outlineLevel="1" x14ac:dyDescent="0.2">
      <c r="A147" s="174">
        <v>58</v>
      </c>
      <c r="B147" s="175" t="s">
        <v>825</v>
      </c>
      <c r="C147" s="191" t="s">
        <v>826</v>
      </c>
      <c r="D147" s="176" t="s">
        <v>268</v>
      </c>
      <c r="E147" s="177">
        <v>65.069999999999993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7">
        <v>6.0000000000000002E-5</v>
      </c>
      <c r="O147" s="177">
        <f>ROUND(E147*N147,2)</f>
        <v>0</v>
      </c>
      <c r="P147" s="177">
        <v>0</v>
      </c>
      <c r="Q147" s="177">
        <f>ROUND(E147*P147,2)</f>
        <v>0</v>
      </c>
      <c r="R147" s="179" t="s">
        <v>580</v>
      </c>
      <c r="S147" s="179" t="s">
        <v>241</v>
      </c>
      <c r="T147" s="180" t="s">
        <v>242</v>
      </c>
      <c r="U147" s="162">
        <v>0.23863999999999999</v>
      </c>
      <c r="V147" s="162">
        <f>ROUND(E147*U147,2)</f>
        <v>15.53</v>
      </c>
      <c r="W147" s="162"/>
      <c r="X147" s="162" t="s">
        <v>243</v>
      </c>
      <c r="Y147" s="162" t="s">
        <v>244</v>
      </c>
      <c r="Z147" s="151"/>
      <c r="AA147" s="151"/>
      <c r="AB147" s="151"/>
      <c r="AC147" s="151"/>
      <c r="AD147" s="151"/>
      <c r="AE147" s="151"/>
      <c r="AF147" s="151"/>
      <c r="AG147" s="151" t="s">
        <v>245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">
      <c r="A148" s="158"/>
      <c r="B148" s="159"/>
      <c r="C148" s="253" t="s">
        <v>827</v>
      </c>
      <c r="D148" s="254"/>
      <c r="E148" s="254"/>
      <c r="F148" s="254"/>
      <c r="G148" s="254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1"/>
      <c r="AA148" s="151"/>
      <c r="AB148" s="151"/>
      <c r="AC148" s="151"/>
      <c r="AD148" s="151"/>
      <c r="AE148" s="151"/>
      <c r="AF148" s="151"/>
      <c r="AG148" s="151" t="s">
        <v>247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2" t="s">
        <v>828</v>
      </c>
      <c r="D149" s="164"/>
      <c r="E149" s="165">
        <v>21.77</v>
      </c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1"/>
      <c r="AA149" s="151"/>
      <c r="AB149" s="151"/>
      <c r="AC149" s="151"/>
      <c r="AD149" s="151"/>
      <c r="AE149" s="151"/>
      <c r="AF149" s="151"/>
      <c r="AG149" s="151" t="s">
        <v>249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2" t="s">
        <v>779</v>
      </c>
      <c r="D150" s="164"/>
      <c r="E150" s="165">
        <v>43.3</v>
      </c>
      <c r="F150" s="162"/>
      <c r="G150" s="162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1"/>
      <c r="AA150" s="151"/>
      <c r="AB150" s="151"/>
      <c r="AC150" s="151"/>
      <c r="AD150" s="151"/>
      <c r="AE150" s="151"/>
      <c r="AF150" s="151"/>
      <c r="AG150" s="151" t="s">
        <v>249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4">
        <v>59</v>
      </c>
      <c r="B151" s="175" t="s">
        <v>829</v>
      </c>
      <c r="C151" s="191" t="s">
        <v>830</v>
      </c>
      <c r="D151" s="176" t="s">
        <v>268</v>
      </c>
      <c r="E151" s="177">
        <v>81.337500000000006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1.5699999999999999E-2</v>
      </c>
      <c r="O151" s="177">
        <f>ROUND(E151*N151,2)</f>
        <v>1.28</v>
      </c>
      <c r="P151" s="177">
        <v>0</v>
      </c>
      <c r="Q151" s="177">
        <f>ROUND(E151*P151,2)</f>
        <v>0</v>
      </c>
      <c r="R151" s="179" t="s">
        <v>551</v>
      </c>
      <c r="S151" s="179" t="s">
        <v>241</v>
      </c>
      <c r="T151" s="180" t="s">
        <v>242</v>
      </c>
      <c r="U151" s="162">
        <v>0</v>
      </c>
      <c r="V151" s="162">
        <f>ROUND(E151*U151,2)</f>
        <v>0</v>
      </c>
      <c r="W151" s="162"/>
      <c r="X151" s="162" t="s">
        <v>552</v>
      </c>
      <c r="Y151" s="162" t="s">
        <v>244</v>
      </c>
      <c r="Z151" s="151"/>
      <c r="AA151" s="151"/>
      <c r="AB151" s="151"/>
      <c r="AC151" s="151"/>
      <c r="AD151" s="151"/>
      <c r="AE151" s="151"/>
      <c r="AF151" s="151"/>
      <c r="AG151" s="151" t="s">
        <v>553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2" t="s">
        <v>831</v>
      </c>
      <c r="D152" s="164"/>
      <c r="E152" s="165">
        <v>27.212499999999999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249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2" t="s">
        <v>832</v>
      </c>
      <c r="D153" s="164"/>
      <c r="E153" s="165">
        <v>54.125</v>
      </c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1"/>
      <c r="AA153" s="151"/>
      <c r="AB153" s="151"/>
      <c r="AC153" s="151"/>
      <c r="AD153" s="151"/>
      <c r="AE153" s="151"/>
      <c r="AF153" s="151"/>
      <c r="AG153" s="151" t="s">
        <v>249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2" t="s">
        <v>833</v>
      </c>
      <c r="D154" s="164"/>
      <c r="E154" s="165"/>
      <c r="F154" s="162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62"/>
      <c r="Z154" s="151"/>
      <c r="AA154" s="151"/>
      <c r="AB154" s="151"/>
      <c r="AC154" s="151"/>
      <c r="AD154" s="151"/>
      <c r="AE154" s="151"/>
      <c r="AF154" s="151"/>
      <c r="AG154" s="151" t="s">
        <v>249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>
        <v>60</v>
      </c>
      <c r="B155" s="159" t="s">
        <v>578</v>
      </c>
      <c r="C155" s="194" t="s">
        <v>579</v>
      </c>
      <c r="D155" s="160" t="s">
        <v>0</v>
      </c>
      <c r="E155" s="189"/>
      <c r="F155" s="163"/>
      <c r="G155" s="162">
        <f>ROUND(E155*F155,2)</f>
        <v>0</v>
      </c>
      <c r="H155" s="163"/>
      <c r="I155" s="162">
        <f>ROUND(E155*H155,2)</f>
        <v>0</v>
      </c>
      <c r="J155" s="163"/>
      <c r="K155" s="162">
        <f>ROUND(E155*J155,2)</f>
        <v>0</v>
      </c>
      <c r="L155" s="162">
        <v>21</v>
      </c>
      <c r="M155" s="162">
        <f>G155*(1+L155/100)</f>
        <v>0</v>
      </c>
      <c r="N155" s="161">
        <v>0</v>
      </c>
      <c r="O155" s="161">
        <f>ROUND(E155*N155,2)</f>
        <v>0</v>
      </c>
      <c r="P155" s="161">
        <v>0</v>
      </c>
      <c r="Q155" s="161">
        <f>ROUND(E155*P155,2)</f>
        <v>0</v>
      </c>
      <c r="R155" s="162" t="s">
        <v>580</v>
      </c>
      <c r="S155" s="162" t="s">
        <v>241</v>
      </c>
      <c r="T155" s="162" t="s">
        <v>242</v>
      </c>
      <c r="U155" s="162">
        <v>0</v>
      </c>
      <c r="V155" s="162">
        <f>ROUND(E155*U155,2)</f>
        <v>0</v>
      </c>
      <c r="W155" s="162"/>
      <c r="X155" s="162" t="s">
        <v>423</v>
      </c>
      <c r="Y155" s="162" t="s">
        <v>244</v>
      </c>
      <c r="Z155" s="151"/>
      <c r="AA155" s="151"/>
      <c r="AB155" s="151"/>
      <c r="AC155" s="151"/>
      <c r="AD155" s="151"/>
      <c r="AE155" s="151"/>
      <c r="AF155" s="151"/>
      <c r="AG155" s="151" t="s">
        <v>424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255" t="s">
        <v>441</v>
      </c>
      <c r="D156" s="256"/>
      <c r="E156" s="256"/>
      <c r="F156" s="256"/>
      <c r="G156" s="256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1"/>
      <c r="AA156" s="151"/>
      <c r="AB156" s="151"/>
      <c r="AC156" s="151"/>
      <c r="AD156" s="151"/>
      <c r="AE156" s="151"/>
      <c r="AF156" s="151"/>
      <c r="AG156" s="151" t="s">
        <v>247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22.5" outlineLevel="1" x14ac:dyDescent="0.2">
      <c r="A157" s="158">
        <v>61</v>
      </c>
      <c r="B157" s="159" t="s">
        <v>581</v>
      </c>
      <c r="C157" s="194" t="s">
        <v>582</v>
      </c>
      <c r="D157" s="160" t="s">
        <v>0</v>
      </c>
      <c r="E157" s="189"/>
      <c r="F157" s="163"/>
      <c r="G157" s="162">
        <f>ROUND(E157*F157,2)</f>
        <v>0</v>
      </c>
      <c r="H157" s="163"/>
      <c r="I157" s="162">
        <f>ROUND(E157*H157,2)</f>
        <v>0</v>
      </c>
      <c r="J157" s="163"/>
      <c r="K157" s="162">
        <f>ROUND(E157*J157,2)</f>
        <v>0</v>
      </c>
      <c r="L157" s="162">
        <v>21</v>
      </c>
      <c r="M157" s="162">
        <f>G157*(1+L157/100)</f>
        <v>0</v>
      </c>
      <c r="N157" s="161">
        <v>0</v>
      </c>
      <c r="O157" s="161">
        <f>ROUND(E157*N157,2)</f>
        <v>0</v>
      </c>
      <c r="P157" s="161">
        <v>0</v>
      </c>
      <c r="Q157" s="161">
        <f>ROUND(E157*P157,2)</f>
        <v>0</v>
      </c>
      <c r="R157" s="162" t="s">
        <v>580</v>
      </c>
      <c r="S157" s="162" t="s">
        <v>241</v>
      </c>
      <c r="T157" s="162" t="s">
        <v>242</v>
      </c>
      <c r="U157" s="162">
        <v>0</v>
      </c>
      <c r="V157" s="162">
        <f>ROUND(E157*U157,2)</f>
        <v>0</v>
      </c>
      <c r="W157" s="162"/>
      <c r="X157" s="162" t="s">
        <v>423</v>
      </c>
      <c r="Y157" s="162" t="s">
        <v>244</v>
      </c>
      <c r="Z157" s="151"/>
      <c r="AA157" s="151"/>
      <c r="AB157" s="151"/>
      <c r="AC157" s="151"/>
      <c r="AD157" s="151"/>
      <c r="AE157" s="151"/>
      <c r="AF157" s="151"/>
      <c r="AG157" s="151" t="s">
        <v>424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2" x14ac:dyDescent="0.2">
      <c r="A158" s="158"/>
      <c r="B158" s="159"/>
      <c r="C158" s="255" t="s">
        <v>441</v>
      </c>
      <c r="D158" s="256"/>
      <c r="E158" s="256"/>
      <c r="F158" s="256"/>
      <c r="G158" s="256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1"/>
      <c r="AA158" s="151"/>
      <c r="AB158" s="151"/>
      <c r="AC158" s="151"/>
      <c r="AD158" s="151"/>
      <c r="AE158" s="151"/>
      <c r="AF158" s="151"/>
      <c r="AG158" s="151" t="s">
        <v>247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58">
        <v>62</v>
      </c>
      <c r="B159" s="159" t="s">
        <v>583</v>
      </c>
      <c r="C159" s="194" t="s">
        <v>584</v>
      </c>
      <c r="D159" s="160" t="s">
        <v>0</v>
      </c>
      <c r="E159" s="189"/>
      <c r="F159" s="163"/>
      <c r="G159" s="162">
        <f>ROUND(E159*F159,2)</f>
        <v>0</v>
      </c>
      <c r="H159" s="163"/>
      <c r="I159" s="162">
        <f>ROUND(E159*H159,2)</f>
        <v>0</v>
      </c>
      <c r="J159" s="163"/>
      <c r="K159" s="162">
        <f>ROUND(E159*J159,2)</f>
        <v>0</v>
      </c>
      <c r="L159" s="162">
        <v>21</v>
      </c>
      <c r="M159" s="162">
        <f>G159*(1+L159/100)</f>
        <v>0</v>
      </c>
      <c r="N159" s="161">
        <v>0</v>
      </c>
      <c r="O159" s="161">
        <f>ROUND(E159*N159,2)</f>
        <v>0</v>
      </c>
      <c r="P159" s="161">
        <v>0</v>
      </c>
      <c r="Q159" s="161">
        <f>ROUND(E159*P159,2)</f>
        <v>0</v>
      </c>
      <c r="R159" s="162" t="s">
        <v>580</v>
      </c>
      <c r="S159" s="162" t="s">
        <v>241</v>
      </c>
      <c r="T159" s="162" t="s">
        <v>242</v>
      </c>
      <c r="U159" s="162">
        <v>0</v>
      </c>
      <c r="V159" s="162">
        <f>ROUND(E159*U159,2)</f>
        <v>0</v>
      </c>
      <c r="W159" s="162"/>
      <c r="X159" s="162" t="s">
        <v>423</v>
      </c>
      <c r="Y159" s="162" t="s">
        <v>244</v>
      </c>
      <c r="Z159" s="151"/>
      <c r="AA159" s="151"/>
      <c r="AB159" s="151"/>
      <c r="AC159" s="151"/>
      <c r="AD159" s="151"/>
      <c r="AE159" s="151"/>
      <c r="AF159" s="151"/>
      <c r="AG159" s="151" t="s">
        <v>424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2" x14ac:dyDescent="0.2">
      <c r="A160" s="158"/>
      <c r="B160" s="159"/>
      <c r="C160" s="255" t="s">
        <v>441</v>
      </c>
      <c r="D160" s="256"/>
      <c r="E160" s="256"/>
      <c r="F160" s="256"/>
      <c r="G160" s="256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1"/>
      <c r="AA160" s="151"/>
      <c r="AB160" s="151"/>
      <c r="AC160" s="151"/>
      <c r="AD160" s="151"/>
      <c r="AE160" s="151"/>
      <c r="AF160" s="151"/>
      <c r="AG160" s="151" t="s">
        <v>247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x14ac:dyDescent="0.2">
      <c r="A161" s="167" t="s">
        <v>235</v>
      </c>
      <c r="B161" s="168" t="s">
        <v>186</v>
      </c>
      <c r="C161" s="190" t="s">
        <v>187</v>
      </c>
      <c r="D161" s="169"/>
      <c r="E161" s="170"/>
      <c r="F161" s="171"/>
      <c r="G161" s="171">
        <f>SUMIF(AG162:AG168,"&lt;&gt;NOR",G162:G168)</f>
        <v>0</v>
      </c>
      <c r="H161" s="171"/>
      <c r="I161" s="171">
        <f>SUM(I162:I168)</f>
        <v>0</v>
      </c>
      <c r="J161" s="171"/>
      <c r="K161" s="171">
        <f>SUM(K162:K168)</f>
        <v>0</v>
      </c>
      <c r="L161" s="171"/>
      <c r="M161" s="171">
        <f>SUM(M162:M168)</f>
        <v>0</v>
      </c>
      <c r="N161" s="170"/>
      <c r="O161" s="170">
        <f>SUM(O162:O168)</f>
        <v>0</v>
      </c>
      <c r="P161" s="170"/>
      <c r="Q161" s="170">
        <f>SUM(Q162:Q168)</f>
        <v>0</v>
      </c>
      <c r="R161" s="171"/>
      <c r="S161" s="171"/>
      <c r="T161" s="172"/>
      <c r="U161" s="166"/>
      <c r="V161" s="166">
        <f>SUM(V162:V168)</f>
        <v>0</v>
      </c>
      <c r="W161" s="166"/>
      <c r="X161" s="166"/>
      <c r="Y161" s="166"/>
      <c r="AG161" t="s">
        <v>236</v>
      </c>
    </row>
    <row r="162" spans="1:60" outlineLevel="1" x14ac:dyDescent="0.2">
      <c r="A162" s="174">
        <v>63</v>
      </c>
      <c r="B162" s="175" t="s">
        <v>834</v>
      </c>
      <c r="C162" s="191" t="s">
        <v>835</v>
      </c>
      <c r="D162" s="176" t="s">
        <v>312</v>
      </c>
      <c r="E162" s="177">
        <v>15.7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9"/>
      <c r="S162" s="179" t="s">
        <v>349</v>
      </c>
      <c r="T162" s="180" t="s">
        <v>350</v>
      </c>
      <c r="U162" s="162">
        <v>0</v>
      </c>
      <c r="V162" s="162">
        <f>ROUND(E162*U162,2)</f>
        <v>0</v>
      </c>
      <c r="W162" s="162"/>
      <c r="X162" s="162" t="s">
        <v>243</v>
      </c>
      <c r="Y162" s="162" t="s">
        <v>244</v>
      </c>
      <c r="Z162" s="151"/>
      <c r="AA162" s="151"/>
      <c r="AB162" s="151"/>
      <c r="AC162" s="151"/>
      <c r="AD162" s="151"/>
      <c r="AE162" s="151"/>
      <c r="AF162" s="151"/>
      <c r="AG162" s="151" t="s">
        <v>245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>
        <v>64</v>
      </c>
      <c r="B163" s="159" t="s">
        <v>438</v>
      </c>
      <c r="C163" s="194" t="s">
        <v>439</v>
      </c>
      <c r="D163" s="160" t="s">
        <v>0</v>
      </c>
      <c r="E163" s="189"/>
      <c r="F163" s="163"/>
      <c r="G163" s="162">
        <f>ROUND(E163*F163,2)</f>
        <v>0</v>
      </c>
      <c r="H163" s="163"/>
      <c r="I163" s="162">
        <f>ROUND(E163*H163,2)</f>
        <v>0</v>
      </c>
      <c r="J163" s="163"/>
      <c r="K163" s="162">
        <f>ROUND(E163*J163,2)</f>
        <v>0</v>
      </c>
      <c r="L163" s="162">
        <v>21</v>
      </c>
      <c r="M163" s="162">
        <f>G163*(1+L163/100)</f>
        <v>0</v>
      </c>
      <c r="N163" s="161">
        <v>0</v>
      </c>
      <c r="O163" s="161">
        <f>ROUND(E163*N163,2)</f>
        <v>0</v>
      </c>
      <c r="P163" s="161">
        <v>0</v>
      </c>
      <c r="Q163" s="161">
        <f>ROUND(E163*P163,2)</f>
        <v>0</v>
      </c>
      <c r="R163" s="162" t="s">
        <v>440</v>
      </c>
      <c r="S163" s="162" t="s">
        <v>241</v>
      </c>
      <c r="T163" s="162" t="s">
        <v>242</v>
      </c>
      <c r="U163" s="162">
        <v>0</v>
      </c>
      <c r="V163" s="162">
        <f>ROUND(E163*U163,2)</f>
        <v>0</v>
      </c>
      <c r="W163" s="162"/>
      <c r="X163" s="162" t="s">
        <v>423</v>
      </c>
      <c r="Y163" s="162" t="s">
        <v>244</v>
      </c>
      <c r="Z163" s="151"/>
      <c r="AA163" s="151"/>
      <c r="AB163" s="151"/>
      <c r="AC163" s="151"/>
      <c r="AD163" s="151"/>
      <c r="AE163" s="151"/>
      <c r="AF163" s="151"/>
      <c r="AG163" s="151" t="s">
        <v>424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 x14ac:dyDescent="0.2">
      <c r="A164" s="158"/>
      <c r="B164" s="159"/>
      <c r="C164" s="255" t="s">
        <v>441</v>
      </c>
      <c r="D164" s="256"/>
      <c r="E164" s="256"/>
      <c r="F164" s="256"/>
      <c r="G164" s="256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1"/>
      <c r="AA164" s="151"/>
      <c r="AB164" s="151"/>
      <c r="AC164" s="151"/>
      <c r="AD164" s="151"/>
      <c r="AE164" s="151"/>
      <c r="AF164" s="151"/>
      <c r="AG164" s="151" t="s">
        <v>247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ht="22.5" outlineLevel="1" x14ac:dyDescent="0.2">
      <c r="A165" s="158">
        <v>65</v>
      </c>
      <c r="B165" s="159" t="s">
        <v>615</v>
      </c>
      <c r="C165" s="194" t="s">
        <v>616</v>
      </c>
      <c r="D165" s="160" t="s">
        <v>0</v>
      </c>
      <c r="E165" s="189"/>
      <c r="F165" s="163"/>
      <c r="G165" s="162">
        <f>ROUND(E165*F165,2)</f>
        <v>0</v>
      </c>
      <c r="H165" s="163"/>
      <c r="I165" s="162">
        <f>ROUND(E165*H165,2)</f>
        <v>0</v>
      </c>
      <c r="J165" s="163"/>
      <c r="K165" s="162">
        <f>ROUND(E165*J165,2)</f>
        <v>0</v>
      </c>
      <c r="L165" s="162">
        <v>21</v>
      </c>
      <c r="M165" s="162">
        <f>G165*(1+L165/100)</f>
        <v>0</v>
      </c>
      <c r="N165" s="161">
        <v>0</v>
      </c>
      <c r="O165" s="161">
        <f>ROUND(E165*N165,2)</f>
        <v>0</v>
      </c>
      <c r="P165" s="161">
        <v>0</v>
      </c>
      <c r="Q165" s="161">
        <f>ROUND(E165*P165,2)</f>
        <v>0</v>
      </c>
      <c r="R165" s="162" t="s">
        <v>440</v>
      </c>
      <c r="S165" s="162" t="s">
        <v>241</v>
      </c>
      <c r="T165" s="162" t="s">
        <v>242</v>
      </c>
      <c r="U165" s="162">
        <v>0</v>
      </c>
      <c r="V165" s="162">
        <f>ROUND(E165*U165,2)</f>
        <v>0</v>
      </c>
      <c r="W165" s="162"/>
      <c r="X165" s="162" t="s">
        <v>423</v>
      </c>
      <c r="Y165" s="162" t="s">
        <v>244</v>
      </c>
      <c r="Z165" s="151"/>
      <c r="AA165" s="151"/>
      <c r="AB165" s="151"/>
      <c r="AC165" s="151"/>
      <c r="AD165" s="151"/>
      <c r="AE165" s="151"/>
      <c r="AF165" s="151"/>
      <c r="AG165" s="151" t="s">
        <v>424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2" x14ac:dyDescent="0.2">
      <c r="A166" s="158"/>
      <c r="B166" s="159"/>
      <c r="C166" s="255" t="s">
        <v>441</v>
      </c>
      <c r="D166" s="256"/>
      <c r="E166" s="256"/>
      <c r="F166" s="256"/>
      <c r="G166" s="256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62"/>
      <c r="Z166" s="151"/>
      <c r="AA166" s="151"/>
      <c r="AB166" s="151"/>
      <c r="AC166" s="151"/>
      <c r="AD166" s="151"/>
      <c r="AE166" s="151"/>
      <c r="AF166" s="151"/>
      <c r="AG166" s="151" t="s">
        <v>247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33.75" outlineLevel="1" x14ac:dyDescent="0.2">
      <c r="A167" s="158">
        <v>66</v>
      </c>
      <c r="B167" s="159" t="s">
        <v>617</v>
      </c>
      <c r="C167" s="194" t="s">
        <v>618</v>
      </c>
      <c r="D167" s="160" t="s">
        <v>0</v>
      </c>
      <c r="E167" s="189"/>
      <c r="F167" s="163"/>
      <c r="G167" s="162">
        <f>ROUND(E167*F167,2)</f>
        <v>0</v>
      </c>
      <c r="H167" s="163"/>
      <c r="I167" s="162">
        <f>ROUND(E167*H167,2)</f>
        <v>0</v>
      </c>
      <c r="J167" s="163"/>
      <c r="K167" s="162">
        <f>ROUND(E167*J167,2)</f>
        <v>0</v>
      </c>
      <c r="L167" s="162">
        <v>21</v>
      </c>
      <c r="M167" s="162">
        <f>G167*(1+L167/100)</f>
        <v>0</v>
      </c>
      <c r="N167" s="161">
        <v>0</v>
      </c>
      <c r="O167" s="161">
        <f>ROUND(E167*N167,2)</f>
        <v>0</v>
      </c>
      <c r="P167" s="161">
        <v>0</v>
      </c>
      <c r="Q167" s="161">
        <f>ROUND(E167*P167,2)</f>
        <v>0</v>
      </c>
      <c r="R167" s="162" t="s">
        <v>440</v>
      </c>
      <c r="S167" s="162" t="s">
        <v>241</v>
      </c>
      <c r="T167" s="162" t="s">
        <v>242</v>
      </c>
      <c r="U167" s="162">
        <v>0</v>
      </c>
      <c r="V167" s="162">
        <f>ROUND(E167*U167,2)</f>
        <v>0</v>
      </c>
      <c r="W167" s="162"/>
      <c r="X167" s="162" t="s">
        <v>423</v>
      </c>
      <c r="Y167" s="162" t="s">
        <v>244</v>
      </c>
      <c r="Z167" s="151"/>
      <c r="AA167" s="151"/>
      <c r="AB167" s="151"/>
      <c r="AC167" s="151"/>
      <c r="AD167" s="151"/>
      <c r="AE167" s="151"/>
      <c r="AF167" s="151"/>
      <c r="AG167" s="151" t="s">
        <v>424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2" x14ac:dyDescent="0.2">
      <c r="A168" s="158"/>
      <c r="B168" s="159"/>
      <c r="C168" s="255" t="s">
        <v>441</v>
      </c>
      <c r="D168" s="256"/>
      <c r="E168" s="256"/>
      <c r="F168" s="256"/>
      <c r="G168" s="256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62"/>
      <c r="Z168" s="151"/>
      <c r="AA168" s="151"/>
      <c r="AB168" s="151"/>
      <c r="AC168" s="151"/>
      <c r="AD168" s="151"/>
      <c r="AE168" s="151"/>
      <c r="AF168" s="151"/>
      <c r="AG168" s="151" t="s">
        <v>247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x14ac:dyDescent="0.2">
      <c r="A169" s="167" t="s">
        <v>235</v>
      </c>
      <c r="B169" s="168" t="s">
        <v>188</v>
      </c>
      <c r="C169" s="190" t="s">
        <v>189</v>
      </c>
      <c r="D169" s="169"/>
      <c r="E169" s="170"/>
      <c r="F169" s="171"/>
      <c r="G169" s="171">
        <f>SUMIF(AG170:AG177,"&lt;&gt;NOR",G170:G177)</f>
        <v>0</v>
      </c>
      <c r="H169" s="171"/>
      <c r="I169" s="171">
        <f>SUM(I170:I177)</f>
        <v>0</v>
      </c>
      <c r="J169" s="171"/>
      <c r="K169" s="171">
        <f>SUM(K170:K177)</f>
        <v>0</v>
      </c>
      <c r="L169" s="171"/>
      <c r="M169" s="171">
        <f>SUM(M170:M177)</f>
        <v>0</v>
      </c>
      <c r="N169" s="170"/>
      <c r="O169" s="170">
        <f>SUM(O170:O177)</f>
        <v>0.01</v>
      </c>
      <c r="P169" s="170"/>
      <c r="Q169" s="170">
        <f>SUM(Q170:Q177)</f>
        <v>0</v>
      </c>
      <c r="R169" s="171"/>
      <c r="S169" s="171"/>
      <c r="T169" s="172"/>
      <c r="U169" s="166"/>
      <c r="V169" s="166">
        <f>SUM(V170:V177)</f>
        <v>10.97</v>
      </c>
      <c r="W169" s="166"/>
      <c r="X169" s="166"/>
      <c r="Y169" s="166"/>
      <c r="AG169" t="s">
        <v>236</v>
      </c>
    </row>
    <row r="170" spans="1:60" outlineLevel="1" x14ac:dyDescent="0.2">
      <c r="A170" s="174">
        <v>67</v>
      </c>
      <c r="B170" s="175" t="s">
        <v>836</v>
      </c>
      <c r="C170" s="191" t="s">
        <v>837</v>
      </c>
      <c r="D170" s="176" t="s">
        <v>268</v>
      </c>
      <c r="E170" s="177">
        <v>21.77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21</v>
      </c>
      <c r="M170" s="179">
        <f>G170*(1+L170/100)</f>
        <v>0</v>
      </c>
      <c r="N170" s="177">
        <v>2.9999999999999997E-4</v>
      </c>
      <c r="O170" s="177">
        <f>ROUND(E170*N170,2)</f>
        <v>0.01</v>
      </c>
      <c r="P170" s="177">
        <v>0</v>
      </c>
      <c r="Q170" s="177">
        <f>ROUND(E170*P170,2)</f>
        <v>0</v>
      </c>
      <c r="R170" s="179"/>
      <c r="S170" s="179" t="s">
        <v>349</v>
      </c>
      <c r="T170" s="180" t="s">
        <v>366</v>
      </c>
      <c r="U170" s="162">
        <v>0.504</v>
      </c>
      <c r="V170" s="162">
        <f>ROUND(E170*U170,2)</f>
        <v>10.97</v>
      </c>
      <c r="W170" s="162"/>
      <c r="X170" s="162" t="s">
        <v>243</v>
      </c>
      <c r="Y170" s="162" t="s">
        <v>244</v>
      </c>
      <c r="Z170" s="151"/>
      <c r="AA170" s="151"/>
      <c r="AB170" s="151"/>
      <c r="AC170" s="151"/>
      <c r="AD170" s="151"/>
      <c r="AE170" s="151"/>
      <c r="AF170" s="151"/>
      <c r="AG170" s="151" t="s">
        <v>245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2" x14ac:dyDescent="0.2">
      <c r="A171" s="158"/>
      <c r="B171" s="159"/>
      <c r="C171" s="192" t="s">
        <v>828</v>
      </c>
      <c r="D171" s="164"/>
      <c r="E171" s="165">
        <v>21.77</v>
      </c>
      <c r="F171" s="162"/>
      <c r="G171" s="162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62"/>
      <c r="Z171" s="151"/>
      <c r="AA171" s="151"/>
      <c r="AB171" s="151"/>
      <c r="AC171" s="151"/>
      <c r="AD171" s="151"/>
      <c r="AE171" s="151"/>
      <c r="AF171" s="151"/>
      <c r="AG171" s="151" t="s">
        <v>249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>
        <v>68</v>
      </c>
      <c r="B172" s="159" t="s">
        <v>447</v>
      </c>
      <c r="C172" s="194" t="s">
        <v>448</v>
      </c>
      <c r="D172" s="160" t="s">
        <v>0</v>
      </c>
      <c r="E172" s="189"/>
      <c r="F172" s="163"/>
      <c r="G172" s="162">
        <f>ROUND(E172*F172,2)</f>
        <v>0</v>
      </c>
      <c r="H172" s="163"/>
      <c r="I172" s="162">
        <f>ROUND(E172*H172,2)</f>
        <v>0</v>
      </c>
      <c r="J172" s="163"/>
      <c r="K172" s="162">
        <f>ROUND(E172*J172,2)</f>
        <v>0</v>
      </c>
      <c r="L172" s="162">
        <v>21</v>
      </c>
      <c r="M172" s="162">
        <f>G172*(1+L172/100)</f>
        <v>0</v>
      </c>
      <c r="N172" s="161">
        <v>0</v>
      </c>
      <c r="O172" s="161">
        <f>ROUND(E172*N172,2)</f>
        <v>0</v>
      </c>
      <c r="P172" s="161">
        <v>0</v>
      </c>
      <c r="Q172" s="161">
        <f>ROUND(E172*P172,2)</f>
        <v>0</v>
      </c>
      <c r="R172" s="162" t="s">
        <v>449</v>
      </c>
      <c r="S172" s="162" t="s">
        <v>241</v>
      </c>
      <c r="T172" s="162" t="s">
        <v>242</v>
      </c>
      <c r="U172" s="162">
        <v>0</v>
      </c>
      <c r="V172" s="162">
        <f>ROUND(E172*U172,2)</f>
        <v>0</v>
      </c>
      <c r="W172" s="162"/>
      <c r="X172" s="162" t="s">
        <v>423</v>
      </c>
      <c r="Y172" s="162" t="s">
        <v>244</v>
      </c>
      <c r="Z172" s="151"/>
      <c r="AA172" s="151"/>
      <c r="AB172" s="151"/>
      <c r="AC172" s="151"/>
      <c r="AD172" s="151"/>
      <c r="AE172" s="151"/>
      <c r="AF172" s="151"/>
      <c r="AG172" s="151" t="s">
        <v>424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2" x14ac:dyDescent="0.2">
      <c r="A173" s="158"/>
      <c r="B173" s="159"/>
      <c r="C173" s="255" t="s">
        <v>441</v>
      </c>
      <c r="D173" s="256"/>
      <c r="E173" s="256"/>
      <c r="F173" s="256"/>
      <c r="G173" s="256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62"/>
      <c r="Z173" s="151"/>
      <c r="AA173" s="151"/>
      <c r="AB173" s="151"/>
      <c r="AC173" s="151"/>
      <c r="AD173" s="151"/>
      <c r="AE173" s="151"/>
      <c r="AF173" s="151"/>
      <c r="AG173" s="151" t="s">
        <v>247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58">
        <v>69</v>
      </c>
      <c r="B174" s="159" t="s">
        <v>838</v>
      </c>
      <c r="C174" s="194" t="s">
        <v>839</v>
      </c>
      <c r="D174" s="160" t="s">
        <v>0</v>
      </c>
      <c r="E174" s="189"/>
      <c r="F174" s="163"/>
      <c r="G174" s="162">
        <f>ROUND(E174*F174,2)</f>
        <v>0</v>
      </c>
      <c r="H174" s="163"/>
      <c r="I174" s="162">
        <f>ROUND(E174*H174,2)</f>
        <v>0</v>
      </c>
      <c r="J174" s="163"/>
      <c r="K174" s="162">
        <f>ROUND(E174*J174,2)</f>
        <v>0</v>
      </c>
      <c r="L174" s="162">
        <v>21</v>
      </c>
      <c r="M174" s="162">
        <f>G174*(1+L174/100)</f>
        <v>0</v>
      </c>
      <c r="N174" s="161">
        <v>0</v>
      </c>
      <c r="O174" s="161">
        <f>ROUND(E174*N174,2)</f>
        <v>0</v>
      </c>
      <c r="P174" s="161">
        <v>0</v>
      </c>
      <c r="Q174" s="161">
        <f>ROUND(E174*P174,2)</f>
        <v>0</v>
      </c>
      <c r="R174" s="162" t="s">
        <v>449</v>
      </c>
      <c r="S174" s="162" t="s">
        <v>241</v>
      </c>
      <c r="T174" s="162" t="s">
        <v>242</v>
      </c>
      <c r="U174" s="162">
        <v>0</v>
      </c>
      <c r="V174" s="162">
        <f>ROUND(E174*U174,2)</f>
        <v>0</v>
      </c>
      <c r="W174" s="162"/>
      <c r="X174" s="162" t="s">
        <v>423</v>
      </c>
      <c r="Y174" s="162" t="s">
        <v>244</v>
      </c>
      <c r="Z174" s="151"/>
      <c r="AA174" s="151"/>
      <c r="AB174" s="151"/>
      <c r="AC174" s="151"/>
      <c r="AD174" s="151"/>
      <c r="AE174" s="151"/>
      <c r="AF174" s="151"/>
      <c r="AG174" s="151" t="s">
        <v>424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">
      <c r="A175" s="158"/>
      <c r="B175" s="159"/>
      <c r="C175" s="255" t="s">
        <v>441</v>
      </c>
      <c r="D175" s="256"/>
      <c r="E175" s="256"/>
      <c r="F175" s="256"/>
      <c r="G175" s="256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62"/>
      <c r="Z175" s="151"/>
      <c r="AA175" s="151"/>
      <c r="AB175" s="151"/>
      <c r="AC175" s="151"/>
      <c r="AD175" s="151"/>
      <c r="AE175" s="151"/>
      <c r="AF175" s="151"/>
      <c r="AG175" s="151" t="s">
        <v>247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33.75" outlineLevel="1" x14ac:dyDescent="0.2">
      <c r="A176" s="158">
        <v>70</v>
      </c>
      <c r="B176" s="159" t="s">
        <v>840</v>
      </c>
      <c r="C176" s="194" t="s">
        <v>841</v>
      </c>
      <c r="D176" s="160" t="s">
        <v>0</v>
      </c>
      <c r="E176" s="189"/>
      <c r="F176" s="163"/>
      <c r="G176" s="162">
        <f>ROUND(E176*F176,2)</f>
        <v>0</v>
      </c>
      <c r="H176" s="163"/>
      <c r="I176" s="162">
        <f>ROUND(E176*H176,2)</f>
        <v>0</v>
      </c>
      <c r="J176" s="163"/>
      <c r="K176" s="162">
        <f>ROUND(E176*J176,2)</f>
        <v>0</v>
      </c>
      <c r="L176" s="162">
        <v>21</v>
      </c>
      <c r="M176" s="162">
        <f>G176*(1+L176/100)</f>
        <v>0</v>
      </c>
      <c r="N176" s="161">
        <v>0</v>
      </c>
      <c r="O176" s="161">
        <f>ROUND(E176*N176,2)</f>
        <v>0</v>
      </c>
      <c r="P176" s="161">
        <v>0</v>
      </c>
      <c r="Q176" s="161">
        <f>ROUND(E176*P176,2)</f>
        <v>0</v>
      </c>
      <c r="R176" s="162" t="s">
        <v>449</v>
      </c>
      <c r="S176" s="162" t="s">
        <v>241</v>
      </c>
      <c r="T176" s="162" t="s">
        <v>242</v>
      </c>
      <c r="U176" s="162">
        <v>0</v>
      </c>
      <c r="V176" s="162">
        <f>ROUND(E176*U176,2)</f>
        <v>0</v>
      </c>
      <c r="W176" s="162"/>
      <c r="X176" s="162" t="s">
        <v>423</v>
      </c>
      <c r="Y176" s="162" t="s">
        <v>244</v>
      </c>
      <c r="Z176" s="151"/>
      <c r="AA176" s="151"/>
      <c r="AB176" s="151"/>
      <c r="AC176" s="151"/>
      <c r="AD176" s="151"/>
      <c r="AE176" s="151"/>
      <c r="AF176" s="151"/>
      <c r="AG176" s="151" t="s">
        <v>424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2" x14ac:dyDescent="0.2">
      <c r="A177" s="158"/>
      <c r="B177" s="159"/>
      <c r="C177" s="255" t="s">
        <v>441</v>
      </c>
      <c r="D177" s="256"/>
      <c r="E177" s="256"/>
      <c r="F177" s="256"/>
      <c r="G177" s="256"/>
      <c r="H177" s="162"/>
      <c r="I177" s="162"/>
      <c r="J177" s="162"/>
      <c r="K177" s="162"/>
      <c r="L177" s="162"/>
      <c r="M177" s="162"/>
      <c r="N177" s="161"/>
      <c r="O177" s="161"/>
      <c r="P177" s="161"/>
      <c r="Q177" s="161"/>
      <c r="R177" s="162"/>
      <c r="S177" s="162"/>
      <c r="T177" s="162"/>
      <c r="U177" s="162"/>
      <c r="V177" s="162"/>
      <c r="W177" s="162"/>
      <c r="X177" s="162"/>
      <c r="Y177" s="162"/>
      <c r="Z177" s="151"/>
      <c r="AA177" s="151"/>
      <c r="AB177" s="151"/>
      <c r="AC177" s="151"/>
      <c r="AD177" s="151"/>
      <c r="AE177" s="151"/>
      <c r="AF177" s="151"/>
      <c r="AG177" s="151" t="s">
        <v>247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x14ac:dyDescent="0.2">
      <c r="A178" s="167" t="s">
        <v>235</v>
      </c>
      <c r="B178" s="168" t="s">
        <v>190</v>
      </c>
      <c r="C178" s="190" t="s">
        <v>191</v>
      </c>
      <c r="D178" s="169"/>
      <c r="E178" s="170"/>
      <c r="F178" s="171"/>
      <c r="G178" s="171">
        <f>SUMIF(AG179:AG185,"&lt;&gt;NOR",G179:G185)</f>
        <v>0</v>
      </c>
      <c r="H178" s="171"/>
      <c r="I178" s="171">
        <f>SUM(I179:I185)</f>
        <v>0</v>
      </c>
      <c r="J178" s="171"/>
      <c r="K178" s="171">
        <f>SUM(K179:K185)</f>
        <v>0</v>
      </c>
      <c r="L178" s="171"/>
      <c r="M178" s="171">
        <f>SUM(M179:M185)</f>
        <v>0</v>
      </c>
      <c r="N178" s="170"/>
      <c r="O178" s="170">
        <f>SUM(O179:O185)</f>
        <v>0</v>
      </c>
      <c r="P178" s="170"/>
      <c r="Q178" s="170">
        <f>SUM(Q179:Q185)</f>
        <v>0</v>
      </c>
      <c r="R178" s="171"/>
      <c r="S178" s="171"/>
      <c r="T178" s="172"/>
      <c r="U178" s="166"/>
      <c r="V178" s="166">
        <f>SUM(V179:V185)</f>
        <v>0</v>
      </c>
      <c r="W178" s="166"/>
      <c r="X178" s="166"/>
      <c r="Y178" s="166"/>
      <c r="AG178" t="s">
        <v>236</v>
      </c>
    </row>
    <row r="179" spans="1:60" outlineLevel="1" x14ac:dyDescent="0.2">
      <c r="A179" s="174">
        <v>71</v>
      </c>
      <c r="B179" s="175" t="s">
        <v>450</v>
      </c>
      <c r="C179" s="191" t="s">
        <v>842</v>
      </c>
      <c r="D179" s="176" t="s">
        <v>428</v>
      </c>
      <c r="E179" s="177">
        <v>1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7">
        <v>0</v>
      </c>
      <c r="O179" s="177">
        <f>ROUND(E179*N179,2)</f>
        <v>0</v>
      </c>
      <c r="P179" s="177">
        <v>0</v>
      </c>
      <c r="Q179" s="177">
        <f>ROUND(E179*P179,2)</f>
        <v>0</v>
      </c>
      <c r="R179" s="179"/>
      <c r="S179" s="179" t="s">
        <v>349</v>
      </c>
      <c r="T179" s="180" t="s">
        <v>350</v>
      </c>
      <c r="U179" s="162">
        <v>0</v>
      </c>
      <c r="V179" s="162">
        <f>ROUND(E179*U179,2)</f>
        <v>0</v>
      </c>
      <c r="W179" s="162"/>
      <c r="X179" s="162" t="s">
        <v>243</v>
      </c>
      <c r="Y179" s="162" t="s">
        <v>244</v>
      </c>
      <c r="Z179" s="151"/>
      <c r="AA179" s="151"/>
      <c r="AB179" s="151"/>
      <c r="AC179" s="151"/>
      <c r="AD179" s="151"/>
      <c r="AE179" s="151"/>
      <c r="AF179" s="151"/>
      <c r="AG179" s="151" t="s">
        <v>245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>
        <v>72</v>
      </c>
      <c r="B180" s="159" t="s">
        <v>467</v>
      </c>
      <c r="C180" s="194" t="s">
        <v>468</v>
      </c>
      <c r="D180" s="160" t="s">
        <v>0</v>
      </c>
      <c r="E180" s="189"/>
      <c r="F180" s="163"/>
      <c r="G180" s="162">
        <f>ROUND(E180*F180,2)</f>
        <v>0</v>
      </c>
      <c r="H180" s="163"/>
      <c r="I180" s="162">
        <f>ROUND(E180*H180,2)</f>
        <v>0</v>
      </c>
      <c r="J180" s="163"/>
      <c r="K180" s="162">
        <f>ROUND(E180*J180,2)</f>
        <v>0</v>
      </c>
      <c r="L180" s="162">
        <v>21</v>
      </c>
      <c r="M180" s="162">
        <f>G180*(1+L180/100)</f>
        <v>0</v>
      </c>
      <c r="N180" s="161">
        <v>0</v>
      </c>
      <c r="O180" s="161">
        <f>ROUND(E180*N180,2)</f>
        <v>0</v>
      </c>
      <c r="P180" s="161">
        <v>0</v>
      </c>
      <c r="Q180" s="161">
        <f>ROUND(E180*P180,2)</f>
        <v>0</v>
      </c>
      <c r="R180" s="162" t="s">
        <v>469</v>
      </c>
      <c r="S180" s="162" t="s">
        <v>241</v>
      </c>
      <c r="T180" s="162" t="s">
        <v>242</v>
      </c>
      <c r="U180" s="162">
        <v>0</v>
      </c>
      <c r="V180" s="162">
        <f>ROUND(E180*U180,2)</f>
        <v>0</v>
      </c>
      <c r="W180" s="162"/>
      <c r="X180" s="162" t="s">
        <v>423</v>
      </c>
      <c r="Y180" s="162" t="s">
        <v>244</v>
      </c>
      <c r="Z180" s="151"/>
      <c r="AA180" s="151"/>
      <c r="AB180" s="151"/>
      <c r="AC180" s="151"/>
      <c r="AD180" s="151"/>
      <c r="AE180" s="151"/>
      <c r="AF180" s="151"/>
      <c r="AG180" s="151" t="s">
        <v>424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2" x14ac:dyDescent="0.2">
      <c r="A181" s="158"/>
      <c r="B181" s="159"/>
      <c r="C181" s="255" t="s">
        <v>441</v>
      </c>
      <c r="D181" s="256"/>
      <c r="E181" s="256"/>
      <c r="F181" s="256"/>
      <c r="G181" s="256"/>
      <c r="H181" s="162"/>
      <c r="I181" s="162"/>
      <c r="J181" s="162"/>
      <c r="K181" s="162"/>
      <c r="L181" s="162"/>
      <c r="M181" s="162"/>
      <c r="N181" s="161"/>
      <c r="O181" s="161"/>
      <c r="P181" s="161"/>
      <c r="Q181" s="161"/>
      <c r="R181" s="162"/>
      <c r="S181" s="162"/>
      <c r="T181" s="162"/>
      <c r="U181" s="162"/>
      <c r="V181" s="162"/>
      <c r="W181" s="162"/>
      <c r="X181" s="162"/>
      <c r="Y181" s="162"/>
      <c r="Z181" s="151"/>
      <c r="AA181" s="151"/>
      <c r="AB181" s="151"/>
      <c r="AC181" s="151"/>
      <c r="AD181" s="151"/>
      <c r="AE181" s="151"/>
      <c r="AF181" s="151"/>
      <c r="AG181" s="151" t="s">
        <v>247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 x14ac:dyDescent="0.2">
      <c r="A182" s="158">
        <v>73</v>
      </c>
      <c r="B182" s="159" t="s">
        <v>635</v>
      </c>
      <c r="C182" s="194" t="s">
        <v>636</v>
      </c>
      <c r="D182" s="160" t="s">
        <v>0</v>
      </c>
      <c r="E182" s="189"/>
      <c r="F182" s="163"/>
      <c r="G182" s="162">
        <f>ROUND(E182*F182,2)</f>
        <v>0</v>
      </c>
      <c r="H182" s="163"/>
      <c r="I182" s="162">
        <f>ROUND(E182*H182,2)</f>
        <v>0</v>
      </c>
      <c r="J182" s="163"/>
      <c r="K182" s="162">
        <f>ROUND(E182*J182,2)</f>
        <v>0</v>
      </c>
      <c r="L182" s="162">
        <v>21</v>
      </c>
      <c r="M182" s="162">
        <f>G182*(1+L182/100)</f>
        <v>0</v>
      </c>
      <c r="N182" s="161">
        <v>0</v>
      </c>
      <c r="O182" s="161">
        <f>ROUND(E182*N182,2)</f>
        <v>0</v>
      </c>
      <c r="P182" s="161">
        <v>0</v>
      </c>
      <c r="Q182" s="161">
        <f>ROUND(E182*P182,2)</f>
        <v>0</v>
      </c>
      <c r="R182" s="162" t="s">
        <v>469</v>
      </c>
      <c r="S182" s="162" t="s">
        <v>241</v>
      </c>
      <c r="T182" s="162" t="s">
        <v>242</v>
      </c>
      <c r="U182" s="162">
        <v>0</v>
      </c>
      <c r="V182" s="162">
        <f>ROUND(E182*U182,2)</f>
        <v>0</v>
      </c>
      <c r="W182" s="162"/>
      <c r="X182" s="162" t="s">
        <v>423</v>
      </c>
      <c r="Y182" s="162" t="s">
        <v>244</v>
      </c>
      <c r="Z182" s="151"/>
      <c r="AA182" s="151"/>
      <c r="AB182" s="151"/>
      <c r="AC182" s="151"/>
      <c r="AD182" s="151"/>
      <c r="AE182" s="151"/>
      <c r="AF182" s="151"/>
      <c r="AG182" s="151" t="s">
        <v>424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2" x14ac:dyDescent="0.2">
      <c r="A183" s="158"/>
      <c r="B183" s="159"/>
      <c r="C183" s="255" t="s">
        <v>441</v>
      </c>
      <c r="D183" s="256"/>
      <c r="E183" s="256"/>
      <c r="F183" s="256"/>
      <c r="G183" s="256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62"/>
      <c r="Z183" s="151"/>
      <c r="AA183" s="151"/>
      <c r="AB183" s="151"/>
      <c r="AC183" s="151"/>
      <c r="AD183" s="151"/>
      <c r="AE183" s="151"/>
      <c r="AF183" s="151"/>
      <c r="AG183" s="151" t="s">
        <v>247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ht="33.75" outlineLevel="1" x14ac:dyDescent="0.2">
      <c r="A184" s="158">
        <v>74</v>
      </c>
      <c r="B184" s="159" t="s">
        <v>637</v>
      </c>
      <c r="C184" s="194" t="s">
        <v>638</v>
      </c>
      <c r="D184" s="160" t="s">
        <v>0</v>
      </c>
      <c r="E184" s="189"/>
      <c r="F184" s="163"/>
      <c r="G184" s="162">
        <f>ROUND(E184*F184,2)</f>
        <v>0</v>
      </c>
      <c r="H184" s="163"/>
      <c r="I184" s="162">
        <f>ROUND(E184*H184,2)</f>
        <v>0</v>
      </c>
      <c r="J184" s="163"/>
      <c r="K184" s="162">
        <f>ROUND(E184*J184,2)</f>
        <v>0</v>
      </c>
      <c r="L184" s="162">
        <v>21</v>
      </c>
      <c r="M184" s="162">
        <f>G184*(1+L184/100)</f>
        <v>0</v>
      </c>
      <c r="N184" s="161">
        <v>0</v>
      </c>
      <c r="O184" s="161">
        <f>ROUND(E184*N184,2)</f>
        <v>0</v>
      </c>
      <c r="P184" s="161">
        <v>0</v>
      </c>
      <c r="Q184" s="161">
        <f>ROUND(E184*P184,2)</f>
        <v>0</v>
      </c>
      <c r="R184" s="162" t="s">
        <v>469</v>
      </c>
      <c r="S184" s="162" t="s">
        <v>241</v>
      </c>
      <c r="T184" s="162" t="s">
        <v>242</v>
      </c>
      <c r="U184" s="162">
        <v>0</v>
      </c>
      <c r="V184" s="162">
        <f>ROUND(E184*U184,2)</f>
        <v>0</v>
      </c>
      <c r="W184" s="162"/>
      <c r="X184" s="162" t="s">
        <v>423</v>
      </c>
      <c r="Y184" s="162" t="s">
        <v>244</v>
      </c>
      <c r="Z184" s="151"/>
      <c r="AA184" s="151"/>
      <c r="AB184" s="151"/>
      <c r="AC184" s="151"/>
      <c r="AD184" s="151"/>
      <c r="AE184" s="151"/>
      <c r="AF184" s="151"/>
      <c r="AG184" s="151" t="s">
        <v>424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">
      <c r="A185" s="158"/>
      <c r="B185" s="159"/>
      <c r="C185" s="255" t="s">
        <v>441</v>
      </c>
      <c r="D185" s="256"/>
      <c r="E185" s="256"/>
      <c r="F185" s="256"/>
      <c r="G185" s="256"/>
      <c r="H185" s="162"/>
      <c r="I185" s="162"/>
      <c r="J185" s="162"/>
      <c r="K185" s="162"/>
      <c r="L185" s="162"/>
      <c r="M185" s="162"/>
      <c r="N185" s="161"/>
      <c r="O185" s="161"/>
      <c r="P185" s="161"/>
      <c r="Q185" s="161"/>
      <c r="R185" s="162"/>
      <c r="S185" s="162"/>
      <c r="T185" s="162"/>
      <c r="U185" s="162"/>
      <c r="V185" s="162"/>
      <c r="W185" s="162"/>
      <c r="X185" s="162"/>
      <c r="Y185" s="162"/>
      <c r="Z185" s="151"/>
      <c r="AA185" s="151"/>
      <c r="AB185" s="151"/>
      <c r="AC185" s="151"/>
      <c r="AD185" s="151"/>
      <c r="AE185" s="151"/>
      <c r="AF185" s="151"/>
      <c r="AG185" s="151" t="s">
        <v>247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x14ac:dyDescent="0.2">
      <c r="A186" s="167" t="s">
        <v>235</v>
      </c>
      <c r="B186" s="168" t="s">
        <v>200</v>
      </c>
      <c r="C186" s="190" t="s">
        <v>201</v>
      </c>
      <c r="D186" s="169"/>
      <c r="E186" s="170"/>
      <c r="F186" s="171"/>
      <c r="G186" s="171">
        <f>SUMIF(AG187:AG190,"&lt;&gt;NOR",G187:G190)</f>
        <v>0</v>
      </c>
      <c r="H186" s="171"/>
      <c r="I186" s="171">
        <f>SUM(I187:I190)</f>
        <v>0</v>
      </c>
      <c r="J186" s="171"/>
      <c r="K186" s="171">
        <f>SUM(K187:K190)</f>
        <v>0</v>
      </c>
      <c r="L186" s="171"/>
      <c r="M186" s="171">
        <f>SUM(M187:M190)</f>
        <v>0</v>
      </c>
      <c r="N186" s="170"/>
      <c r="O186" s="170">
        <f>SUM(O187:O190)</f>
        <v>0.03</v>
      </c>
      <c r="P186" s="170"/>
      <c r="Q186" s="170">
        <f>SUM(Q187:Q190)</f>
        <v>0</v>
      </c>
      <c r="R186" s="171"/>
      <c r="S186" s="171"/>
      <c r="T186" s="172"/>
      <c r="U186" s="166"/>
      <c r="V186" s="166">
        <f>SUM(V187:V190)</f>
        <v>4.5500000000000007</v>
      </c>
      <c r="W186" s="166"/>
      <c r="X186" s="166"/>
      <c r="Y186" s="166"/>
      <c r="AG186" t="s">
        <v>236</v>
      </c>
    </row>
    <row r="187" spans="1:60" outlineLevel="1" x14ac:dyDescent="0.2">
      <c r="A187" s="174">
        <v>75</v>
      </c>
      <c r="B187" s="175" t="s">
        <v>843</v>
      </c>
      <c r="C187" s="191" t="s">
        <v>844</v>
      </c>
      <c r="D187" s="176" t="s">
        <v>268</v>
      </c>
      <c r="E187" s="177">
        <v>33.9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7">
        <v>1.7000000000000001E-4</v>
      </c>
      <c r="O187" s="177">
        <f>ROUND(E187*N187,2)</f>
        <v>0.01</v>
      </c>
      <c r="P187" s="177">
        <v>0</v>
      </c>
      <c r="Q187" s="177">
        <f>ROUND(E187*P187,2)</f>
        <v>0</v>
      </c>
      <c r="R187" s="179" t="s">
        <v>845</v>
      </c>
      <c r="S187" s="179" t="s">
        <v>241</v>
      </c>
      <c r="T187" s="180" t="s">
        <v>242</v>
      </c>
      <c r="U187" s="162">
        <v>3.2480000000000002E-2</v>
      </c>
      <c r="V187" s="162">
        <f>ROUND(E187*U187,2)</f>
        <v>1.1000000000000001</v>
      </c>
      <c r="W187" s="162"/>
      <c r="X187" s="162" t="s">
        <v>243</v>
      </c>
      <c r="Y187" s="162" t="s">
        <v>244</v>
      </c>
      <c r="Z187" s="151"/>
      <c r="AA187" s="151"/>
      <c r="AB187" s="151"/>
      <c r="AC187" s="151"/>
      <c r="AD187" s="151"/>
      <c r="AE187" s="151"/>
      <c r="AF187" s="151"/>
      <c r="AG187" s="151" t="s">
        <v>245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192" t="s">
        <v>777</v>
      </c>
      <c r="D188" s="164"/>
      <c r="E188" s="165">
        <v>33.9</v>
      </c>
      <c r="F188" s="162"/>
      <c r="G188" s="162"/>
      <c r="H188" s="162"/>
      <c r="I188" s="162"/>
      <c r="J188" s="162"/>
      <c r="K188" s="162"/>
      <c r="L188" s="162"/>
      <c r="M188" s="162"/>
      <c r="N188" s="161"/>
      <c r="O188" s="161"/>
      <c r="P188" s="161"/>
      <c r="Q188" s="161"/>
      <c r="R188" s="162"/>
      <c r="S188" s="162"/>
      <c r="T188" s="162"/>
      <c r="U188" s="162"/>
      <c r="V188" s="162"/>
      <c r="W188" s="162"/>
      <c r="X188" s="162"/>
      <c r="Y188" s="162"/>
      <c r="Z188" s="151"/>
      <c r="AA188" s="151"/>
      <c r="AB188" s="151"/>
      <c r="AC188" s="151"/>
      <c r="AD188" s="151"/>
      <c r="AE188" s="151"/>
      <c r="AF188" s="151"/>
      <c r="AG188" s="151" t="s">
        <v>249</v>
      </c>
      <c r="AH188" s="151">
        <v>5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74">
        <v>76</v>
      </c>
      <c r="B189" s="175" t="s">
        <v>846</v>
      </c>
      <c r="C189" s="191" t="s">
        <v>847</v>
      </c>
      <c r="D189" s="176" t="s">
        <v>268</v>
      </c>
      <c r="E189" s="177">
        <v>33.9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4.6000000000000001E-4</v>
      </c>
      <c r="O189" s="177">
        <f>ROUND(E189*N189,2)</f>
        <v>0.02</v>
      </c>
      <c r="P189" s="177">
        <v>0</v>
      </c>
      <c r="Q189" s="177">
        <f>ROUND(E189*P189,2)</f>
        <v>0</v>
      </c>
      <c r="R189" s="179" t="s">
        <v>845</v>
      </c>
      <c r="S189" s="179" t="s">
        <v>241</v>
      </c>
      <c r="T189" s="180" t="s">
        <v>242</v>
      </c>
      <c r="U189" s="162">
        <v>0.10191</v>
      </c>
      <c r="V189" s="162">
        <f>ROUND(E189*U189,2)</f>
        <v>3.45</v>
      </c>
      <c r="W189" s="162"/>
      <c r="X189" s="162" t="s">
        <v>243</v>
      </c>
      <c r="Y189" s="162" t="s">
        <v>244</v>
      </c>
      <c r="Z189" s="151"/>
      <c r="AA189" s="151"/>
      <c r="AB189" s="151"/>
      <c r="AC189" s="151"/>
      <c r="AD189" s="151"/>
      <c r="AE189" s="151"/>
      <c r="AF189" s="151"/>
      <c r="AG189" s="151" t="s">
        <v>245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2" x14ac:dyDescent="0.2">
      <c r="A190" s="158"/>
      <c r="B190" s="159"/>
      <c r="C190" s="192" t="s">
        <v>777</v>
      </c>
      <c r="D190" s="164"/>
      <c r="E190" s="165">
        <v>33.9</v>
      </c>
      <c r="F190" s="162"/>
      <c r="G190" s="162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1"/>
      <c r="AA190" s="151"/>
      <c r="AB190" s="151"/>
      <c r="AC190" s="151"/>
      <c r="AD190" s="151"/>
      <c r="AE190" s="151"/>
      <c r="AF190" s="151"/>
      <c r="AG190" s="151" t="s">
        <v>249</v>
      </c>
      <c r="AH190" s="151">
        <v>5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x14ac:dyDescent="0.2">
      <c r="A191" s="3"/>
      <c r="B191" s="4"/>
      <c r="C191" s="195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E191">
        <v>12</v>
      </c>
      <c r="AF191">
        <v>21</v>
      </c>
      <c r="AG191" t="s">
        <v>221</v>
      </c>
    </row>
    <row r="192" spans="1:60" x14ac:dyDescent="0.2">
      <c r="A192" s="154"/>
      <c r="B192" s="155" t="s">
        <v>29</v>
      </c>
      <c r="C192" s="196"/>
      <c r="D192" s="156"/>
      <c r="E192" s="157"/>
      <c r="F192" s="157"/>
      <c r="G192" s="173">
        <f>G8+G11+G14+G17+G22+G25+G29+G34+G37+G40+G45+G53+G56+G66+G92+G115+G146+G161+G169+G178+G186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E192">
        <f>SUMIF(L7:L190,AE191,G7:G190)</f>
        <v>0</v>
      </c>
      <c r="AF192">
        <f>SUMIF(L7:L190,AF191,G7:G190)</f>
        <v>0</v>
      </c>
      <c r="AG192" t="s">
        <v>483</v>
      </c>
    </row>
    <row r="193" spans="3:33" x14ac:dyDescent="0.2">
      <c r="C193" s="197"/>
      <c r="D193" s="10"/>
      <c r="AG193" t="s">
        <v>484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TMj5qco2FuMHZDgEoHPSFDYteNwCLrtmhqK65Sancb+Q8T0rUoF1T33o5YzQCAZAx2A81yFrrLREZnGagnTkw==" saltValue="ml0j6U7OlWS/YWSFZ9qZ9w==" spinCount="100000" sheet="1" formatRows="0"/>
  <mergeCells count="34">
    <mergeCell ref="C83:G83"/>
    <mergeCell ref="A1:G1"/>
    <mergeCell ref="C2:G2"/>
    <mergeCell ref="C3:G3"/>
    <mergeCell ref="C4:G4"/>
    <mergeCell ref="C19:G19"/>
    <mergeCell ref="C27:G27"/>
    <mergeCell ref="C47:G47"/>
    <mergeCell ref="C55:G55"/>
    <mergeCell ref="C61:G61"/>
    <mergeCell ref="C63:G63"/>
    <mergeCell ref="C65:G65"/>
    <mergeCell ref="C158:G158"/>
    <mergeCell ref="C87:G87"/>
    <mergeCell ref="C89:G89"/>
    <mergeCell ref="C91:G91"/>
    <mergeCell ref="C110:G110"/>
    <mergeCell ref="C112:G112"/>
    <mergeCell ref="C114:G114"/>
    <mergeCell ref="C141:G141"/>
    <mergeCell ref="C143:G143"/>
    <mergeCell ref="C145:G145"/>
    <mergeCell ref="C148:G148"/>
    <mergeCell ref="C156:G156"/>
    <mergeCell ref="C177:G177"/>
    <mergeCell ref="C181:G181"/>
    <mergeCell ref="C183:G183"/>
    <mergeCell ref="C185:G185"/>
    <mergeCell ref="C160:G160"/>
    <mergeCell ref="C164:G164"/>
    <mergeCell ref="C166:G166"/>
    <mergeCell ref="C168:G168"/>
    <mergeCell ref="C173:G173"/>
    <mergeCell ref="C175:G17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208</v>
      </c>
      <c r="B1" s="257"/>
      <c r="C1" s="257"/>
      <c r="D1" s="257"/>
      <c r="E1" s="257"/>
      <c r="F1" s="257"/>
      <c r="G1" s="257"/>
      <c r="AG1" t="s">
        <v>209</v>
      </c>
    </row>
    <row r="2" spans="1:60" ht="24.95" customHeight="1" x14ac:dyDescent="0.2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210</v>
      </c>
    </row>
    <row r="3" spans="1:60" ht="24.95" customHeight="1" x14ac:dyDescent="0.2">
      <c r="A3" s="143" t="s">
        <v>8</v>
      </c>
      <c r="B3" s="49" t="s">
        <v>47</v>
      </c>
      <c r="C3" s="258" t="s">
        <v>44</v>
      </c>
      <c r="D3" s="259"/>
      <c r="E3" s="259"/>
      <c r="F3" s="259"/>
      <c r="G3" s="260"/>
      <c r="AC3" s="124" t="s">
        <v>210</v>
      </c>
      <c r="AG3" t="s">
        <v>211</v>
      </c>
    </row>
    <row r="4" spans="1:60" ht="24.95" customHeight="1" x14ac:dyDescent="0.2">
      <c r="A4" s="144" t="s">
        <v>9</v>
      </c>
      <c r="B4" s="145" t="s">
        <v>57</v>
      </c>
      <c r="C4" s="261" t="s">
        <v>58</v>
      </c>
      <c r="D4" s="262"/>
      <c r="E4" s="262"/>
      <c r="F4" s="262"/>
      <c r="G4" s="263"/>
      <c r="AG4" t="s">
        <v>212</v>
      </c>
    </row>
    <row r="5" spans="1:60" x14ac:dyDescent="0.2">
      <c r="D5" s="10"/>
    </row>
    <row r="6" spans="1:60" ht="38.25" x14ac:dyDescent="0.2">
      <c r="A6" s="147" t="s">
        <v>213</v>
      </c>
      <c r="B6" s="149" t="s">
        <v>214</v>
      </c>
      <c r="C6" s="149" t="s">
        <v>215</v>
      </c>
      <c r="D6" s="148" t="s">
        <v>216</v>
      </c>
      <c r="E6" s="147" t="s">
        <v>217</v>
      </c>
      <c r="F6" s="146" t="s">
        <v>218</v>
      </c>
      <c r="G6" s="147" t="s">
        <v>29</v>
      </c>
      <c r="H6" s="150" t="s">
        <v>30</v>
      </c>
      <c r="I6" s="150" t="s">
        <v>219</v>
      </c>
      <c r="J6" s="150" t="s">
        <v>31</v>
      </c>
      <c r="K6" s="150" t="s">
        <v>220</v>
      </c>
      <c r="L6" s="150" t="s">
        <v>221</v>
      </c>
      <c r="M6" s="150" t="s">
        <v>222</v>
      </c>
      <c r="N6" s="150" t="s">
        <v>223</v>
      </c>
      <c r="O6" s="150" t="s">
        <v>224</v>
      </c>
      <c r="P6" s="150" t="s">
        <v>225</v>
      </c>
      <c r="Q6" s="150" t="s">
        <v>226</v>
      </c>
      <c r="R6" s="150" t="s">
        <v>227</v>
      </c>
      <c r="S6" s="150" t="s">
        <v>228</v>
      </c>
      <c r="T6" s="150" t="s">
        <v>229</v>
      </c>
      <c r="U6" s="150" t="s">
        <v>230</v>
      </c>
      <c r="V6" s="150" t="s">
        <v>231</v>
      </c>
      <c r="W6" s="150" t="s">
        <v>232</v>
      </c>
      <c r="X6" s="150" t="s">
        <v>233</v>
      </c>
      <c r="Y6" s="150" t="s">
        <v>234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235</v>
      </c>
      <c r="B8" s="168" t="s">
        <v>125</v>
      </c>
      <c r="C8" s="190" t="s">
        <v>126</v>
      </c>
      <c r="D8" s="169"/>
      <c r="E8" s="170"/>
      <c r="F8" s="171"/>
      <c r="G8" s="171">
        <f>SUMIF(AG9:AG40,"&lt;&gt;NOR",G9:G40)</f>
        <v>0</v>
      </c>
      <c r="H8" s="171"/>
      <c r="I8" s="171">
        <f>SUM(I9:I40)</f>
        <v>0</v>
      </c>
      <c r="J8" s="171"/>
      <c r="K8" s="171">
        <f>SUM(K9:K40)</f>
        <v>0</v>
      </c>
      <c r="L8" s="171"/>
      <c r="M8" s="171">
        <f>SUM(M9:M40)</f>
        <v>0</v>
      </c>
      <c r="N8" s="170"/>
      <c r="O8" s="170">
        <f>SUM(O9:O40)</f>
        <v>21.859999999999996</v>
      </c>
      <c r="P8" s="170"/>
      <c r="Q8" s="170">
        <f>SUM(Q9:Q40)</f>
        <v>0</v>
      </c>
      <c r="R8" s="171"/>
      <c r="S8" s="171"/>
      <c r="T8" s="172"/>
      <c r="U8" s="166"/>
      <c r="V8" s="166">
        <f>SUM(V9:V40)</f>
        <v>72.58</v>
      </c>
      <c r="W8" s="166"/>
      <c r="X8" s="166"/>
      <c r="Y8" s="166"/>
      <c r="AG8" t="s">
        <v>236</v>
      </c>
    </row>
    <row r="9" spans="1:60" ht="33.75" outlineLevel="1" x14ac:dyDescent="0.2">
      <c r="A9" s="182">
        <v>1</v>
      </c>
      <c r="B9" s="183" t="s">
        <v>848</v>
      </c>
      <c r="C9" s="193" t="s">
        <v>849</v>
      </c>
      <c r="D9" s="184" t="s">
        <v>239</v>
      </c>
      <c r="E9" s="185">
        <v>5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5">
        <v>1.90794</v>
      </c>
      <c r="O9" s="185">
        <f>ROUND(E9*N9,2)</f>
        <v>9.5399999999999991</v>
      </c>
      <c r="P9" s="185">
        <v>0</v>
      </c>
      <c r="Q9" s="185">
        <f>ROUND(E9*P9,2)</f>
        <v>0</v>
      </c>
      <c r="R9" s="187" t="s">
        <v>273</v>
      </c>
      <c r="S9" s="187" t="s">
        <v>241</v>
      </c>
      <c r="T9" s="188" t="s">
        <v>242</v>
      </c>
      <c r="U9" s="162">
        <v>4.0163700000000002</v>
      </c>
      <c r="V9" s="162">
        <f>ROUND(E9*U9,2)</f>
        <v>20.079999999999998</v>
      </c>
      <c r="W9" s="162"/>
      <c r="X9" s="162" t="s">
        <v>243</v>
      </c>
      <c r="Y9" s="162" t="s">
        <v>244</v>
      </c>
      <c r="Z9" s="151"/>
      <c r="AA9" s="151"/>
      <c r="AB9" s="151"/>
      <c r="AC9" s="151"/>
      <c r="AD9" s="151"/>
      <c r="AE9" s="151"/>
      <c r="AF9" s="151"/>
      <c r="AG9" s="151" t="s">
        <v>245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74">
        <v>2</v>
      </c>
      <c r="B10" s="175" t="s">
        <v>850</v>
      </c>
      <c r="C10" s="191" t="s">
        <v>851</v>
      </c>
      <c r="D10" s="176" t="s">
        <v>268</v>
      </c>
      <c r="E10" s="177">
        <v>27.070499999999999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0.23382</v>
      </c>
      <c r="O10" s="177">
        <f>ROUND(E10*N10,2)</f>
        <v>6.33</v>
      </c>
      <c r="P10" s="177">
        <v>0</v>
      </c>
      <c r="Q10" s="177">
        <f>ROUND(E10*P10,2)</f>
        <v>0</v>
      </c>
      <c r="R10" s="179" t="s">
        <v>273</v>
      </c>
      <c r="S10" s="179" t="s">
        <v>241</v>
      </c>
      <c r="T10" s="180" t="s">
        <v>242</v>
      </c>
      <c r="U10" s="162">
        <v>0.61199999999999999</v>
      </c>
      <c r="V10" s="162">
        <f>ROUND(E10*U10,2)</f>
        <v>16.57</v>
      </c>
      <c r="W10" s="162"/>
      <c r="X10" s="162" t="s">
        <v>243</v>
      </c>
      <c r="Y10" s="162" t="s">
        <v>244</v>
      </c>
      <c r="Z10" s="151"/>
      <c r="AA10" s="151"/>
      <c r="AB10" s="151"/>
      <c r="AC10" s="151"/>
      <c r="AD10" s="151"/>
      <c r="AE10" s="151"/>
      <c r="AF10" s="151"/>
      <c r="AG10" s="151" t="s">
        <v>245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2" t="s">
        <v>852</v>
      </c>
      <c r="D11" s="164"/>
      <c r="E11" s="165">
        <v>27.070499999999999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249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3</v>
      </c>
      <c r="B12" s="175" t="s">
        <v>853</v>
      </c>
      <c r="C12" s="191" t="s">
        <v>854</v>
      </c>
      <c r="D12" s="176" t="s">
        <v>268</v>
      </c>
      <c r="E12" s="177">
        <v>1.0874999999999999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0.35087000000000002</v>
      </c>
      <c r="O12" s="177">
        <f>ROUND(E12*N12,2)</f>
        <v>0.38</v>
      </c>
      <c r="P12" s="177">
        <v>0</v>
      </c>
      <c r="Q12" s="177">
        <f>ROUND(E12*P12,2)</f>
        <v>0</v>
      </c>
      <c r="R12" s="179" t="s">
        <v>273</v>
      </c>
      <c r="S12" s="179" t="s">
        <v>241</v>
      </c>
      <c r="T12" s="180" t="s">
        <v>242</v>
      </c>
      <c r="U12" s="162">
        <v>0.78380000000000005</v>
      </c>
      <c r="V12" s="162">
        <f>ROUND(E12*U12,2)</f>
        <v>0.85</v>
      </c>
      <c r="W12" s="162"/>
      <c r="X12" s="162" t="s">
        <v>243</v>
      </c>
      <c r="Y12" s="162" t="s">
        <v>244</v>
      </c>
      <c r="Z12" s="151"/>
      <c r="AA12" s="151"/>
      <c r="AB12" s="151"/>
      <c r="AC12" s="151"/>
      <c r="AD12" s="151"/>
      <c r="AE12" s="151"/>
      <c r="AF12" s="151"/>
      <c r="AG12" s="151" t="s">
        <v>245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2" t="s">
        <v>855</v>
      </c>
      <c r="D13" s="164"/>
      <c r="E13" s="165">
        <v>1.0874999999999999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249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4">
        <v>4</v>
      </c>
      <c r="B14" s="175" t="s">
        <v>856</v>
      </c>
      <c r="C14" s="191" t="s">
        <v>857</v>
      </c>
      <c r="D14" s="176" t="s">
        <v>446</v>
      </c>
      <c r="E14" s="177">
        <v>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7.9450000000000007E-2</v>
      </c>
      <c r="O14" s="177">
        <f>ROUND(E14*N14,2)</f>
        <v>0.08</v>
      </c>
      <c r="P14" s="177">
        <v>0</v>
      </c>
      <c r="Q14" s="177">
        <f>ROUND(E14*P14,2)</f>
        <v>0</v>
      </c>
      <c r="R14" s="179" t="s">
        <v>273</v>
      </c>
      <c r="S14" s="179" t="s">
        <v>241</v>
      </c>
      <c r="T14" s="180" t="s">
        <v>242</v>
      </c>
      <c r="U14" s="162">
        <v>0.30099999999999999</v>
      </c>
      <c r="V14" s="162">
        <f>ROUND(E14*U14,2)</f>
        <v>0.3</v>
      </c>
      <c r="W14" s="162"/>
      <c r="X14" s="162" t="s">
        <v>243</v>
      </c>
      <c r="Y14" s="162" t="s">
        <v>244</v>
      </c>
      <c r="Z14" s="151"/>
      <c r="AA14" s="151"/>
      <c r="AB14" s="151"/>
      <c r="AC14" s="151"/>
      <c r="AD14" s="151"/>
      <c r="AE14" s="151"/>
      <c r="AF14" s="151"/>
      <c r="AG14" s="151" t="s">
        <v>245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2" t="s">
        <v>858</v>
      </c>
      <c r="D15" s="164"/>
      <c r="E15" s="165">
        <v>1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249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4">
        <v>5</v>
      </c>
      <c r="B16" s="175" t="s">
        <v>859</v>
      </c>
      <c r="C16" s="191" t="s">
        <v>860</v>
      </c>
      <c r="D16" s="176" t="s">
        <v>446</v>
      </c>
      <c r="E16" s="177">
        <v>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9.2579999999999996E-2</v>
      </c>
      <c r="O16" s="177">
        <f>ROUND(E16*N16,2)</f>
        <v>0.09</v>
      </c>
      <c r="P16" s="177">
        <v>0</v>
      </c>
      <c r="Q16" s="177">
        <f>ROUND(E16*P16,2)</f>
        <v>0</v>
      </c>
      <c r="R16" s="179" t="s">
        <v>273</v>
      </c>
      <c r="S16" s="179" t="s">
        <v>241</v>
      </c>
      <c r="T16" s="180" t="s">
        <v>242</v>
      </c>
      <c r="U16" s="162">
        <v>0.30099999999999999</v>
      </c>
      <c r="V16" s="162">
        <f>ROUND(E16*U16,2)</f>
        <v>0.3</v>
      </c>
      <c r="W16" s="162"/>
      <c r="X16" s="162" t="s">
        <v>243</v>
      </c>
      <c r="Y16" s="162" t="s">
        <v>244</v>
      </c>
      <c r="Z16" s="151"/>
      <c r="AA16" s="151"/>
      <c r="AB16" s="151"/>
      <c r="AC16" s="151"/>
      <c r="AD16" s="151"/>
      <c r="AE16" s="151"/>
      <c r="AF16" s="151"/>
      <c r="AG16" s="151" t="s">
        <v>245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2" t="s">
        <v>861</v>
      </c>
      <c r="D17" s="164"/>
      <c r="E17" s="165">
        <v>1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249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74">
        <v>6</v>
      </c>
      <c r="B18" s="175" t="s">
        <v>862</v>
      </c>
      <c r="C18" s="191" t="s">
        <v>863</v>
      </c>
      <c r="D18" s="176" t="s">
        <v>297</v>
      </c>
      <c r="E18" s="177">
        <v>0.12528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1.0970899999999999</v>
      </c>
      <c r="O18" s="177">
        <f>ROUND(E18*N18,2)</f>
        <v>0.14000000000000001</v>
      </c>
      <c r="P18" s="177">
        <v>0</v>
      </c>
      <c r="Q18" s="177">
        <f>ROUND(E18*P18,2)</f>
        <v>0</v>
      </c>
      <c r="R18" s="179" t="s">
        <v>273</v>
      </c>
      <c r="S18" s="179" t="s">
        <v>241</v>
      </c>
      <c r="T18" s="180" t="s">
        <v>242</v>
      </c>
      <c r="U18" s="162">
        <v>16.582999999999998</v>
      </c>
      <c r="V18" s="162">
        <f>ROUND(E18*U18,2)</f>
        <v>2.08</v>
      </c>
      <c r="W18" s="162"/>
      <c r="X18" s="162" t="s">
        <v>243</v>
      </c>
      <c r="Y18" s="162" t="s">
        <v>244</v>
      </c>
      <c r="Z18" s="151"/>
      <c r="AA18" s="151"/>
      <c r="AB18" s="151"/>
      <c r="AC18" s="151"/>
      <c r="AD18" s="151"/>
      <c r="AE18" s="151"/>
      <c r="AF18" s="151"/>
      <c r="AG18" s="151" t="s">
        <v>245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53" t="s">
        <v>864</v>
      </c>
      <c r="D19" s="254"/>
      <c r="E19" s="254"/>
      <c r="F19" s="254"/>
      <c r="G19" s="254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247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2" t="s">
        <v>865</v>
      </c>
      <c r="D20" s="164"/>
      <c r="E20" s="165">
        <v>0.12528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249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 x14ac:dyDescent="0.2">
      <c r="A21" s="174">
        <v>7</v>
      </c>
      <c r="B21" s="175" t="s">
        <v>866</v>
      </c>
      <c r="C21" s="191" t="s">
        <v>867</v>
      </c>
      <c r="D21" s="176" t="s">
        <v>297</v>
      </c>
      <c r="E21" s="177">
        <v>0.14016000000000001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1.0970899999999999</v>
      </c>
      <c r="O21" s="177">
        <f>ROUND(E21*N21,2)</f>
        <v>0.15</v>
      </c>
      <c r="P21" s="177">
        <v>0</v>
      </c>
      <c r="Q21" s="177">
        <f>ROUND(E21*P21,2)</f>
        <v>0</v>
      </c>
      <c r="R21" s="179" t="s">
        <v>273</v>
      </c>
      <c r="S21" s="179" t="s">
        <v>241</v>
      </c>
      <c r="T21" s="180" t="s">
        <v>242</v>
      </c>
      <c r="U21" s="162">
        <v>16.582999999999998</v>
      </c>
      <c r="V21" s="162">
        <f>ROUND(E21*U21,2)</f>
        <v>2.3199999999999998</v>
      </c>
      <c r="W21" s="162"/>
      <c r="X21" s="162" t="s">
        <v>243</v>
      </c>
      <c r="Y21" s="162" t="s">
        <v>244</v>
      </c>
      <c r="Z21" s="151"/>
      <c r="AA21" s="151"/>
      <c r="AB21" s="151"/>
      <c r="AC21" s="151"/>
      <c r="AD21" s="151"/>
      <c r="AE21" s="151"/>
      <c r="AF21" s="151"/>
      <c r="AG21" s="151" t="s">
        <v>245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53" t="s">
        <v>864</v>
      </c>
      <c r="D22" s="254"/>
      <c r="E22" s="254"/>
      <c r="F22" s="254"/>
      <c r="G22" s="254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247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2" t="s">
        <v>868</v>
      </c>
      <c r="D23" s="164"/>
      <c r="E23" s="165">
        <v>0.14016000000000001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249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4">
        <v>8</v>
      </c>
      <c r="B24" s="175" t="s">
        <v>869</v>
      </c>
      <c r="C24" s="191" t="s">
        <v>870</v>
      </c>
      <c r="D24" s="176" t="s">
        <v>268</v>
      </c>
      <c r="E24" s="177">
        <v>12.726000000000001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7.5340000000000004E-2</v>
      </c>
      <c r="O24" s="177">
        <f>ROUND(E24*N24,2)</f>
        <v>0.96</v>
      </c>
      <c r="P24" s="177">
        <v>0</v>
      </c>
      <c r="Q24" s="177">
        <f>ROUND(E24*P24,2)</f>
        <v>0</v>
      </c>
      <c r="R24" s="179" t="s">
        <v>273</v>
      </c>
      <c r="S24" s="179" t="s">
        <v>241</v>
      </c>
      <c r="T24" s="180" t="s">
        <v>242</v>
      </c>
      <c r="U24" s="162">
        <v>0.52915000000000001</v>
      </c>
      <c r="V24" s="162">
        <f>ROUND(E24*U24,2)</f>
        <v>6.73</v>
      </c>
      <c r="W24" s="162"/>
      <c r="X24" s="162" t="s">
        <v>243</v>
      </c>
      <c r="Y24" s="162" t="s">
        <v>244</v>
      </c>
      <c r="Z24" s="151"/>
      <c r="AA24" s="151"/>
      <c r="AB24" s="151"/>
      <c r="AC24" s="151"/>
      <c r="AD24" s="151"/>
      <c r="AE24" s="151"/>
      <c r="AF24" s="151"/>
      <c r="AG24" s="151" t="s">
        <v>245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253" t="s">
        <v>871</v>
      </c>
      <c r="D25" s="254"/>
      <c r="E25" s="254"/>
      <c r="F25" s="254"/>
      <c r="G25" s="254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247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2" t="s">
        <v>872</v>
      </c>
      <c r="D26" s="164"/>
      <c r="E26" s="165">
        <v>5.4050000000000002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249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2" t="s">
        <v>873</v>
      </c>
      <c r="D27" s="164"/>
      <c r="E27" s="165">
        <v>4.8559999999999999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249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2" t="s">
        <v>874</v>
      </c>
      <c r="D28" s="164"/>
      <c r="E28" s="165">
        <v>2.4649999999999999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249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4">
        <v>9</v>
      </c>
      <c r="B29" s="175" t="s">
        <v>875</v>
      </c>
      <c r="C29" s="191" t="s">
        <v>876</v>
      </c>
      <c r="D29" s="176" t="s">
        <v>268</v>
      </c>
      <c r="E29" s="177">
        <v>27.978999999999999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9.4810000000000005E-2</v>
      </c>
      <c r="O29" s="177">
        <f>ROUND(E29*N29,2)</f>
        <v>2.65</v>
      </c>
      <c r="P29" s="177">
        <v>0</v>
      </c>
      <c r="Q29" s="177">
        <f>ROUND(E29*P29,2)</f>
        <v>0</v>
      </c>
      <c r="R29" s="179" t="s">
        <v>273</v>
      </c>
      <c r="S29" s="179" t="s">
        <v>241</v>
      </c>
      <c r="T29" s="180" t="s">
        <v>242</v>
      </c>
      <c r="U29" s="162">
        <v>0.53500000000000003</v>
      </c>
      <c r="V29" s="162">
        <f>ROUND(E29*U29,2)</f>
        <v>14.97</v>
      </c>
      <c r="W29" s="162"/>
      <c r="X29" s="162" t="s">
        <v>243</v>
      </c>
      <c r="Y29" s="162" t="s">
        <v>244</v>
      </c>
      <c r="Z29" s="151"/>
      <c r="AA29" s="151"/>
      <c r="AB29" s="151"/>
      <c r="AC29" s="151"/>
      <c r="AD29" s="151"/>
      <c r="AE29" s="151"/>
      <c r="AF29" s="151"/>
      <c r="AG29" s="151" t="s">
        <v>245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253" t="s">
        <v>871</v>
      </c>
      <c r="D30" s="254"/>
      <c r="E30" s="254"/>
      <c r="F30" s="254"/>
      <c r="G30" s="254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247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2" t="s">
        <v>877</v>
      </c>
      <c r="D31" s="164"/>
      <c r="E31" s="165">
        <v>4.4950000000000001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249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2" t="s">
        <v>878</v>
      </c>
      <c r="D32" s="164"/>
      <c r="E32" s="165">
        <v>23.484000000000002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249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4">
        <v>10</v>
      </c>
      <c r="B33" s="175" t="s">
        <v>879</v>
      </c>
      <c r="C33" s="191" t="s">
        <v>880</v>
      </c>
      <c r="D33" s="176" t="s">
        <v>268</v>
      </c>
      <c r="E33" s="177">
        <v>10.77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0.11312999999999999</v>
      </c>
      <c r="O33" s="177">
        <f>ROUND(E33*N33,2)</f>
        <v>1.22</v>
      </c>
      <c r="P33" s="177">
        <v>0</v>
      </c>
      <c r="Q33" s="177">
        <f>ROUND(E33*P33,2)</f>
        <v>0</v>
      </c>
      <c r="R33" s="179" t="s">
        <v>273</v>
      </c>
      <c r="S33" s="179" t="s">
        <v>241</v>
      </c>
      <c r="T33" s="180" t="s">
        <v>242</v>
      </c>
      <c r="U33" s="162">
        <v>0.55488999999999999</v>
      </c>
      <c r="V33" s="162">
        <f>ROUND(E33*U33,2)</f>
        <v>5.98</v>
      </c>
      <c r="W33" s="162"/>
      <c r="X33" s="162" t="s">
        <v>243</v>
      </c>
      <c r="Y33" s="162" t="s">
        <v>244</v>
      </c>
      <c r="Z33" s="151"/>
      <c r="AA33" s="151"/>
      <c r="AB33" s="151"/>
      <c r="AC33" s="151"/>
      <c r="AD33" s="151"/>
      <c r="AE33" s="151"/>
      <c r="AF33" s="151"/>
      <c r="AG33" s="151" t="s">
        <v>245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53" t="s">
        <v>871</v>
      </c>
      <c r="D34" s="254"/>
      <c r="E34" s="254"/>
      <c r="F34" s="254"/>
      <c r="G34" s="254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247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2" t="s">
        <v>881</v>
      </c>
      <c r="D35" s="164"/>
      <c r="E35" s="165">
        <v>8.4499999999999993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249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2" t="s">
        <v>882</v>
      </c>
      <c r="D36" s="164"/>
      <c r="E36" s="165">
        <v>2.3199999999999998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249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4">
        <v>11</v>
      </c>
      <c r="B37" s="175" t="s">
        <v>883</v>
      </c>
      <c r="C37" s="191" t="s">
        <v>884</v>
      </c>
      <c r="D37" s="176" t="s">
        <v>268</v>
      </c>
      <c r="E37" s="177">
        <v>1.964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0.16339999999999999</v>
      </c>
      <c r="O37" s="177">
        <f>ROUND(E37*N37,2)</f>
        <v>0.32</v>
      </c>
      <c r="P37" s="177">
        <v>0</v>
      </c>
      <c r="Q37" s="177">
        <f>ROUND(E37*P37,2)</f>
        <v>0</v>
      </c>
      <c r="R37" s="179" t="s">
        <v>273</v>
      </c>
      <c r="S37" s="179" t="s">
        <v>241</v>
      </c>
      <c r="T37" s="180" t="s">
        <v>242</v>
      </c>
      <c r="U37" s="162">
        <v>1.2225999999999999</v>
      </c>
      <c r="V37" s="162">
        <f>ROUND(E37*U37,2)</f>
        <v>2.4</v>
      </c>
      <c r="W37" s="162"/>
      <c r="X37" s="162" t="s">
        <v>243</v>
      </c>
      <c r="Y37" s="162" t="s">
        <v>244</v>
      </c>
      <c r="Z37" s="151"/>
      <c r="AA37" s="151"/>
      <c r="AB37" s="151"/>
      <c r="AC37" s="151"/>
      <c r="AD37" s="151"/>
      <c r="AE37" s="151"/>
      <c r="AF37" s="151"/>
      <c r="AG37" s="151" t="s">
        <v>245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253" t="s">
        <v>885</v>
      </c>
      <c r="D38" s="254"/>
      <c r="E38" s="254"/>
      <c r="F38" s="254"/>
      <c r="G38" s="254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247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192" t="s">
        <v>886</v>
      </c>
      <c r="D39" s="164"/>
      <c r="E39" s="165">
        <v>1.1519999999999999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249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92" t="s">
        <v>887</v>
      </c>
      <c r="D40" s="164"/>
      <c r="E40" s="165">
        <v>0.81200000000000006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249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7" t="s">
        <v>235</v>
      </c>
      <c r="B41" s="168" t="s">
        <v>127</v>
      </c>
      <c r="C41" s="190" t="s">
        <v>128</v>
      </c>
      <c r="D41" s="169"/>
      <c r="E41" s="170"/>
      <c r="F41" s="171"/>
      <c r="G41" s="171">
        <f>SUMIF(AG42:AG52,"&lt;&gt;NOR",G42:G52)</f>
        <v>0</v>
      </c>
      <c r="H41" s="171"/>
      <c r="I41" s="171">
        <f>SUM(I42:I52)</f>
        <v>0</v>
      </c>
      <c r="J41" s="171"/>
      <c r="K41" s="171">
        <f>SUM(K42:K52)</f>
        <v>0</v>
      </c>
      <c r="L41" s="171"/>
      <c r="M41" s="171">
        <f>SUM(M42:M52)</f>
        <v>0</v>
      </c>
      <c r="N41" s="170"/>
      <c r="O41" s="170">
        <f>SUM(O42:O52)</f>
        <v>0.59</v>
      </c>
      <c r="P41" s="170"/>
      <c r="Q41" s="170">
        <f>SUM(Q42:Q52)</f>
        <v>0</v>
      </c>
      <c r="R41" s="171"/>
      <c r="S41" s="171"/>
      <c r="T41" s="172"/>
      <c r="U41" s="166"/>
      <c r="V41" s="166">
        <f>SUM(V42:V52)</f>
        <v>18.899999999999999</v>
      </c>
      <c r="W41" s="166"/>
      <c r="X41" s="166"/>
      <c r="Y41" s="166"/>
      <c r="AG41" t="s">
        <v>236</v>
      </c>
    </row>
    <row r="42" spans="1:60" ht="45" outlineLevel="1" x14ac:dyDescent="0.2">
      <c r="A42" s="174">
        <v>12</v>
      </c>
      <c r="B42" s="175" t="s">
        <v>888</v>
      </c>
      <c r="C42" s="191" t="s">
        <v>889</v>
      </c>
      <c r="D42" s="176" t="s">
        <v>268</v>
      </c>
      <c r="E42" s="177">
        <v>16.962499999999999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2.9440000000000001E-2</v>
      </c>
      <c r="O42" s="177">
        <f>ROUND(E42*N42,2)</f>
        <v>0.5</v>
      </c>
      <c r="P42" s="177">
        <v>0</v>
      </c>
      <c r="Q42" s="177">
        <f>ROUND(E42*P42,2)</f>
        <v>0</v>
      </c>
      <c r="R42" s="179" t="s">
        <v>273</v>
      </c>
      <c r="S42" s="179" t="s">
        <v>241</v>
      </c>
      <c r="T42" s="180" t="s">
        <v>242</v>
      </c>
      <c r="U42" s="162">
        <v>0.94799999999999995</v>
      </c>
      <c r="V42" s="162">
        <f>ROUND(E42*U42,2)</f>
        <v>16.079999999999998</v>
      </c>
      <c r="W42" s="162"/>
      <c r="X42" s="162" t="s">
        <v>243</v>
      </c>
      <c r="Y42" s="162" t="s">
        <v>244</v>
      </c>
      <c r="Z42" s="151"/>
      <c r="AA42" s="151"/>
      <c r="AB42" s="151"/>
      <c r="AC42" s="151"/>
      <c r="AD42" s="151"/>
      <c r="AE42" s="151"/>
      <c r="AF42" s="151"/>
      <c r="AG42" s="151" t="s">
        <v>245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2" t="s">
        <v>890</v>
      </c>
      <c r="D43" s="164"/>
      <c r="E43" s="165">
        <v>7.25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249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2" t="s">
        <v>891</v>
      </c>
      <c r="D44" s="164"/>
      <c r="E44" s="165">
        <v>1.5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249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2" t="s">
        <v>892</v>
      </c>
      <c r="D45" s="164"/>
      <c r="E45" s="165">
        <v>1.35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249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2" t="s">
        <v>893</v>
      </c>
      <c r="D46" s="164"/>
      <c r="E46" s="165">
        <v>1.35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249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2" t="s">
        <v>894</v>
      </c>
      <c r="D47" s="164"/>
      <c r="E47" s="165">
        <v>1.35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249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2" t="s">
        <v>895</v>
      </c>
      <c r="D48" s="164"/>
      <c r="E48" s="165">
        <v>1.35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249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2" t="s">
        <v>896</v>
      </c>
      <c r="D49" s="164"/>
      <c r="E49" s="165">
        <v>1.35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249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2" t="s">
        <v>897</v>
      </c>
      <c r="D50" s="164"/>
      <c r="E50" s="165">
        <v>1.4624999999999999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249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4">
        <v>13</v>
      </c>
      <c r="B51" s="175" t="s">
        <v>898</v>
      </c>
      <c r="C51" s="191" t="s">
        <v>899</v>
      </c>
      <c r="D51" s="176" t="s">
        <v>268</v>
      </c>
      <c r="E51" s="177">
        <v>2.9725000000000001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2.9739999999999999E-2</v>
      </c>
      <c r="O51" s="177">
        <f>ROUND(E51*N51,2)</f>
        <v>0.09</v>
      </c>
      <c r="P51" s="177">
        <v>0</v>
      </c>
      <c r="Q51" s="177">
        <f>ROUND(E51*P51,2)</f>
        <v>0</v>
      </c>
      <c r="R51" s="179"/>
      <c r="S51" s="179" t="s">
        <v>349</v>
      </c>
      <c r="T51" s="180" t="s">
        <v>366</v>
      </c>
      <c r="U51" s="162">
        <v>0.94799999999999995</v>
      </c>
      <c r="V51" s="162">
        <f>ROUND(E51*U51,2)</f>
        <v>2.82</v>
      </c>
      <c r="W51" s="162"/>
      <c r="X51" s="162" t="s">
        <v>243</v>
      </c>
      <c r="Y51" s="162" t="s">
        <v>244</v>
      </c>
      <c r="Z51" s="151"/>
      <c r="AA51" s="151"/>
      <c r="AB51" s="151"/>
      <c r="AC51" s="151"/>
      <c r="AD51" s="151"/>
      <c r="AE51" s="151"/>
      <c r="AF51" s="151"/>
      <c r="AG51" s="151" t="s">
        <v>245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2" t="s">
        <v>900</v>
      </c>
      <c r="D52" s="164"/>
      <c r="E52" s="165">
        <v>2.9725000000000001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249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67" t="s">
        <v>235</v>
      </c>
      <c r="B53" s="168" t="s">
        <v>129</v>
      </c>
      <c r="C53" s="190" t="s">
        <v>130</v>
      </c>
      <c r="D53" s="169"/>
      <c r="E53" s="170"/>
      <c r="F53" s="171"/>
      <c r="G53" s="171">
        <f>SUMIF(AG54:AG62,"&lt;&gt;NOR",G54:G62)</f>
        <v>0</v>
      </c>
      <c r="H53" s="171"/>
      <c r="I53" s="171">
        <f>SUM(I54:I62)</f>
        <v>0</v>
      </c>
      <c r="J53" s="171"/>
      <c r="K53" s="171">
        <f>SUM(K54:K62)</f>
        <v>0</v>
      </c>
      <c r="L53" s="171"/>
      <c r="M53" s="171">
        <f>SUM(M54:M62)</f>
        <v>0</v>
      </c>
      <c r="N53" s="170"/>
      <c r="O53" s="170">
        <f>SUM(O54:O62)</f>
        <v>2.1100000000000003</v>
      </c>
      <c r="P53" s="170"/>
      <c r="Q53" s="170">
        <f>SUM(Q54:Q62)</f>
        <v>0</v>
      </c>
      <c r="R53" s="171"/>
      <c r="S53" s="171"/>
      <c r="T53" s="172"/>
      <c r="U53" s="166"/>
      <c r="V53" s="166">
        <f>SUM(V54:V62)</f>
        <v>26.12</v>
      </c>
      <c r="W53" s="166"/>
      <c r="X53" s="166"/>
      <c r="Y53" s="166"/>
      <c r="AG53" t="s">
        <v>236</v>
      </c>
    </row>
    <row r="54" spans="1:60" outlineLevel="1" x14ac:dyDescent="0.2">
      <c r="A54" s="174">
        <v>14</v>
      </c>
      <c r="B54" s="175" t="s">
        <v>901</v>
      </c>
      <c r="C54" s="191" t="s">
        <v>902</v>
      </c>
      <c r="D54" s="176" t="s">
        <v>903</v>
      </c>
      <c r="E54" s="177">
        <v>2.4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0.75449999999999995</v>
      </c>
      <c r="O54" s="177">
        <f>ROUND(E54*N54,2)</f>
        <v>1.81</v>
      </c>
      <c r="P54" s="177">
        <v>0</v>
      </c>
      <c r="Q54" s="177">
        <f>ROUND(E54*P54,2)</f>
        <v>0</v>
      </c>
      <c r="R54" s="179" t="s">
        <v>701</v>
      </c>
      <c r="S54" s="179" t="s">
        <v>241</v>
      </c>
      <c r="T54" s="180" t="s">
        <v>242</v>
      </c>
      <c r="U54" s="162">
        <v>9.8106500000000008</v>
      </c>
      <c r="V54" s="162">
        <f>ROUND(E54*U54,2)</f>
        <v>23.55</v>
      </c>
      <c r="W54" s="162"/>
      <c r="X54" s="162" t="s">
        <v>688</v>
      </c>
      <c r="Y54" s="162" t="s">
        <v>244</v>
      </c>
      <c r="Z54" s="151"/>
      <c r="AA54" s="151"/>
      <c r="AB54" s="151"/>
      <c r="AC54" s="151"/>
      <c r="AD54" s="151"/>
      <c r="AE54" s="151"/>
      <c r="AF54" s="151"/>
      <c r="AG54" s="151" t="s">
        <v>689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253" t="s">
        <v>904</v>
      </c>
      <c r="D55" s="254"/>
      <c r="E55" s="254"/>
      <c r="F55" s="254"/>
      <c r="G55" s="254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247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2" t="s">
        <v>905</v>
      </c>
      <c r="D56" s="164"/>
      <c r="E56" s="165">
        <v>0.6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249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2" t="s">
        <v>906</v>
      </c>
      <c r="D57" s="164"/>
      <c r="E57" s="165">
        <v>0.6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249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2" t="s">
        <v>907</v>
      </c>
      <c r="D58" s="164"/>
      <c r="E58" s="165">
        <v>1.2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249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4">
        <v>15</v>
      </c>
      <c r="B59" s="175" t="s">
        <v>908</v>
      </c>
      <c r="C59" s="191" t="s">
        <v>909</v>
      </c>
      <c r="D59" s="176" t="s">
        <v>312</v>
      </c>
      <c r="E59" s="177">
        <v>1.024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0.12071999999999999</v>
      </c>
      <c r="O59" s="177">
        <f>ROUND(E59*N59,2)</f>
        <v>0.12</v>
      </c>
      <c r="P59" s="177">
        <v>0</v>
      </c>
      <c r="Q59" s="177">
        <f>ROUND(E59*P59,2)</f>
        <v>0</v>
      </c>
      <c r="R59" s="179"/>
      <c r="S59" s="179" t="s">
        <v>349</v>
      </c>
      <c r="T59" s="180" t="s">
        <v>366</v>
      </c>
      <c r="U59" s="162">
        <v>1.1874</v>
      </c>
      <c r="V59" s="162">
        <f>ROUND(E59*U59,2)</f>
        <v>1.22</v>
      </c>
      <c r="W59" s="162"/>
      <c r="X59" s="162" t="s">
        <v>688</v>
      </c>
      <c r="Y59" s="162" t="s">
        <v>244</v>
      </c>
      <c r="Z59" s="151"/>
      <c r="AA59" s="151"/>
      <c r="AB59" s="151"/>
      <c r="AC59" s="151"/>
      <c r="AD59" s="151"/>
      <c r="AE59" s="151"/>
      <c r="AF59" s="151"/>
      <c r="AG59" s="151" t="s">
        <v>689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2" t="s">
        <v>910</v>
      </c>
      <c r="D60" s="164"/>
      <c r="E60" s="165">
        <v>1.024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249</v>
      </c>
      <c r="AH60" s="151">
        <v>5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16</v>
      </c>
      <c r="B61" s="175" t="s">
        <v>911</v>
      </c>
      <c r="C61" s="191" t="s">
        <v>912</v>
      </c>
      <c r="D61" s="176" t="s">
        <v>312</v>
      </c>
      <c r="E61" s="177">
        <v>1.024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0.17756</v>
      </c>
      <c r="O61" s="177">
        <f>ROUND(E61*N61,2)</f>
        <v>0.18</v>
      </c>
      <c r="P61" s="177">
        <v>0</v>
      </c>
      <c r="Q61" s="177">
        <f>ROUND(E61*P61,2)</f>
        <v>0</v>
      </c>
      <c r="R61" s="179"/>
      <c r="S61" s="179" t="s">
        <v>349</v>
      </c>
      <c r="T61" s="180" t="s">
        <v>366</v>
      </c>
      <c r="U61" s="162">
        <v>1.3145899999999999</v>
      </c>
      <c r="V61" s="162">
        <f>ROUND(E61*U61,2)</f>
        <v>1.35</v>
      </c>
      <c r="W61" s="162"/>
      <c r="X61" s="162" t="s">
        <v>688</v>
      </c>
      <c r="Y61" s="162" t="s">
        <v>244</v>
      </c>
      <c r="Z61" s="151"/>
      <c r="AA61" s="151"/>
      <c r="AB61" s="151"/>
      <c r="AC61" s="151"/>
      <c r="AD61" s="151"/>
      <c r="AE61" s="151"/>
      <c r="AF61" s="151"/>
      <c r="AG61" s="151" t="s">
        <v>689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92" t="s">
        <v>913</v>
      </c>
      <c r="D62" s="164"/>
      <c r="E62" s="165">
        <v>1.024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249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7" t="s">
        <v>235</v>
      </c>
      <c r="B63" s="168" t="s">
        <v>133</v>
      </c>
      <c r="C63" s="190" t="s">
        <v>134</v>
      </c>
      <c r="D63" s="169"/>
      <c r="E63" s="170"/>
      <c r="F63" s="171"/>
      <c r="G63" s="171">
        <f>SUMIF(AG64:AG76,"&lt;&gt;NOR",G64:G76)</f>
        <v>0</v>
      </c>
      <c r="H63" s="171"/>
      <c r="I63" s="171">
        <f>SUM(I64:I76)</f>
        <v>0</v>
      </c>
      <c r="J63" s="171"/>
      <c r="K63" s="171">
        <f>SUM(K64:K76)</f>
        <v>0</v>
      </c>
      <c r="L63" s="171"/>
      <c r="M63" s="171">
        <f>SUM(M64:M76)</f>
        <v>0</v>
      </c>
      <c r="N63" s="170"/>
      <c r="O63" s="170">
        <f>SUM(O64:O76)</f>
        <v>12.850000000000001</v>
      </c>
      <c r="P63" s="170"/>
      <c r="Q63" s="170">
        <f>SUM(Q64:Q76)</f>
        <v>0</v>
      </c>
      <c r="R63" s="171"/>
      <c r="S63" s="171"/>
      <c r="T63" s="172"/>
      <c r="U63" s="166"/>
      <c r="V63" s="166">
        <f>SUM(V64:V76)</f>
        <v>1018.5699999999999</v>
      </c>
      <c r="W63" s="166"/>
      <c r="X63" s="166"/>
      <c r="Y63" s="166"/>
      <c r="AG63" t="s">
        <v>236</v>
      </c>
    </row>
    <row r="64" spans="1:60" ht="22.5" outlineLevel="1" x14ac:dyDescent="0.2">
      <c r="A64" s="174">
        <v>17</v>
      </c>
      <c r="B64" s="175" t="s">
        <v>914</v>
      </c>
      <c r="C64" s="191" t="s">
        <v>915</v>
      </c>
      <c r="D64" s="176" t="s">
        <v>268</v>
      </c>
      <c r="E64" s="177">
        <v>865.51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4.2300000000000003E-3</v>
      </c>
      <c r="O64" s="177">
        <f>ROUND(E64*N64,2)</f>
        <v>3.66</v>
      </c>
      <c r="P64" s="177">
        <v>0</v>
      </c>
      <c r="Q64" s="177">
        <f>ROUND(E64*P64,2)</f>
        <v>0</v>
      </c>
      <c r="R64" s="179" t="s">
        <v>273</v>
      </c>
      <c r="S64" s="179" t="s">
        <v>241</v>
      </c>
      <c r="T64" s="180" t="s">
        <v>242</v>
      </c>
      <c r="U64" s="162">
        <v>0.315</v>
      </c>
      <c r="V64" s="162">
        <f>ROUND(E64*U64,2)</f>
        <v>272.64</v>
      </c>
      <c r="W64" s="162"/>
      <c r="X64" s="162" t="s">
        <v>243</v>
      </c>
      <c r="Y64" s="162" t="s">
        <v>244</v>
      </c>
      <c r="Z64" s="151"/>
      <c r="AA64" s="151"/>
      <c r="AB64" s="151"/>
      <c r="AC64" s="151"/>
      <c r="AD64" s="151"/>
      <c r="AE64" s="151"/>
      <c r="AF64" s="151"/>
      <c r="AG64" s="151" t="s">
        <v>245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253" t="s">
        <v>726</v>
      </c>
      <c r="D65" s="254"/>
      <c r="E65" s="254"/>
      <c r="F65" s="254"/>
      <c r="G65" s="254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247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2" t="s">
        <v>916</v>
      </c>
      <c r="D66" s="164"/>
      <c r="E66" s="165">
        <v>280.58999999999997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249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2" t="s">
        <v>917</v>
      </c>
      <c r="D67" s="164"/>
      <c r="E67" s="165">
        <v>344.97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249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2" t="s">
        <v>918</v>
      </c>
      <c r="D68" s="164"/>
      <c r="E68" s="165">
        <v>239.95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249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4">
        <v>18</v>
      </c>
      <c r="B69" s="175" t="s">
        <v>724</v>
      </c>
      <c r="C69" s="191" t="s">
        <v>725</v>
      </c>
      <c r="D69" s="176" t="s">
        <v>268</v>
      </c>
      <c r="E69" s="177">
        <v>2175.6950000000002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3.7799999999999999E-3</v>
      </c>
      <c r="O69" s="177">
        <f>ROUND(E69*N69,2)</f>
        <v>8.2200000000000006</v>
      </c>
      <c r="P69" s="177">
        <v>0</v>
      </c>
      <c r="Q69" s="177">
        <f>ROUND(E69*P69,2)</f>
        <v>0</v>
      </c>
      <c r="R69" s="179" t="s">
        <v>273</v>
      </c>
      <c r="S69" s="179" t="s">
        <v>241</v>
      </c>
      <c r="T69" s="180" t="s">
        <v>242</v>
      </c>
      <c r="U69" s="162">
        <v>0.245</v>
      </c>
      <c r="V69" s="162">
        <f>ROUND(E69*U69,2)</f>
        <v>533.04999999999995</v>
      </c>
      <c r="W69" s="162"/>
      <c r="X69" s="162" t="s">
        <v>243</v>
      </c>
      <c r="Y69" s="162" t="s">
        <v>244</v>
      </c>
      <c r="Z69" s="151"/>
      <c r="AA69" s="151"/>
      <c r="AB69" s="151"/>
      <c r="AC69" s="151"/>
      <c r="AD69" s="151"/>
      <c r="AE69" s="151"/>
      <c r="AF69" s="151"/>
      <c r="AG69" s="151" t="s">
        <v>245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253" t="s">
        <v>726</v>
      </c>
      <c r="D70" s="254"/>
      <c r="E70" s="254"/>
      <c r="F70" s="254"/>
      <c r="G70" s="254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247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192" t="s">
        <v>919</v>
      </c>
      <c r="D71" s="164"/>
      <c r="E71" s="165">
        <v>2175.6950000000002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249</v>
      </c>
      <c r="AH71" s="151">
        <v>5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4">
        <v>19</v>
      </c>
      <c r="B72" s="175" t="s">
        <v>728</v>
      </c>
      <c r="C72" s="191" t="s">
        <v>729</v>
      </c>
      <c r="D72" s="176" t="s">
        <v>268</v>
      </c>
      <c r="E72" s="177">
        <v>3041.2049999999999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3.2000000000000003E-4</v>
      </c>
      <c r="O72" s="177">
        <f>ROUND(E72*N72,2)</f>
        <v>0.97</v>
      </c>
      <c r="P72" s="177">
        <v>0</v>
      </c>
      <c r="Q72" s="177">
        <f>ROUND(E72*P72,2)</f>
        <v>0</v>
      </c>
      <c r="R72" s="179"/>
      <c r="S72" s="179" t="s">
        <v>349</v>
      </c>
      <c r="T72" s="180" t="s">
        <v>366</v>
      </c>
      <c r="U72" s="162">
        <v>7.0000000000000007E-2</v>
      </c>
      <c r="V72" s="162">
        <f>ROUND(E72*U72,2)</f>
        <v>212.88</v>
      </c>
      <c r="W72" s="162"/>
      <c r="X72" s="162" t="s">
        <v>243</v>
      </c>
      <c r="Y72" s="162" t="s">
        <v>244</v>
      </c>
      <c r="Z72" s="151"/>
      <c r="AA72" s="151"/>
      <c r="AB72" s="151"/>
      <c r="AC72" s="151"/>
      <c r="AD72" s="151"/>
      <c r="AE72" s="151"/>
      <c r="AF72" s="151"/>
      <c r="AG72" s="151" t="s">
        <v>245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">
      <c r="A73" s="158"/>
      <c r="B73" s="159"/>
      <c r="C73" s="192" t="s">
        <v>916</v>
      </c>
      <c r="D73" s="164"/>
      <c r="E73" s="165">
        <v>280.58999999999997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249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92" t="s">
        <v>917</v>
      </c>
      <c r="D74" s="164"/>
      <c r="E74" s="165">
        <v>344.97</v>
      </c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1"/>
      <c r="AA74" s="151"/>
      <c r="AB74" s="151"/>
      <c r="AC74" s="151"/>
      <c r="AD74" s="151"/>
      <c r="AE74" s="151"/>
      <c r="AF74" s="151"/>
      <c r="AG74" s="151" t="s">
        <v>249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2" t="s">
        <v>920</v>
      </c>
      <c r="D75" s="164"/>
      <c r="E75" s="165">
        <v>239.95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249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2" t="s">
        <v>921</v>
      </c>
      <c r="D76" s="164"/>
      <c r="E76" s="165">
        <v>2175.6950000000002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249</v>
      </c>
      <c r="AH76" s="151">
        <v>5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7" t="s">
        <v>235</v>
      </c>
      <c r="B77" s="168" t="s">
        <v>135</v>
      </c>
      <c r="C77" s="190" t="s">
        <v>136</v>
      </c>
      <c r="D77" s="169"/>
      <c r="E77" s="170"/>
      <c r="F77" s="171"/>
      <c r="G77" s="171">
        <f>SUMIF(AG78:AG161,"&lt;&gt;NOR",G78:G161)</f>
        <v>0</v>
      </c>
      <c r="H77" s="171"/>
      <c r="I77" s="171">
        <f>SUM(I78:I161)</f>
        <v>0</v>
      </c>
      <c r="J77" s="171"/>
      <c r="K77" s="171">
        <f>SUM(K78:K161)</f>
        <v>0</v>
      </c>
      <c r="L77" s="171"/>
      <c r="M77" s="171">
        <f>SUM(M78:M161)</f>
        <v>0</v>
      </c>
      <c r="N77" s="170"/>
      <c r="O77" s="170">
        <f>SUM(O78:O161)</f>
        <v>24.49</v>
      </c>
      <c r="P77" s="170"/>
      <c r="Q77" s="170">
        <f>SUM(Q78:Q161)</f>
        <v>0</v>
      </c>
      <c r="R77" s="171"/>
      <c r="S77" s="171"/>
      <c r="T77" s="172"/>
      <c r="U77" s="166"/>
      <c r="V77" s="166">
        <f>SUM(V78:V161)</f>
        <v>1869.52</v>
      </c>
      <c r="W77" s="166"/>
      <c r="X77" s="166"/>
      <c r="Y77" s="166"/>
      <c r="AG77" t="s">
        <v>236</v>
      </c>
    </row>
    <row r="78" spans="1:60" outlineLevel="1" x14ac:dyDescent="0.2">
      <c r="A78" s="174">
        <v>20</v>
      </c>
      <c r="B78" s="175" t="s">
        <v>922</v>
      </c>
      <c r="C78" s="191" t="s">
        <v>923</v>
      </c>
      <c r="D78" s="176" t="s">
        <v>268</v>
      </c>
      <c r="E78" s="177">
        <v>219.708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4.0000000000000003E-5</v>
      </c>
      <c r="O78" s="177">
        <f>ROUND(E78*N78,2)</f>
        <v>0.01</v>
      </c>
      <c r="P78" s="177">
        <v>0</v>
      </c>
      <c r="Q78" s="177">
        <f>ROUND(E78*P78,2)</f>
        <v>0</v>
      </c>
      <c r="R78" s="179" t="s">
        <v>273</v>
      </c>
      <c r="S78" s="179" t="s">
        <v>241</v>
      </c>
      <c r="T78" s="180" t="s">
        <v>242</v>
      </c>
      <c r="U78" s="162">
        <v>7.8E-2</v>
      </c>
      <c r="V78" s="162">
        <f>ROUND(E78*U78,2)</f>
        <v>17.14</v>
      </c>
      <c r="W78" s="162"/>
      <c r="X78" s="162" t="s">
        <v>243</v>
      </c>
      <c r="Y78" s="162" t="s">
        <v>244</v>
      </c>
      <c r="Z78" s="151"/>
      <c r="AA78" s="151"/>
      <c r="AB78" s="151"/>
      <c r="AC78" s="151"/>
      <c r="AD78" s="151"/>
      <c r="AE78" s="151"/>
      <c r="AF78" s="151"/>
      <c r="AG78" s="151" t="s">
        <v>245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2" x14ac:dyDescent="0.2">
      <c r="A79" s="158"/>
      <c r="B79" s="159"/>
      <c r="C79" s="253" t="s">
        <v>924</v>
      </c>
      <c r="D79" s="254"/>
      <c r="E79" s="254"/>
      <c r="F79" s="254"/>
      <c r="G79" s="254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247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81" t="str">
        <f>C79</f>
        <v>které se zřizují před úpravami povrchu, a obalení osazených dveřních zárubní před znečištěním při úpravách povrchu nástřikem plastických maltovin včetně pozdějšího odkrytí,</v>
      </c>
      <c r="BB79" s="151"/>
      <c r="BC79" s="151"/>
      <c r="BD79" s="151"/>
      <c r="BE79" s="151"/>
      <c r="BF79" s="151"/>
      <c r="BG79" s="151"/>
      <c r="BH79" s="151"/>
    </row>
    <row r="80" spans="1:60" outlineLevel="2" x14ac:dyDescent="0.2">
      <c r="A80" s="158"/>
      <c r="B80" s="159"/>
      <c r="C80" s="192" t="s">
        <v>925</v>
      </c>
      <c r="D80" s="164"/>
      <c r="E80" s="165">
        <v>9.4559999999999995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1"/>
      <c r="AA80" s="151"/>
      <c r="AB80" s="151"/>
      <c r="AC80" s="151"/>
      <c r="AD80" s="151"/>
      <c r="AE80" s="151"/>
      <c r="AF80" s="151"/>
      <c r="AG80" s="151" t="s">
        <v>249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2" t="s">
        <v>926</v>
      </c>
      <c r="D81" s="164"/>
      <c r="E81" s="165">
        <v>6.3040000000000003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249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2" t="s">
        <v>927</v>
      </c>
      <c r="D82" s="164"/>
      <c r="E82" s="165">
        <v>2.3639999999999999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1"/>
      <c r="AA82" s="151"/>
      <c r="AB82" s="151"/>
      <c r="AC82" s="151"/>
      <c r="AD82" s="151"/>
      <c r="AE82" s="151"/>
      <c r="AF82" s="151"/>
      <c r="AG82" s="151" t="s">
        <v>249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92" t="s">
        <v>928</v>
      </c>
      <c r="D83" s="164"/>
      <c r="E83" s="165">
        <v>9.4559999999999995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249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3" x14ac:dyDescent="0.2">
      <c r="A84" s="158"/>
      <c r="B84" s="159"/>
      <c r="C84" s="192" t="s">
        <v>929</v>
      </c>
      <c r="D84" s="164"/>
      <c r="E84" s="165">
        <v>15.76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1"/>
      <c r="AA84" s="151"/>
      <c r="AB84" s="151"/>
      <c r="AC84" s="151"/>
      <c r="AD84" s="151"/>
      <c r="AE84" s="151"/>
      <c r="AF84" s="151"/>
      <c r="AG84" s="151" t="s">
        <v>249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2" t="s">
        <v>930</v>
      </c>
      <c r="D85" s="164"/>
      <c r="E85" s="165">
        <v>2.758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249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2" t="s">
        <v>931</v>
      </c>
      <c r="D86" s="164"/>
      <c r="E86" s="165">
        <v>8.2739999999999991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249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2" t="s">
        <v>932</v>
      </c>
      <c r="D87" s="164"/>
      <c r="E87" s="165">
        <v>31.52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2" t="s">
        <v>933</v>
      </c>
      <c r="D88" s="164"/>
      <c r="E88" s="165">
        <v>12.608000000000001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249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92" t="s">
        <v>934</v>
      </c>
      <c r="D89" s="164"/>
      <c r="E89" s="165">
        <v>2.758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1"/>
      <c r="AA89" s="151"/>
      <c r="AB89" s="151"/>
      <c r="AC89" s="151"/>
      <c r="AD89" s="151"/>
      <c r="AE89" s="151"/>
      <c r="AF89" s="151"/>
      <c r="AG89" s="151" t="s">
        <v>249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3" x14ac:dyDescent="0.2">
      <c r="A90" s="158"/>
      <c r="B90" s="159"/>
      <c r="C90" s="192" t="s">
        <v>935</v>
      </c>
      <c r="D90" s="164"/>
      <c r="E90" s="165">
        <v>2.758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1"/>
      <c r="AA90" s="151"/>
      <c r="AB90" s="151"/>
      <c r="AC90" s="151"/>
      <c r="AD90" s="151"/>
      <c r="AE90" s="151"/>
      <c r="AF90" s="151"/>
      <c r="AG90" s="151" t="s">
        <v>249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92" t="s">
        <v>936</v>
      </c>
      <c r="D91" s="164"/>
      <c r="E91" s="165">
        <v>8.6679999999999993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249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2" t="s">
        <v>937</v>
      </c>
      <c r="D92" s="164"/>
      <c r="E92" s="165">
        <v>26.004000000000001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249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2" t="s">
        <v>938</v>
      </c>
      <c r="D93" s="164"/>
      <c r="E93" s="165">
        <v>17.335999999999999</v>
      </c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62"/>
      <c r="Z93" s="151"/>
      <c r="AA93" s="151"/>
      <c r="AB93" s="151"/>
      <c r="AC93" s="151"/>
      <c r="AD93" s="151"/>
      <c r="AE93" s="151"/>
      <c r="AF93" s="151"/>
      <c r="AG93" s="151" t="s">
        <v>249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92" t="s">
        <v>939</v>
      </c>
      <c r="D94" s="164"/>
      <c r="E94" s="165">
        <v>4.3339999999999996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1"/>
      <c r="AA94" s="151"/>
      <c r="AB94" s="151"/>
      <c r="AC94" s="151"/>
      <c r="AD94" s="151"/>
      <c r="AE94" s="151"/>
      <c r="AF94" s="151"/>
      <c r="AG94" s="151" t="s">
        <v>249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2" t="s">
        <v>940</v>
      </c>
      <c r="D95" s="164"/>
      <c r="E95" s="165">
        <v>4.3339999999999996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249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92" t="s">
        <v>941</v>
      </c>
      <c r="D96" s="164"/>
      <c r="E96" s="165">
        <v>10.638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1"/>
      <c r="AA96" s="151"/>
      <c r="AB96" s="151"/>
      <c r="AC96" s="151"/>
      <c r="AD96" s="151"/>
      <c r="AE96" s="151"/>
      <c r="AF96" s="151"/>
      <c r="AG96" s="151" t="s">
        <v>249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2" t="s">
        <v>942</v>
      </c>
      <c r="D97" s="164"/>
      <c r="E97" s="165">
        <v>3.5459999999999998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1"/>
      <c r="AA97" s="151"/>
      <c r="AB97" s="151"/>
      <c r="AC97" s="151"/>
      <c r="AD97" s="151"/>
      <c r="AE97" s="151"/>
      <c r="AF97" s="151"/>
      <c r="AG97" s="151" t="s">
        <v>249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92" t="s">
        <v>943</v>
      </c>
      <c r="D98" s="164"/>
      <c r="E98" s="165">
        <v>3.94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249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2" t="s">
        <v>944</v>
      </c>
      <c r="D99" s="164"/>
      <c r="E99" s="165">
        <v>4.3339999999999996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1"/>
      <c r="AA99" s="151"/>
      <c r="AB99" s="151"/>
      <c r="AC99" s="151"/>
      <c r="AD99" s="151"/>
      <c r="AE99" s="151"/>
      <c r="AF99" s="151"/>
      <c r="AG99" s="151" t="s">
        <v>249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92" t="s">
        <v>945</v>
      </c>
      <c r="D100" s="164"/>
      <c r="E100" s="165">
        <v>4.7279999999999998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249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92" t="s">
        <v>946</v>
      </c>
      <c r="D101" s="164"/>
      <c r="E101" s="165">
        <v>4.7279999999999998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249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2" t="s">
        <v>947</v>
      </c>
      <c r="D102" s="164"/>
      <c r="E102" s="165">
        <v>3.1520000000000001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249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2" t="s">
        <v>948</v>
      </c>
      <c r="D103" s="164"/>
      <c r="E103" s="165"/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62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92" t="s">
        <v>949</v>
      </c>
      <c r="D104" s="164"/>
      <c r="E104" s="165">
        <v>3.6539999999999999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249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2" t="s">
        <v>950</v>
      </c>
      <c r="D105" s="164"/>
      <c r="E105" s="165">
        <v>1.5760000000000001</v>
      </c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1"/>
      <c r="AA105" s="151"/>
      <c r="AB105" s="151"/>
      <c r="AC105" s="151"/>
      <c r="AD105" s="151"/>
      <c r="AE105" s="151"/>
      <c r="AF105" s="151"/>
      <c r="AG105" s="151" t="s">
        <v>249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192" t="s">
        <v>951</v>
      </c>
      <c r="D106" s="164"/>
      <c r="E106" s="165">
        <v>2.1669999999999998</v>
      </c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249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92" t="s">
        <v>952</v>
      </c>
      <c r="D107" s="164"/>
      <c r="E107" s="165">
        <v>1.7729999999999999</v>
      </c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1"/>
      <c r="AA107" s="151"/>
      <c r="AB107" s="151"/>
      <c r="AC107" s="151"/>
      <c r="AD107" s="151"/>
      <c r="AE107" s="151"/>
      <c r="AF107" s="151"/>
      <c r="AG107" s="151" t="s">
        <v>249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192" t="s">
        <v>953</v>
      </c>
      <c r="D108" s="164"/>
      <c r="E108" s="165">
        <v>1.97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249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192" t="s">
        <v>954</v>
      </c>
      <c r="D109" s="164"/>
      <c r="E109" s="165">
        <v>2</v>
      </c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1"/>
      <c r="AA109" s="151"/>
      <c r="AB109" s="151"/>
      <c r="AC109" s="151"/>
      <c r="AD109" s="151"/>
      <c r="AE109" s="151"/>
      <c r="AF109" s="151"/>
      <c r="AG109" s="151" t="s">
        <v>249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2" t="s">
        <v>955</v>
      </c>
      <c r="D110" s="164"/>
      <c r="E110" s="165">
        <v>3.69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249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2" t="s">
        <v>956</v>
      </c>
      <c r="D111" s="164"/>
      <c r="E111" s="165">
        <v>3.12</v>
      </c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1"/>
      <c r="AA111" s="151"/>
      <c r="AB111" s="151"/>
      <c r="AC111" s="151"/>
      <c r="AD111" s="151"/>
      <c r="AE111" s="151"/>
      <c r="AF111" s="151"/>
      <c r="AG111" s="151" t="s">
        <v>249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33.75" outlineLevel="1" x14ac:dyDescent="0.2">
      <c r="A112" s="174">
        <v>21</v>
      </c>
      <c r="B112" s="175" t="s">
        <v>957</v>
      </c>
      <c r="C112" s="191" t="s">
        <v>958</v>
      </c>
      <c r="D112" s="176" t="s">
        <v>268</v>
      </c>
      <c r="E112" s="177">
        <v>865.51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7">
        <v>4.1900000000000001E-3</v>
      </c>
      <c r="O112" s="177">
        <f>ROUND(E112*N112,2)</f>
        <v>3.63</v>
      </c>
      <c r="P112" s="177">
        <v>0</v>
      </c>
      <c r="Q112" s="177">
        <f>ROUND(E112*P112,2)</f>
        <v>0</v>
      </c>
      <c r="R112" s="179" t="s">
        <v>307</v>
      </c>
      <c r="S112" s="179" t="s">
        <v>241</v>
      </c>
      <c r="T112" s="180" t="s">
        <v>242</v>
      </c>
      <c r="U112" s="162">
        <v>0.19350999999999999</v>
      </c>
      <c r="V112" s="162">
        <f>ROUND(E112*U112,2)</f>
        <v>167.48</v>
      </c>
      <c r="W112" s="162"/>
      <c r="X112" s="162" t="s">
        <v>243</v>
      </c>
      <c r="Y112" s="162" t="s">
        <v>244</v>
      </c>
      <c r="Z112" s="151"/>
      <c r="AA112" s="151"/>
      <c r="AB112" s="151"/>
      <c r="AC112" s="151"/>
      <c r="AD112" s="151"/>
      <c r="AE112" s="151"/>
      <c r="AF112" s="151"/>
      <c r="AG112" s="151" t="s">
        <v>245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192" t="s">
        <v>916</v>
      </c>
      <c r="D113" s="164"/>
      <c r="E113" s="165">
        <v>280.58999999999997</v>
      </c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249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2" t="s">
        <v>917</v>
      </c>
      <c r="D114" s="164"/>
      <c r="E114" s="165">
        <v>344.97</v>
      </c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1"/>
      <c r="AA114" s="151"/>
      <c r="AB114" s="151"/>
      <c r="AC114" s="151"/>
      <c r="AD114" s="151"/>
      <c r="AE114" s="151"/>
      <c r="AF114" s="151"/>
      <c r="AG114" s="151" t="s">
        <v>249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2" t="s">
        <v>918</v>
      </c>
      <c r="D115" s="164"/>
      <c r="E115" s="165">
        <v>239.95</v>
      </c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1"/>
      <c r="AA115" s="151"/>
      <c r="AB115" s="151"/>
      <c r="AC115" s="151"/>
      <c r="AD115" s="151"/>
      <c r="AE115" s="151"/>
      <c r="AF115" s="151"/>
      <c r="AG115" s="151" t="s">
        <v>249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74">
        <v>22</v>
      </c>
      <c r="B116" s="175" t="s">
        <v>959</v>
      </c>
      <c r="C116" s="191" t="s">
        <v>960</v>
      </c>
      <c r="D116" s="176" t="s">
        <v>268</v>
      </c>
      <c r="E116" s="177">
        <v>865.51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7">
        <v>4.1099999999999999E-3</v>
      </c>
      <c r="O116" s="177">
        <f>ROUND(E116*N116,2)</f>
        <v>3.56</v>
      </c>
      <c r="P116" s="177">
        <v>0</v>
      </c>
      <c r="Q116" s="177">
        <f>ROUND(E116*P116,2)</f>
        <v>0</v>
      </c>
      <c r="R116" s="179" t="s">
        <v>273</v>
      </c>
      <c r="S116" s="179" t="s">
        <v>241</v>
      </c>
      <c r="T116" s="180" t="s">
        <v>242</v>
      </c>
      <c r="U116" s="162">
        <v>0.48399999999999999</v>
      </c>
      <c r="V116" s="162">
        <f>ROUND(E116*U116,2)</f>
        <v>418.91</v>
      </c>
      <c r="W116" s="162"/>
      <c r="X116" s="162" t="s">
        <v>243</v>
      </c>
      <c r="Y116" s="162" t="s">
        <v>244</v>
      </c>
      <c r="Z116" s="151"/>
      <c r="AA116" s="151"/>
      <c r="AB116" s="151"/>
      <c r="AC116" s="151"/>
      <c r="AD116" s="151"/>
      <c r="AE116" s="151"/>
      <c r="AF116" s="151"/>
      <c r="AG116" s="151" t="s">
        <v>245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253" t="s">
        <v>961</v>
      </c>
      <c r="D117" s="254"/>
      <c r="E117" s="254"/>
      <c r="F117" s="254"/>
      <c r="G117" s="254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1"/>
      <c r="AA117" s="151"/>
      <c r="AB117" s="151"/>
      <c r="AC117" s="151"/>
      <c r="AD117" s="151"/>
      <c r="AE117" s="151"/>
      <c r="AF117" s="151"/>
      <c r="AG117" s="151" t="s">
        <v>247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192" t="s">
        <v>962</v>
      </c>
      <c r="D118" s="164"/>
      <c r="E118" s="165">
        <v>865.51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249</v>
      </c>
      <c r="AH118" s="151">
        <v>5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4">
        <v>23</v>
      </c>
      <c r="B119" s="175" t="s">
        <v>963</v>
      </c>
      <c r="C119" s="191" t="s">
        <v>964</v>
      </c>
      <c r="D119" s="176" t="s">
        <v>312</v>
      </c>
      <c r="E119" s="177">
        <v>593.28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7">
        <v>2.3800000000000002E-3</v>
      </c>
      <c r="O119" s="177">
        <f>ROUND(E119*N119,2)</f>
        <v>1.41</v>
      </c>
      <c r="P119" s="177">
        <v>0</v>
      </c>
      <c r="Q119" s="177">
        <f>ROUND(E119*P119,2)</f>
        <v>0</v>
      </c>
      <c r="R119" s="179" t="s">
        <v>307</v>
      </c>
      <c r="S119" s="179" t="s">
        <v>241</v>
      </c>
      <c r="T119" s="180" t="s">
        <v>242</v>
      </c>
      <c r="U119" s="162">
        <v>0.18232999999999999</v>
      </c>
      <c r="V119" s="162">
        <f>ROUND(E119*U119,2)</f>
        <v>108.17</v>
      </c>
      <c r="W119" s="162"/>
      <c r="X119" s="162" t="s">
        <v>243</v>
      </c>
      <c r="Y119" s="162" t="s">
        <v>244</v>
      </c>
      <c r="Z119" s="151"/>
      <c r="AA119" s="151"/>
      <c r="AB119" s="151"/>
      <c r="AC119" s="151"/>
      <c r="AD119" s="151"/>
      <c r="AE119" s="151"/>
      <c r="AF119" s="151"/>
      <c r="AG119" s="151" t="s">
        <v>245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192" t="s">
        <v>965</v>
      </c>
      <c r="D120" s="164"/>
      <c r="E120" s="165"/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1"/>
      <c r="AA120" s="151"/>
      <c r="AB120" s="151"/>
      <c r="AC120" s="151"/>
      <c r="AD120" s="151"/>
      <c r="AE120" s="151"/>
      <c r="AF120" s="151"/>
      <c r="AG120" s="151" t="s">
        <v>249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92" t="s">
        <v>966</v>
      </c>
      <c r="D121" s="164"/>
      <c r="E121" s="165">
        <v>28.44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1"/>
      <c r="AA121" s="151"/>
      <c r="AB121" s="151"/>
      <c r="AC121" s="151"/>
      <c r="AD121" s="151"/>
      <c r="AE121" s="151"/>
      <c r="AF121" s="151"/>
      <c r="AG121" s="151" t="s">
        <v>249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2" t="s">
        <v>967</v>
      </c>
      <c r="D122" s="164"/>
      <c r="E122" s="165">
        <v>18.96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1"/>
      <c r="AA122" s="151"/>
      <c r="AB122" s="151"/>
      <c r="AC122" s="151"/>
      <c r="AD122" s="151"/>
      <c r="AE122" s="151"/>
      <c r="AF122" s="151"/>
      <c r="AG122" s="151" t="s">
        <v>249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92" t="s">
        <v>968</v>
      </c>
      <c r="D123" s="164"/>
      <c r="E123" s="165">
        <v>9.08</v>
      </c>
      <c r="F123" s="162"/>
      <c r="G123" s="162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62"/>
      <c r="Z123" s="151"/>
      <c r="AA123" s="151"/>
      <c r="AB123" s="151"/>
      <c r="AC123" s="151"/>
      <c r="AD123" s="151"/>
      <c r="AE123" s="151"/>
      <c r="AF123" s="151"/>
      <c r="AG123" s="151" t="s">
        <v>249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2" t="s">
        <v>969</v>
      </c>
      <c r="D124" s="164"/>
      <c r="E124" s="165">
        <v>28.44</v>
      </c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1"/>
      <c r="AA124" s="151"/>
      <c r="AB124" s="151"/>
      <c r="AC124" s="151"/>
      <c r="AD124" s="151"/>
      <c r="AE124" s="151"/>
      <c r="AF124" s="151"/>
      <c r="AG124" s="151" t="s">
        <v>249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2" t="s">
        <v>970</v>
      </c>
      <c r="D125" s="164"/>
      <c r="E125" s="165">
        <v>47.4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249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2" t="s">
        <v>971</v>
      </c>
      <c r="D126" s="164"/>
      <c r="E126" s="165">
        <v>9.2799999999999994</v>
      </c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62"/>
      <c r="Z126" s="151"/>
      <c r="AA126" s="151"/>
      <c r="AB126" s="151"/>
      <c r="AC126" s="151"/>
      <c r="AD126" s="151"/>
      <c r="AE126" s="151"/>
      <c r="AF126" s="151"/>
      <c r="AG126" s="151" t="s">
        <v>249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">
      <c r="A127" s="158"/>
      <c r="B127" s="159"/>
      <c r="C127" s="192" t="s">
        <v>972</v>
      </c>
      <c r="D127" s="164"/>
      <c r="E127" s="165">
        <v>27.84</v>
      </c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1"/>
      <c r="AA127" s="151"/>
      <c r="AB127" s="151"/>
      <c r="AC127" s="151"/>
      <c r="AD127" s="151"/>
      <c r="AE127" s="151"/>
      <c r="AF127" s="151"/>
      <c r="AG127" s="151" t="s">
        <v>249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92" t="s">
        <v>973</v>
      </c>
      <c r="D128" s="164"/>
      <c r="E128" s="165">
        <v>94.8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1"/>
      <c r="AA128" s="151"/>
      <c r="AB128" s="151"/>
      <c r="AC128" s="151"/>
      <c r="AD128" s="151"/>
      <c r="AE128" s="151"/>
      <c r="AF128" s="151"/>
      <c r="AG128" s="151" t="s">
        <v>249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2" t="s">
        <v>974</v>
      </c>
      <c r="D129" s="164"/>
      <c r="E129" s="165">
        <v>37.92</v>
      </c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1"/>
      <c r="AA129" s="151"/>
      <c r="AB129" s="151"/>
      <c r="AC129" s="151"/>
      <c r="AD129" s="151"/>
      <c r="AE129" s="151"/>
      <c r="AF129" s="151"/>
      <c r="AG129" s="151" t="s">
        <v>249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92" t="s">
        <v>975</v>
      </c>
      <c r="D130" s="164"/>
      <c r="E130" s="165">
        <v>9.2799999999999994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1"/>
      <c r="AA130" s="151"/>
      <c r="AB130" s="151"/>
      <c r="AC130" s="151"/>
      <c r="AD130" s="151"/>
      <c r="AE130" s="151"/>
      <c r="AF130" s="151"/>
      <c r="AG130" s="151" t="s">
        <v>249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92" t="s">
        <v>976</v>
      </c>
      <c r="D131" s="164"/>
      <c r="E131" s="165">
        <v>9.2799999999999994</v>
      </c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1"/>
      <c r="AA131" s="151"/>
      <c r="AB131" s="151"/>
      <c r="AC131" s="151"/>
      <c r="AD131" s="151"/>
      <c r="AE131" s="151"/>
      <c r="AF131" s="151"/>
      <c r="AG131" s="151" t="s">
        <v>249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2" t="s">
        <v>977</v>
      </c>
      <c r="D132" s="164"/>
      <c r="E132" s="165">
        <v>20.16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1"/>
      <c r="AA132" s="151"/>
      <c r="AB132" s="151"/>
      <c r="AC132" s="151"/>
      <c r="AD132" s="151"/>
      <c r="AE132" s="151"/>
      <c r="AF132" s="151"/>
      <c r="AG132" s="151" t="s">
        <v>249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2" t="s">
        <v>978</v>
      </c>
      <c r="D133" s="164"/>
      <c r="E133" s="165">
        <v>60.48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249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192" t="s">
        <v>979</v>
      </c>
      <c r="D134" s="164"/>
      <c r="E134" s="165">
        <v>40.32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1"/>
      <c r="AA134" s="151"/>
      <c r="AB134" s="151"/>
      <c r="AC134" s="151"/>
      <c r="AD134" s="151"/>
      <c r="AE134" s="151"/>
      <c r="AF134" s="151"/>
      <c r="AG134" s="151" t="s">
        <v>249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2" t="s">
        <v>980</v>
      </c>
      <c r="D135" s="164"/>
      <c r="E135" s="165">
        <v>10.08</v>
      </c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1"/>
      <c r="AA135" s="151"/>
      <c r="AB135" s="151"/>
      <c r="AC135" s="151"/>
      <c r="AD135" s="151"/>
      <c r="AE135" s="151"/>
      <c r="AF135" s="151"/>
      <c r="AG135" s="151" t="s">
        <v>249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2" t="s">
        <v>981</v>
      </c>
      <c r="D136" s="164"/>
      <c r="E136" s="165">
        <v>10.08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1"/>
      <c r="AA136" s="151"/>
      <c r="AB136" s="151"/>
      <c r="AC136" s="151"/>
      <c r="AD136" s="151"/>
      <c r="AE136" s="151"/>
      <c r="AF136" s="151"/>
      <c r="AG136" s="151" t="s">
        <v>249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92" t="s">
        <v>982</v>
      </c>
      <c r="D137" s="164"/>
      <c r="E137" s="165">
        <v>29.04</v>
      </c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1"/>
      <c r="AA137" s="151"/>
      <c r="AB137" s="151"/>
      <c r="AC137" s="151"/>
      <c r="AD137" s="151"/>
      <c r="AE137" s="151"/>
      <c r="AF137" s="151"/>
      <c r="AG137" s="151" t="s">
        <v>249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2" t="s">
        <v>983</v>
      </c>
      <c r="D138" s="164"/>
      <c r="E138" s="165">
        <v>9.68</v>
      </c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1"/>
      <c r="AA138" s="151"/>
      <c r="AB138" s="151"/>
      <c r="AC138" s="151"/>
      <c r="AD138" s="151"/>
      <c r="AE138" s="151"/>
      <c r="AF138" s="151"/>
      <c r="AG138" s="151" t="s">
        <v>249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192" t="s">
        <v>984</v>
      </c>
      <c r="D139" s="164"/>
      <c r="E139" s="165">
        <v>9.8800000000000008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1"/>
      <c r="AA139" s="151"/>
      <c r="AB139" s="151"/>
      <c r="AC139" s="151"/>
      <c r="AD139" s="151"/>
      <c r="AE139" s="151"/>
      <c r="AF139" s="151"/>
      <c r="AG139" s="151" t="s">
        <v>249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192" t="s">
        <v>985</v>
      </c>
      <c r="D140" s="164"/>
      <c r="E140" s="165">
        <v>10.08</v>
      </c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249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2" t="s">
        <v>986</v>
      </c>
      <c r="D141" s="164"/>
      <c r="E141" s="165">
        <v>10.28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1"/>
      <c r="AA141" s="151"/>
      <c r="AB141" s="151"/>
      <c r="AC141" s="151"/>
      <c r="AD141" s="151"/>
      <c r="AE141" s="151"/>
      <c r="AF141" s="151"/>
      <c r="AG141" s="151" t="s">
        <v>249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92" t="s">
        <v>987</v>
      </c>
      <c r="D142" s="164"/>
      <c r="E142" s="165">
        <v>10.28</v>
      </c>
      <c r="F142" s="162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1"/>
      <c r="AA142" s="151"/>
      <c r="AB142" s="151"/>
      <c r="AC142" s="151"/>
      <c r="AD142" s="151"/>
      <c r="AE142" s="151"/>
      <c r="AF142" s="151"/>
      <c r="AG142" s="151" t="s">
        <v>249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92" t="s">
        <v>988</v>
      </c>
      <c r="D143" s="164"/>
      <c r="E143" s="165">
        <v>9.48</v>
      </c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1"/>
      <c r="AA143" s="151"/>
      <c r="AB143" s="151"/>
      <c r="AC143" s="151"/>
      <c r="AD143" s="151"/>
      <c r="AE143" s="151"/>
      <c r="AF143" s="151"/>
      <c r="AG143" s="151" t="s">
        <v>249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92" t="s">
        <v>989</v>
      </c>
      <c r="D144" s="164"/>
      <c r="E144" s="165"/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1"/>
      <c r="AA144" s="151"/>
      <c r="AB144" s="151"/>
      <c r="AC144" s="151"/>
      <c r="AD144" s="151"/>
      <c r="AE144" s="151"/>
      <c r="AF144" s="151"/>
      <c r="AG144" s="151" t="s">
        <v>249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192" t="s">
        <v>990</v>
      </c>
      <c r="D145" s="164"/>
      <c r="E145" s="165">
        <v>5.86</v>
      </c>
      <c r="F145" s="162"/>
      <c r="G145" s="162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62"/>
      <c r="Z145" s="151"/>
      <c r="AA145" s="151"/>
      <c r="AB145" s="151"/>
      <c r="AC145" s="151"/>
      <c r="AD145" s="151"/>
      <c r="AE145" s="151"/>
      <c r="AF145" s="151"/>
      <c r="AG145" s="151" t="s">
        <v>249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192" t="s">
        <v>991</v>
      </c>
      <c r="D146" s="164"/>
      <c r="E146" s="165">
        <v>4.74</v>
      </c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249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2" t="s">
        <v>992</v>
      </c>
      <c r="D147" s="164"/>
      <c r="E147" s="165">
        <v>5.04</v>
      </c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1"/>
      <c r="AA147" s="151"/>
      <c r="AB147" s="151"/>
      <c r="AC147" s="151"/>
      <c r="AD147" s="151"/>
      <c r="AE147" s="151"/>
      <c r="AF147" s="151"/>
      <c r="AG147" s="151" t="s">
        <v>249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92" t="s">
        <v>993</v>
      </c>
      <c r="D148" s="164"/>
      <c r="E148" s="165">
        <v>4.84</v>
      </c>
      <c r="F148" s="162"/>
      <c r="G148" s="162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1"/>
      <c r="AA148" s="151"/>
      <c r="AB148" s="151"/>
      <c r="AC148" s="151"/>
      <c r="AD148" s="151"/>
      <c r="AE148" s="151"/>
      <c r="AF148" s="151"/>
      <c r="AG148" s="151" t="s">
        <v>249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92" t="s">
        <v>994</v>
      </c>
      <c r="D149" s="164"/>
      <c r="E149" s="165">
        <v>4.9400000000000004</v>
      </c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1"/>
      <c r="AA149" s="151"/>
      <c r="AB149" s="151"/>
      <c r="AC149" s="151"/>
      <c r="AD149" s="151"/>
      <c r="AE149" s="151"/>
      <c r="AF149" s="151"/>
      <c r="AG149" s="151" t="s">
        <v>249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2" t="s">
        <v>995</v>
      </c>
      <c r="D150" s="164"/>
      <c r="E150" s="165">
        <v>5</v>
      </c>
      <c r="F150" s="162"/>
      <c r="G150" s="162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1"/>
      <c r="AA150" s="151"/>
      <c r="AB150" s="151"/>
      <c r="AC150" s="151"/>
      <c r="AD150" s="151"/>
      <c r="AE150" s="151"/>
      <c r="AF150" s="151"/>
      <c r="AG150" s="151" t="s">
        <v>249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92" t="s">
        <v>996</v>
      </c>
      <c r="D151" s="164"/>
      <c r="E151" s="165">
        <v>5.9</v>
      </c>
      <c r="F151" s="162"/>
      <c r="G151" s="162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1"/>
      <c r="AA151" s="151"/>
      <c r="AB151" s="151"/>
      <c r="AC151" s="151"/>
      <c r="AD151" s="151"/>
      <c r="AE151" s="151"/>
      <c r="AF151" s="151"/>
      <c r="AG151" s="151" t="s">
        <v>249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192" t="s">
        <v>997</v>
      </c>
      <c r="D152" s="164"/>
      <c r="E152" s="165">
        <v>6.4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249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ht="22.5" outlineLevel="1" x14ac:dyDescent="0.2">
      <c r="A153" s="174">
        <v>24</v>
      </c>
      <c r="B153" s="175" t="s">
        <v>998</v>
      </c>
      <c r="C153" s="191" t="s">
        <v>999</v>
      </c>
      <c r="D153" s="176" t="s">
        <v>268</v>
      </c>
      <c r="E153" s="177">
        <v>2175.6950000000002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7">
        <v>3.63E-3</v>
      </c>
      <c r="O153" s="177">
        <f>ROUND(E153*N153,2)</f>
        <v>7.9</v>
      </c>
      <c r="P153" s="177">
        <v>0</v>
      </c>
      <c r="Q153" s="177">
        <f>ROUND(E153*P153,2)</f>
        <v>0</v>
      </c>
      <c r="R153" s="179" t="s">
        <v>307</v>
      </c>
      <c r="S153" s="179" t="s">
        <v>241</v>
      </c>
      <c r="T153" s="180" t="s">
        <v>242</v>
      </c>
      <c r="U153" s="162">
        <v>0.17016000000000001</v>
      </c>
      <c r="V153" s="162">
        <f>ROUND(E153*U153,2)</f>
        <v>370.22</v>
      </c>
      <c r="W153" s="162"/>
      <c r="X153" s="162" t="s">
        <v>243</v>
      </c>
      <c r="Y153" s="162" t="s">
        <v>244</v>
      </c>
      <c r="Z153" s="151"/>
      <c r="AA153" s="151"/>
      <c r="AB153" s="151"/>
      <c r="AC153" s="151"/>
      <c r="AD153" s="151"/>
      <c r="AE153" s="151"/>
      <c r="AF153" s="151"/>
      <c r="AG153" s="151" t="s">
        <v>245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33.75" outlineLevel="2" x14ac:dyDescent="0.2">
      <c r="A154" s="158"/>
      <c r="B154" s="159"/>
      <c r="C154" s="192" t="s">
        <v>1000</v>
      </c>
      <c r="D154" s="164"/>
      <c r="E154" s="165">
        <v>871.98800000000006</v>
      </c>
      <c r="F154" s="162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62"/>
      <c r="Z154" s="151"/>
      <c r="AA154" s="151"/>
      <c r="AB154" s="151"/>
      <c r="AC154" s="151"/>
      <c r="AD154" s="151"/>
      <c r="AE154" s="151"/>
      <c r="AF154" s="151"/>
      <c r="AG154" s="151" t="s">
        <v>249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ht="22.5" outlineLevel="3" x14ac:dyDescent="0.2">
      <c r="A155" s="158"/>
      <c r="B155" s="159"/>
      <c r="C155" s="192" t="s">
        <v>1001</v>
      </c>
      <c r="D155" s="164"/>
      <c r="E155" s="165">
        <v>1014.304</v>
      </c>
      <c r="F155" s="162"/>
      <c r="G155" s="162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62"/>
      <c r="Z155" s="151"/>
      <c r="AA155" s="151"/>
      <c r="AB155" s="151"/>
      <c r="AC155" s="151"/>
      <c r="AD155" s="151"/>
      <c r="AE155" s="151"/>
      <c r="AF155" s="151"/>
      <c r="AG155" s="151" t="s">
        <v>249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3" x14ac:dyDescent="0.2">
      <c r="A156" s="158"/>
      <c r="B156" s="159"/>
      <c r="C156" s="192" t="s">
        <v>1002</v>
      </c>
      <c r="D156" s="164"/>
      <c r="E156" s="165">
        <v>722.245</v>
      </c>
      <c r="F156" s="162"/>
      <c r="G156" s="16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1"/>
      <c r="AA156" s="151"/>
      <c r="AB156" s="151"/>
      <c r="AC156" s="151"/>
      <c r="AD156" s="151"/>
      <c r="AE156" s="151"/>
      <c r="AF156" s="151"/>
      <c r="AG156" s="151" t="s">
        <v>249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2" t="s">
        <v>1003</v>
      </c>
      <c r="D157" s="164"/>
      <c r="E157" s="165"/>
      <c r="F157" s="162"/>
      <c r="G157" s="162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1"/>
      <c r="AA157" s="151"/>
      <c r="AB157" s="151"/>
      <c r="AC157" s="151"/>
      <c r="AD157" s="151"/>
      <c r="AE157" s="151"/>
      <c r="AF157" s="151"/>
      <c r="AG157" s="151" t="s">
        <v>249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92" t="s">
        <v>1004</v>
      </c>
      <c r="D158" s="164"/>
      <c r="E158" s="165">
        <v>-257.012</v>
      </c>
      <c r="F158" s="162"/>
      <c r="G158" s="162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1"/>
      <c r="AA158" s="151"/>
      <c r="AB158" s="151"/>
      <c r="AC158" s="151"/>
      <c r="AD158" s="151"/>
      <c r="AE158" s="151"/>
      <c r="AF158" s="151"/>
      <c r="AG158" s="151" t="s">
        <v>249</v>
      </c>
      <c r="AH158" s="151">
        <v>5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92" t="s">
        <v>1005</v>
      </c>
      <c r="D159" s="164"/>
      <c r="E159" s="165">
        <v>-175.83</v>
      </c>
      <c r="F159" s="162"/>
      <c r="G159" s="162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62"/>
      <c r="Z159" s="151"/>
      <c r="AA159" s="151"/>
      <c r="AB159" s="151"/>
      <c r="AC159" s="151"/>
      <c r="AD159" s="151"/>
      <c r="AE159" s="151"/>
      <c r="AF159" s="151"/>
      <c r="AG159" s="151" t="s">
        <v>249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 x14ac:dyDescent="0.2">
      <c r="A160" s="174">
        <v>25</v>
      </c>
      <c r="B160" s="175" t="s">
        <v>730</v>
      </c>
      <c r="C160" s="191" t="s">
        <v>731</v>
      </c>
      <c r="D160" s="176" t="s">
        <v>268</v>
      </c>
      <c r="E160" s="177">
        <v>2175.6950000000002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7">
        <v>3.6700000000000001E-3</v>
      </c>
      <c r="O160" s="177">
        <f>ROUND(E160*N160,2)</f>
        <v>7.98</v>
      </c>
      <c r="P160" s="177">
        <v>0</v>
      </c>
      <c r="Q160" s="177">
        <f>ROUND(E160*P160,2)</f>
        <v>0</v>
      </c>
      <c r="R160" s="179" t="s">
        <v>273</v>
      </c>
      <c r="S160" s="179" t="s">
        <v>241</v>
      </c>
      <c r="T160" s="180" t="s">
        <v>242</v>
      </c>
      <c r="U160" s="162">
        <v>0.36199999999999999</v>
      </c>
      <c r="V160" s="162">
        <f>ROUND(E160*U160,2)</f>
        <v>787.6</v>
      </c>
      <c r="W160" s="162"/>
      <c r="X160" s="162" t="s">
        <v>243</v>
      </c>
      <c r="Y160" s="162" t="s">
        <v>244</v>
      </c>
      <c r="Z160" s="151"/>
      <c r="AA160" s="151"/>
      <c r="AB160" s="151"/>
      <c r="AC160" s="151"/>
      <c r="AD160" s="151"/>
      <c r="AE160" s="151"/>
      <c r="AF160" s="151"/>
      <c r="AG160" s="151" t="s">
        <v>245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">
      <c r="A161" s="158"/>
      <c r="B161" s="159"/>
      <c r="C161" s="192" t="s">
        <v>919</v>
      </c>
      <c r="D161" s="164"/>
      <c r="E161" s="165">
        <v>2175.6950000000002</v>
      </c>
      <c r="F161" s="162"/>
      <c r="G161" s="162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62"/>
      <c r="Z161" s="151"/>
      <c r="AA161" s="151"/>
      <c r="AB161" s="151"/>
      <c r="AC161" s="151"/>
      <c r="AD161" s="151"/>
      <c r="AE161" s="151"/>
      <c r="AF161" s="151"/>
      <c r="AG161" s="151" t="s">
        <v>249</v>
      </c>
      <c r="AH161" s="151">
        <v>5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x14ac:dyDescent="0.2">
      <c r="A162" s="167" t="s">
        <v>235</v>
      </c>
      <c r="B162" s="168" t="s">
        <v>137</v>
      </c>
      <c r="C162" s="190" t="s">
        <v>138</v>
      </c>
      <c r="D162" s="169"/>
      <c r="E162" s="170"/>
      <c r="F162" s="171"/>
      <c r="G162" s="171">
        <f>SUMIF(AG163:AG168,"&lt;&gt;NOR",G163:G168)</f>
        <v>0</v>
      </c>
      <c r="H162" s="171"/>
      <c r="I162" s="171">
        <f>SUM(I163:I168)</f>
        <v>0</v>
      </c>
      <c r="J162" s="171"/>
      <c r="K162" s="171">
        <f>SUM(K163:K168)</f>
        <v>0</v>
      </c>
      <c r="L162" s="171"/>
      <c r="M162" s="171">
        <f>SUM(M163:M168)</f>
        <v>0</v>
      </c>
      <c r="N162" s="170"/>
      <c r="O162" s="170">
        <f>SUM(O163:O168)</f>
        <v>1.1200000000000001</v>
      </c>
      <c r="P162" s="170"/>
      <c r="Q162" s="170">
        <f>SUM(Q163:Q168)</f>
        <v>0</v>
      </c>
      <c r="R162" s="171"/>
      <c r="S162" s="171"/>
      <c r="T162" s="172"/>
      <c r="U162" s="166"/>
      <c r="V162" s="166">
        <f>SUM(V163:V168)</f>
        <v>48.19</v>
      </c>
      <c r="W162" s="166"/>
      <c r="X162" s="166"/>
      <c r="Y162" s="166"/>
      <c r="AG162" t="s">
        <v>236</v>
      </c>
    </row>
    <row r="163" spans="1:60" ht="45" outlineLevel="1" x14ac:dyDescent="0.2">
      <c r="A163" s="174">
        <v>26</v>
      </c>
      <c r="B163" s="175" t="s">
        <v>1006</v>
      </c>
      <c r="C163" s="191" t="s">
        <v>1007</v>
      </c>
      <c r="D163" s="176" t="s">
        <v>268</v>
      </c>
      <c r="E163" s="177">
        <v>34.033999999999999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7">
        <v>3.2809999999999999E-2</v>
      </c>
      <c r="O163" s="177">
        <f>ROUND(E163*N163,2)</f>
        <v>1.1200000000000001</v>
      </c>
      <c r="P163" s="177">
        <v>0</v>
      </c>
      <c r="Q163" s="177">
        <f>ROUND(E163*P163,2)</f>
        <v>0</v>
      </c>
      <c r="R163" s="179" t="s">
        <v>273</v>
      </c>
      <c r="S163" s="179" t="s">
        <v>241</v>
      </c>
      <c r="T163" s="180" t="s">
        <v>242</v>
      </c>
      <c r="U163" s="162">
        <v>1.4157999999999999</v>
      </c>
      <c r="V163" s="162">
        <f>ROUND(E163*U163,2)</f>
        <v>48.19</v>
      </c>
      <c r="W163" s="162"/>
      <c r="X163" s="162" t="s">
        <v>243</v>
      </c>
      <c r="Y163" s="162" t="s">
        <v>244</v>
      </c>
      <c r="Z163" s="151"/>
      <c r="AA163" s="151"/>
      <c r="AB163" s="151"/>
      <c r="AC163" s="151"/>
      <c r="AD163" s="151"/>
      <c r="AE163" s="151"/>
      <c r="AF163" s="151"/>
      <c r="AG163" s="151" t="s">
        <v>245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33.75" outlineLevel="2" x14ac:dyDescent="0.2">
      <c r="A164" s="158"/>
      <c r="B164" s="159"/>
      <c r="C164" s="253" t="s">
        <v>339</v>
      </c>
      <c r="D164" s="254"/>
      <c r="E164" s="254"/>
      <c r="F164" s="254"/>
      <c r="G164" s="254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1"/>
      <c r="AA164" s="151"/>
      <c r="AB164" s="151"/>
      <c r="AC164" s="151"/>
      <c r="AD164" s="151"/>
      <c r="AE164" s="151"/>
      <c r="AF164" s="151"/>
      <c r="AG164" s="151" t="s">
        <v>247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81" t="str">
        <f>C164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64" s="151"/>
      <c r="BC164" s="151"/>
      <c r="BD164" s="151"/>
      <c r="BE164" s="151"/>
      <c r="BF164" s="151"/>
      <c r="BG164" s="151"/>
      <c r="BH164" s="151"/>
    </row>
    <row r="165" spans="1:60" outlineLevel="2" x14ac:dyDescent="0.2">
      <c r="A165" s="158"/>
      <c r="B165" s="159"/>
      <c r="C165" s="192" t="s">
        <v>1008</v>
      </c>
      <c r="D165" s="164"/>
      <c r="E165" s="165">
        <v>22.711500000000001</v>
      </c>
      <c r="F165" s="162"/>
      <c r="G165" s="162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62"/>
      <c r="Z165" s="151"/>
      <c r="AA165" s="151"/>
      <c r="AB165" s="151"/>
      <c r="AC165" s="151"/>
      <c r="AD165" s="151"/>
      <c r="AE165" s="151"/>
      <c r="AF165" s="151"/>
      <c r="AG165" s="151" t="s">
        <v>249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192" t="s">
        <v>1009</v>
      </c>
      <c r="D166" s="164"/>
      <c r="E166" s="165">
        <v>5.0025000000000004</v>
      </c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62"/>
      <c r="Z166" s="151"/>
      <c r="AA166" s="151"/>
      <c r="AB166" s="151"/>
      <c r="AC166" s="151"/>
      <c r="AD166" s="151"/>
      <c r="AE166" s="151"/>
      <c r="AF166" s="151"/>
      <c r="AG166" s="151" t="s">
        <v>249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192" t="s">
        <v>1010</v>
      </c>
      <c r="D167" s="164"/>
      <c r="E167" s="165">
        <v>1.8975</v>
      </c>
      <c r="F167" s="162"/>
      <c r="G167" s="162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62"/>
      <c r="Z167" s="151"/>
      <c r="AA167" s="151"/>
      <c r="AB167" s="151"/>
      <c r="AC167" s="151"/>
      <c r="AD167" s="151"/>
      <c r="AE167" s="151"/>
      <c r="AF167" s="151"/>
      <c r="AG167" s="151" t="s">
        <v>249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192" t="s">
        <v>1011</v>
      </c>
      <c r="D168" s="164"/>
      <c r="E168" s="165">
        <v>4.4225000000000003</v>
      </c>
      <c r="F168" s="162"/>
      <c r="G168" s="162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62"/>
      <c r="Z168" s="151"/>
      <c r="AA168" s="151"/>
      <c r="AB168" s="151"/>
      <c r="AC168" s="151"/>
      <c r="AD168" s="151"/>
      <c r="AE168" s="151"/>
      <c r="AF168" s="151"/>
      <c r="AG168" s="151" t="s">
        <v>249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x14ac:dyDescent="0.2">
      <c r="A169" s="167" t="s">
        <v>235</v>
      </c>
      <c r="B169" s="168" t="s">
        <v>139</v>
      </c>
      <c r="C169" s="190" t="s">
        <v>140</v>
      </c>
      <c r="D169" s="169"/>
      <c r="E169" s="170"/>
      <c r="F169" s="171"/>
      <c r="G169" s="171">
        <f>SUMIF(AG170:AG187,"&lt;&gt;NOR",G170:G187)</f>
        <v>0</v>
      </c>
      <c r="H169" s="171"/>
      <c r="I169" s="171">
        <f>SUM(I170:I187)</f>
        <v>0</v>
      </c>
      <c r="J169" s="171"/>
      <c r="K169" s="171">
        <f>SUM(K170:K187)</f>
        <v>0</v>
      </c>
      <c r="L169" s="171"/>
      <c r="M169" s="171">
        <f>SUM(M170:M187)</f>
        <v>0</v>
      </c>
      <c r="N169" s="170"/>
      <c r="O169" s="170">
        <f>SUM(O170:O187)</f>
        <v>21.03</v>
      </c>
      <c r="P169" s="170"/>
      <c r="Q169" s="170">
        <f>SUM(Q170:Q187)</f>
        <v>0</v>
      </c>
      <c r="R169" s="171"/>
      <c r="S169" s="171"/>
      <c r="T169" s="172"/>
      <c r="U169" s="166"/>
      <c r="V169" s="166">
        <f>SUM(V170:V187)</f>
        <v>333.93</v>
      </c>
      <c r="W169" s="166"/>
      <c r="X169" s="166"/>
      <c r="Y169" s="166"/>
      <c r="AG169" t="s">
        <v>236</v>
      </c>
    </row>
    <row r="170" spans="1:60" ht="22.5" outlineLevel="1" x14ac:dyDescent="0.2">
      <c r="A170" s="174">
        <v>27</v>
      </c>
      <c r="B170" s="175" t="s">
        <v>1012</v>
      </c>
      <c r="C170" s="191" t="s">
        <v>1013</v>
      </c>
      <c r="D170" s="176" t="s">
        <v>268</v>
      </c>
      <c r="E170" s="177">
        <v>879.84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21</v>
      </c>
      <c r="M170" s="179">
        <f>G170*(1+L170/100)</f>
        <v>0</v>
      </c>
      <c r="N170" s="177">
        <v>1.7850000000000001E-2</v>
      </c>
      <c r="O170" s="177">
        <f>ROUND(E170*N170,2)</f>
        <v>15.71</v>
      </c>
      <c r="P170" s="177">
        <v>0</v>
      </c>
      <c r="Q170" s="177">
        <f>ROUND(E170*P170,2)</f>
        <v>0</v>
      </c>
      <c r="R170" s="179" t="s">
        <v>273</v>
      </c>
      <c r="S170" s="179" t="s">
        <v>241</v>
      </c>
      <c r="T170" s="180" t="s">
        <v>242</v>
      </c>
      <c r="U170" s="162">
        <v>0.28199999999999997</v>
      </c>
      <c r="V170" s="162">
        <f>ROUND(E170*U170,2)</f>
        <v>248.11</v>
      </c>
      <c r="W170" s="162"/>
      <c r="X170" s="162" t="s">
        <v>243</v>
      </c>
      <c r="Y170" s="162" t="s">
        <v>244</v>
      </c>
      <c r="Z170" s="151"/>
      <c r="AA170" s="151"/>
      <c r="AB170" s="151"/>
      <c r="AC170" s="151"/>
      <c r="AD170" s="151"/>
      <c r="AE170" s="151"/>
      <c r="AF170" s="151"/>
      <c r="AG170" s="151" t="s">
        <v>245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2" x14ac:dyDescent="0.2">
      <c r="A171" s="158"/>
      <c r="B171" s="159"/>
      <c r="C171" s="253" t="s">
        <v>1014</v>
      </c>
      <c r="D171" s="254"/>
      <c r="E171" s="254"/>
      <c r="F171" s="254"/>
      <c r="G171" s="254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62"/>
      <c r="Z171" s="151"/>
      <c r="AA171" s="151"/>
      <c r="AB171" s="151"/>
      <c r="AC171" s="151"/>
      <c r="AD171" s="151"/>
      <c r="AE171" s="151"/>
      <c r="AF171" s="151"/>
      <c r="AG171" s="151" t="s">
        <v>247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2" x14ac:dyDescent="0.2">
      <c r="A172" s="158"/>
      <c r="B172" s="159"/>
      <c r="C172" s="192" t="s">
        <v>1015</v>
      </c>
      <c r="D172" s="164"/>
      <c r="E172" s="165">
        <v>403.37</v>
      </c>
      <c r="F172" s="162"/>
      <c r="G172" s="162"/>
      <c r="H172" s="162"/>
      <c r="I172" s="162"/>
      <c r="J172" s="162"/>
      <c r="K172" s="162"/>
      <c r="L172" s="162"/>
      <c r="M172" s="162"/>
      <c r="N172" s="161"/>
      <c r="O172" s="161"/>
      <c r="P172" s="161"/>
      <c r="Q172" s="161"/>
      <c r="R172" s="162"/>
      <c r="S172" s="162"/>
      <c r="T172" s="162"/>
      <c r="U172" s="162"/>
      <c r="V172" s="162"/>
      <c r="W172" s="162"/>
      <c r="X172" s="162"/>
      <c r="Y172" s="162"/>
      <c r="Z172" s="151"/>
      <c r="AA172" s="151"/>
      <c r="AB172" s="151"/>
      <c r="AC172" s="151"/>
      <c r="AD172" s="151"/>
      <c r="AE172" s="151"/>
      <c r="AF172" s="151"/>
      <c r="AG172" s="151" t="s">
        <v>249</v>
      </c>
      <c r="AH172" s="151">
        <v>5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92" t="s">
        <v>1016</v>
      </c>
      <c r="D173" s="164"/>
      <c r="E173" s="165">
        <v>425.84</v>
      </c>
      <c r="F173" s="162"/>
      <c r="G173" s="162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62"/>
      <c r="Z173" s="151"/>
      <c r="AA173" s="151"/>
      <c r="AB173" s="151"/>
      <c r="AC173" s="151"/>
      <c r="AD173" s="151"/>
      <c r="AE173" s="151"/>
      <c r="AF173" s="151"/>
      <c r="AG173" s="151" t="s">
        <v>249</v>
      </c>
      <c r="AH173" s="151">
        <v>5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92" t="s">
        <v>1017</v>
      </c>
      <c r="D174" s="164"/>
      <c r="E174" s="165">
        <v>50.63</v>
      </c>
      <c r="F174" s="162"/>
      <c r="G174" s="162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1"/>
      <c r="AA174" s="151"/>
      <c r="AB174" s="151"/>
      <c r="AC174" s="151"/>
      <c r="AD174" s="151"/>
      <c r="AE174" s="151"/>
      <c r="AF174" s="151"/>
      <c r="AG174" s="151" t="s">
        <v>249</v>
      </c>
      <c r="AH174" s="151">
        <v>5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74">
        <v>28</v>
      </c>
      <c r="B175" s="175" t="s">
        <v>1018</v>
      </c>
      <c r="C175" s="191" t="s">
        <v>1019</v>
      </c>
      <c r="D175" s="176" t="s">
        <v>268</v>
      </c>
      <c r="E175" s="177">
        <v>879.84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2.9999999999999997E-4</v>
      </c>
      <c r="O175" s="177">
        <f>ROUND(E175*N175,2)</f>
        <v>0.26</v>
      </c>
      <c r="P175" s="177">
        <v>0</v>
      </c>
      <c r="Q175" s="177">
        <f>ROUND(E175*P175,2)</f>
        <v>0</v>
      </c>
      <c r="R175" s="179" t="s">
        <v>273</v>
      </c>
      <c r="S175" s="179" t="s">
        <v>241</v>
      </c>
      <c r="T175" s="180" t="s">
        <v>242</v>
      </c>
      <c r="U175" s="162">
        <v>0.09</v>
      </c>
      <c r="V175" s="162">
        <f>ROUND(E175*U175,2)</f>
        <v>79.19</v>
      </c>
      <c r="W175" s="162"/>
      <c r="X175" s="162" t="s">
        <v>243</v>
      </c>
      <c r="Y175" s="162" t="s">
        <v>244</v>
      </c>
      <c r="Z175" s="151"/>
      <c r="AA175" s="151"/>
      <c r="AB175" s="151"/>
      <c r="AC175" s="151"/>
      <c r="AD175" s="151"/>
      <c r="AE175" s="151"/>
      <c r="AF175" s="151"/>
      <c r="AG175" s="151" t="s">
        <v>245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2" x14ac:dyDescent="0.2">
      <c r="A176" s="158"/>
      <c r="B176" s="159"/>
      <c r="C176" s="253" t="s">
        <v>1014</v>
      </c>
      <c r="D176" s="254"/>
      <c r="E176" s="254"/>
      <c r="F176" s="254"/>
      <c r="G176" s="254"/>
      <c r="H176" s="162"/>
      <c r="I176" s="162"/>
      <c r="J176" s="162"/>
      <c r="K176" s="162"/>
      <c r="L176" s="162"/>
      <c r="M176" s="162"/>
      <c r="N176" s="161"/>
      <c r="O176" s="161"/>
      <c r="P176" s="161"/>
      <c r="Q176" s="161"/>
      <c r="R176" s="162"/>
      <c r="S176" s="162"/>
      <c r="T176" s="162"/>
      <c r="U176" s="162"/>
      <c r="V176" s="162"/>
      <c r="W176" s="162"/>
      <c r="X176" s="162"/>
      <c r="Y176" s="162"/>
      <c r="Z176" s="151"/>
      <c r="AA176" s="151"/>
      <c r="AB176" s="151"/>
      <c r="AC176" s="151"/>
      <c r="AD176" s="151"/>
      <c r="AE176" s="151"/>
      <c r="AF176" s="151"/>
      <c r="AG176" s="151" t="s">
        <v>247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2" x14ac:dyDescent="0.2">
      <c r="A177" s="158"/>
      <c r="B177" s="159"/>
      <c r="C177" s="192" t="s">
        <v>1020</v>
      </c>
      <c r="D177" s="164"/>
      <c r="E177" s="165">
        <v>879.84</v>
      </c>
      <c r="F177" s="162"/>
      <c r="G177" s="162"/>
      <c r="H177" s="162"/>
      <c r="I177" s="162"/>
      <c r="J177" s="162"/>
      <c r="K177" s="162"/>
      <c r="L177" s="162"/>
      <c r="M177" s="162"/>
      <c r="N177" s="161"/>
      <c r="O177" s="161"/>
      <c r="P177" s="161"/>
      <c r="Q177" s="161"/>
      <c r="R177" s="162"/>
      <c r="S177" s="162"/>
      <c r="T177" s="162"/>
      <c r="U177" s="162"/>
      <c r="V177" s="162"/>
      <c r="W177" s="162"/>
      <c r="X177" s="162"/>
      <c r="Y177" s="162"/>
      <c r="Z177" s="151"/>
      <c r="AA177" s="151"/>
      <c r="AB177" s="151"/>
      <c r="AC177" s="151"/>
      <c r="AD177" s="151"/>
      <c r="AE177" s="151"/>
      <c r="AF177" s="151"/>
      <c r="AG177" s="151" t="s">
        <v>249</v>
      </c>
      <c r="AH177" s="151">
        <v>5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 x14ac:dyDescent="0.2">
      <c r="A178" s="174">
        <v>29</v>
      </c>
      <c r="B178" s="175" t="s">
        <v>1021</v>
      </c>
      <c r="C178" s="191" t="s">
        <v>1022</v>
      </c>
      <c r="D178" s="176" t="s">
        <v>268</v>
      </c>
      <c r="E178" s="177">
        <v>8.2687500000000007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7">
        <v>0.1111</v>
      </c>
      <c r="O178" s="177">
        <f>ROUND(E178*N178,2)</f>
        <v>0.92</v>
      </c>
      <c r="P178" s="177">
        <v>0</v>
      </c>
      <c r="Q178" s="177">
        <f>ROUND(E178*P178,2)</f>
        <v>0</v>
      </c>
      <c r="R178" s="179" t="s">
        <v>273</v>
      </c>
      <c r="S178" s="179" t="s">
        <v>241</v>
      </c>
      <c r="T178" s="180" t="s">
        <v>242</v>
      </c>
      <c r="U178" s="162">
        <v>0.153</v>
      </c>
      <c r="V178" s="162">
        <f>ROUND(E178*U178,2)</f>
        <v>1.27</v>
      </c>
      <c r="W178" s="162"/>
      <c r="X178" s="162" t="s">
        <v>243</v>
      </c>
      <c r="Y178" s="162" t="s">
        <v>244</v>
      </c>
      <c r="Z178" s="151"/>
      <c r="AA178" s="151"/>
      <c r="AB178" s="151"/>
      <c r="AC178" s="151"/>
      <c r="AD178" s="151"/>
      <c r="AE178" s="151"/>
      <c r="AF178" s="151"/>
      <c r="AG178" s="151" t="s">
        <v>245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2" x14ac:dyDescent="0.2">
      <c r="A179" s="158"/>
      <c r="B179" s="159"/>
      <c r="C179" s="253" t="s">
        <v>1023</v>
      </c>
      <c r="D179" s="254"/>
      <c r="E179" s="254"/>
      <c r="F179" s="254"/>
      <c r="G179" s="254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62"/>
      <c r="Z179" s="151"/>
      <c r="AA179" s="151"/>
      <c r="AB179" s="151"/>
      <c r="AC179" s="151"/>
      <c r="AD179" s="151"/>
      <c r="AE179" s="151"/>
      <c r="AF179" s="151"/>
      <c r="AG179" s="151" t="s">
        <v>247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2" x14ac:dyDescent="0.2">
      <c r="A180" s="158"/>
      <c r="B180" s="159"/>
      <c r="C180" s="192" t="s">
        <v>1024</v>
      </c>
      <c r="D180" s="164"/>
      <c r="E180" s="165">
        <v>8.2687500000000007</v>
      </c>
      <c r="F180" s="162"/>
      <c r="G180" s="162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1"/>
      <c r="AA180" s="151"/>
      <c r="AB180" s="151"/>
      <c r="AC180" s="151"/>
      <c r="AD180" s="151"/>
      <c r="AE180" s="151"/>
      <c r="AF180" s="151"/>
      <c r="AG180" s="151" t="s">
        <v>249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22.5" outlineLevel="1" x14ac:dyDescent="0.2">
      <c r="A181" s="174">
        <v>30</v>
      </c>
      <c r="B181" s="175" t="s">
        <v>1025</v>
      </c>
      <c r="C181" s="191" t="s">
        <v>1026</v>
      </c>
      <c r="D181" s="176" t="s">
        <v>268</v>
      </c>
      <c r="E181" s="177">
        <v>33.075000000000003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1.111E-2</v>
      </c>
      <c r="O181" s="177">
        <f>ROUND(E181*N181,2)</f>
        <v>0.37</v>
      </c>
      <c r="P181" s="177">
        <v>0</v>
      </c>
      <c r="Q181" s="177">
        <f>ROUND(E181*P181,2)</f>
        <v>0</v>
      </c>
      <c r="R181" s="179" t="s">
        <v>273</v>
      </c>
      <c r="S181" s="179" t="s">
        <v>241</v>
      </c>
      <c r="T181" s="180" t="s">
        <v>242</v>
      </c>
      <c r="U181" s="162">
        <v>5.0000000000000001E-3</v>
      </c>
      <c r="V181" s="162">
        <f>ROUND(E181*U181,2)</f>
        <v>0.17</v>
      </c>
      <c r="W181" s="162"/>
      <c r="X181" s="162" t="s">
        <v>243</v>
      </c>
      <c r="Y181" s="162" t="s">
        <v>244</v>
      </c>
      <c r="Z181" s="151"/>
      <c r="AA181" s="151"/>
      <c r="AB181" s="151"/>
      <c r="AC181" s="151"/>
      <c r="AD181" s="151"/>
      <c r="AE181" s="151"/>
      <c r="AF181" s="151"/>
      <c r="AG181" s="151" t="s">
        <v>245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2" x14ac:dyDescent="0.2">
      <c r="A182" s="158"/>
      <c r="B182" s="159"/>
      <c r="C182" s="253" t="s">
        <v>1023</v>
      </c>
      <c r="D182" s="254"/>
      <c r="E182" s="254"/>
      <c r="F182" s="254"/>
      <c r="G182" s="254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62"/>
      <c r="Z182" s="151"/>
      <c r="AA182" s="151"/>
      <c r="AB182" s="151"/>
      <c r="AC182" s="151"/>
      <c r="AD182" s="151"/>
      <c r="AE182" s="151"/>
      <c r="AF182" s="151"/>
      <c r="AG182" s="151" t="s">
        <v>247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2" x14ac:dyDescent="0.2">
      <c r="A183" s="158"/>
      <c r="B183" s="159"/>
      <c r="C183" s="192" t="s">
        <v>1027</v>
      </c>
      <c r="D183" s="164"/>
      <c r="E183" s="165">
        <v>33.075000000000003</v>
      </c>
      <c r="F183" s="162"/>
      <c r="G183" s="162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62"/>
      <c r="Z183" s="151"/>
      <c r="AA183" s="151"/>
      <c r="AB183" s="151"/>
      <c r="AC183" s="151"/>
      <c r="AD183" s="151"/>
      <c r="AE183" s="151"/>
      <c r="AF183" s="151"/>
      <c r="AG183" s="151" t="s">
        <v>249</v>
      </c>
      <c r="AH183" s="151">
        <v>5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74">
        <v>31</v>
      </c>
      <c r="B184" s="175" t="s">
        <v>1028</v>
      </c>
      <c r="C184" s="191" t="s">
        <v>1029</v>
      </c>
      <c r="D184" s="176" t="s">
        <v>268</v>
      </c>
      <c r="E184" s="177">
        <v>879.84</v>
      </c>
      <c r="F184" s="178"/>
      <c r="G184" s="179">
        <f>ROUND(E184*F184,2)</f>
        <v>0</v>
      </c>
      <c r="H184" s="178"/>
      <c r="I184" s="179">
        <f>ROUND(E184*H184,2)</f>
        <v>0</v>
      </c>
      <c r="J184" s="178"/>
      <c r="K184" s="179">
        <f>ROUND(E184*J184,2)</f>
        <v>0</v>
      </c>
      <c r="L184" s="179">
        <v>21</v>
      </c>
      <c r="M184" s="179">
        <f>G184*(1+L184/100)</f>
        <v>0</v>
      </c>
      <c r="N184" s="177">
        <v>0</v>
      </c>
      <c r="O184" s="177">
        <f>ROUND(E184*N184,2)</f>
        <v>0</v>
      </c>
      <c r="P184" s="177">
        <v>0</v>
      </c>
      <c r="Q184" s="177">
        <f>ROUND(E184*P184,2)</f>
        <v>0</v>
      </c>
      <c r="R184" s="179"/>
      <c r="S184" s="179" t="s">
        <v>349</v>
      </c>
      <c r="T184" s="180" t="s">
        <v>366</v>
      </c>
      <c r="U184" s="162">
        <v>0</v>
      </c>
      <c r="V184" s="162">
        <f>ROUND(E184*U184,2)</f>
        <v>0</v>
      </c>
      <c r="W184" s="162"/>
      <c r="X184" s="162" t="s">
        <v>243</v>
      </c>
      <c r="Y184" s="162" t="s">
        <v>244</v>
      </c>
      <c r="Z184" s="151"/>
      <c r="AA184" s="151"/>
      <c r="AB184" s="151"/>
      <c r="AC184" s="151"/>
      <c r="AD184" s="151"/>
      <c r="AE184" s="151"/>
      <c r="AF184" s="151"/>
      <c r="AG184" s="151" t="s">
        <v>245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">
      <c r="A185" s="158"/>
      <c r="B185" s="159"/>
      <c r="C185" s="192" t="s">
        <v>1030</v>
      </c>
      <c r="D185" s="164"/>
      <c r="E185" s="165">
        <v>879.84</v>
      </c>
      <c r="F185" s="162"/>
      <c r="G185" s="162"/>
      <c r="H185" s="162"/>
      <c r="I185" s="162"/>
      <c r="J185" s="162"/>
      <c r="K185" s="162"/>
      <c r="L185" s="162"/>
      <c r="M185" s="162"/>
      <c r="N185" s="161"/>
      <c r="O185" s="161"/>
      <c r="P185" s="161"/>
      <c r="Q185" s="161"/>
      <c r="R185" s="162"/>
      <c r="S185" s="162"/>
      <c r="T185" s="162"/>
      <c r="U185" s="162"/>
      <c r="V185" s="162"/>
      <c r="W185" s="162"/>
      <c r="X185" s="162"/>
      <c r="Y185" s="162"/>
      <c r="Z185" s="151"/>
      <c r="AA185" s="151"/>
      <c r="AB185" s="151"/>
      <c r="AC185" s="151"/>
      <c r="AD185" s="151"/>
      <c r="AE185" s="151"/>
      <c r="AF185" s="151"/>
      <c r="AG185" s="151" t="s">
        <v>249</v>
      </c>
      <c r="AH185" s="151">
        <v>5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 x14ac:dyDescent="0.2">
      <c r="A186" s="174">
        <v>32</v>
      </c>
      <c r="B186" s="175" t="s">
        <v>1031</v>
      </c>
      <c r="C186" s="191" t="s">
        <v>1032</v>
      </c>
      <c r="D186" s="176" t="s">
        <v>268</v>
      </c>
      <c r="E186" s="177">
        <v>33.9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0.1111</v>
      </c>
      <c r="O186" s="177">
        <f>ROUND(E186*N186,2)</f>
        <v>3.77</v>
      </c>
      <c r="P186" s="177">
        <v>0</v>
      </c>
      <c r="Q186" s="177">
        <f>ROUND(E186*P186,2)</f>
        <v>0</v>
      </c>
      <c r="R186" s="179"/>
      <c r="S186" s="179" t="s">
        <v>349</v>
      </c>
      <c r="T186" s="180" t="s">
        <v>366</v>
      </c>
      <c r="U186" s="162">
        <v>0.153</v>
      </c>
      <c r="V186" s="162">
        <f>ROUND(E186*U186,2)</f>
        <v>5.19</v>
      </c>
      <c r="W186" s="162"/>
      <c r="X186" s="162" t="s">
        <v>243</v>
      </c>
      <c r="Y186" s="162" t="s">
        <v>244</v>
      </c>
      <c r="Z186" s="151"/>
      <c r="AA186" s="151"/>
      <c r="AB186" s="151"/>
      <c r="AC186" s="151"/>
      <c r="AD186" s="151"/>
      <c r="AE186" s="151"/>
      <c r="AF186" s="151"/>
      <c r="AG186" s="151" t="s">
        <v>245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2" x14ac:dyDescent="0.2">
      <c r="A187" s="158"/>
      <c r="B187" s="159"/>
      <c r="C187" s="192" t="s">
        <v>1033</v>
      </c>
      <c r="D187" s="164"/>
      <c r="E187" s="165">
        <v>33.9</v>
      </c>
      <c r="F187" s="162"/>
      <c r="G187" s="162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62"/>
      <c r="Z187" s="151"/>
      <c r="AA187" s="151"/>
      <c r="AB187" s="151"/>
      <c r="AC187" s="151"/>
      <c r="AD187" s="151"/>
      <c r="AE187" s="151"/>
      <c r="AF187" s="151"/>
      <c r="AG187" s="151" t="s">
        <v>249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x14ac:dyDescent="0.2">
      <c r="A188" s="167" t="s">
        <v>235</v>
      </c>
      <c r="B188" s="168" t="s">
        <v>143</v>
      </c>
      <c r="C188" s="190" t="s">
        <v>145</v>
      </c>
      <c r="D188" s="169"/>
      <c r="E188" s="170"/>
      <c r="F188" s="171"/>
      <c r="G188" s="171">
        <f>SUMIF(AG189:AG205,"&lt;&gt;NOR",G189:G205)</f>
        <v>0</v>
      </c>
      <c r="H188" s="171"/>
      <c r="I188" s="171">
        <f>SUM(I189:I205)</f>
        <v>0</v>
      </c>
      <c r="J188" s="171"/>
      <c r="K188" s="171">
        <f>SUM(K189:K205)</f>
        <v>0</v>
      </c>
      <c r="L188" s="171"/>
      <c r="M188" s="171">
        <f>SUM(M189:M205)</f>
        <v>0</v>
      </c>
      <c r="N188" s="170"/>
      <c r="O188" s="170">
        <f>SUM(O189:O205)</f>
        <v>0</v>
      </c>
      <c r="P188" s="170"/>
      <c r="Q188" s="170">
        <f>SUM(Q189:Q205)</f>
        <v>0</v>
      </c>
      <c r="R188" s="171"/>
      <c r="S188" s="171"/>
      <c r="T188" s="172"/>
      <c r="U188" s="166"/>
      <c r="V188" s="166">
        <f>SUM(V189:V205)</f>
        <v>0</v>
      </c>
      <c r="W188" s="166"/>
      <c r="X188" s="166"/>
      <c r="Y188" s="166"/>
      <c r="AG188" t="s">
        <v>236</v>
      </c>
    </row>
    <row r="189" spans="1:60" outlineLevel="1" x14ac:dyDescent="0.2">
      <c r="A189" s="182">
        <v>33</v>
      </c>
      <c r="B189" s="183" t="s">
        <v>1034</v>
      </c>
      <c r="C189" s="193" t="s">
        <v>1035</v>
      </c>
      <c r="D189" s="184" t="s">
        <v>446</v>
      </c>
      <c r="E189" s="185">
        <v>1</v>
      </c>
      <c r="F189" s="186"/>
      <c r="G189" s="187">
        <f t="shared" ref="G189:G205" si="0">ROUND(E189*F189,2)</f>
        <v>0</v>
      </c>
      <c r="H189" s="186"/>
      <c r="I189" s="187">
        <f t="shared" ref="I189:I205" si="1">ROUND(E189*H189,2)</f>
        <v>0</v>
      </c>
      <c r="J189" s="186"/>
      <c r="K189" s="187">
        <f t="shared" ref="K189:K205" si="2">ROUND(E189*J189,2)</f>
        <v>0</v>
      </c>
      <c r="L189" s="187">
        <v>21</v>
      </c>
      <c r="M189" s="187">
        <f t="shared" ref="M189:M205" si="3">G189*(1+L189/100)</f>
        <v>0</v>
      </c>
      <c r="N189" s="185">
        <v>0</v>
      </c>
      <c r="O189" s="185">
        <f t="shared" ref="O189:O205" si="4">ROUND(E189*N189,2)</f>
        <v>0</v>
      </c>
      <c r="P189" s="185">
        <v>0</v>
      </c>
      <c r="Q189" s="185">
        <f t="shared" ref="Q189:Q205" si="5">ROUND(E189*P189,2)</f>
        <v>0</v>
      </c>
      <c r="R189" s="187"/>
      <c r="S189" s="187" t="s">
        <v>349</v>
      </c>
      <c r="T189" s="188" t="s">
        <v>366</v>
      </c>
      <c r="U189" s="162">
        <v>0</v>
      </c>
      <c r="V189" s="162">
        <f t="shared" ref="V189:V205" si="6">ROUND(E189*U189,2)</f>
        <v>0</v>
      </c>
      <c r="W189" s="162"/>
      <c r="X189" s="162" t="s">
        <v>243</v>
      </c>
      <c r="Y189" s="162" t="s">
        <v>244</v>
      </c>
      <c r="Z189" s="151"/>
      <c r="AA189" s="151"/>
      <c r="AB189" s="151"/>
      <c r="AC189" s="151"/>
      <c r="AD189" s="151"/>
      <c r="AE189" s="151"/>
      <c r="AF189" s="151"/>
      <c r="AG189" s="151" t="s">
        <v>245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82">
        <v>34</v>
      </c>
      <c r="B190" s="183" t="s">
        <v>1036</v>
      </c>
      <c r="C190" s="193" t="s">
        <v>1037</v>
      </c>
      <c r="D190" s="184" t="s">
        <v>446</v>
      </c>
      <c r="E190" s="185">
        <v>1</v>
      </c>
      <c r="F190" s="186"/>
      <c r="G190" s="187">
        <f t="shared" si="0"/>
        <v>0</v>
      </c>
      <c r="H190" s="186"/>
      <c r="I190" s="187">
        <f t="shared" si="1"/>
        <v>0</v>
      </c>
      <c r="J190" s="186"/>
      <c r="K190" s="187">
        <f t="shared" si="2"/>
        <v>0</v>
      </c>
      <c r="L190" s="187">
        <v>21</v>
      </c>
      <c r="M190" s="187">
        <f t="shared" si="3"/>
        <v>0</v>
      </c>
      <c r="N190" s="185">
        <v>0</v>
      </c>
      <c r="O190" s="185">
        <f t="shared" si="4"/>
        <v>0</v>
      </c>
      <c r="P190" s="185">
        <v>0</v>
      </c>
      <c r="Q190" s="185">
        <f t="shared" si="5"/>
        <v>0</v>
      </c>
      <c r="R190" s="187"/>
      <c r="S190" s="187" t="s">
        <v>349</v>
      </c>
      <c r="T190" s="188" t="s">
        <v>366</v>
      </c>
      <c r="U190" s="162">
        <v>0</v>
      </c>
      <c r="V190" s="162">
        <f t="shared" si="6"/>
        <v>0</v>
      </c>
      <c r="W190" s="162"/>
      <c r="X190" s="162" t="s">
        <v>243</v>
      </c>
      <c r="Y190" s="162" t="s">
        <v>244</v>
      </c>
      <c r="Z190" s="151"/>
      <c r="AA190" s="151"/>
      <c r="AB190" s="151"/>
      <c r="AC190" s="151"/>
      <c r="AD190" s="151"/>
      <c r="AE190" s="151"/>
      <c r="AF190" s="151"/>
      <c r="AG190" s="151" t="s">
        <v>245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82">
        <v>35</v>
      </c>
      <c r="B191" s="183" t="s">
        <v>1038</v>
      </c>
      <c r="C191" s="193" t="s">
        <v>1039</v>
      </c>
      <c r="D191" s="184" t="s">
        <v>446</v>
      </c>
      <c r="E191" s="185">
        <v>1</v>
      </c>
      <c r="F191" s="186"/>
      <c r="G191" s="187">
        <f t="shared" si="0"/>
        <v>0</v>
      </c>
      <c r="H191" s="186"/>
      <c r="I191" s="187">
        <f t="shared" si="1"/>
        <v>0</v>
      </c>
      <c r="J191" s="186"/>
      <c r="K191" s="187">
        <f t="shared" si="2"/>
        <v>0</v>
      </c>
      <c r="L191" s="187">
        <v>21</v>
      </c>
      <c r="M191" s="187">
        <f t="shared" si="3"/>
        <v>0</v>
      </c>
      <c r="N191" s="185">
        <v>0</v>
      </c>
      <c r="O191" s="185">
        <f t="shared" si="4"/>
        <v>0</v>
      </c>
      <c r="P191" s="185">
        <v>0</v>
      </c>
      <c r="Q191" s="185">
        <f t="shared" si="5"/>
        <v>0</v>
      </c>
      <c r="R191" s="187"/>
      <c r="S191" s="187" t="s">
        <v>349</v>
      </c>
      <c r="T191" s="188" t="s">
        <v>366</v>
      </c>
      <c r="U191" s="162">
        <v>0</v>
      </c>
      <c r="V191" s="162">
        <f t="shared" si="6"/>
        <v>0</v>
      </c>
      <c r="W191" s="162"/>
      <c r="X191" s="162" t="s">
        <v>243</v>
      </c>
      <c r="Y191" s="162" t="s">
        <v>244</v>
      </c>
      <c r="Z191" s="151"/>
      <c r="AA191" s="151"/>
      <c r="AB191" s="151"/>
      <c r="AC191" s="151"/>
      <c r="AD191" s="151"/>
      <c r="AE191" s="151"/>
      <c r="AF191" s="151"/>
      <c r="AG191" s="151" t="s">
        <v>245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82">
        <v>36</v>
      </c>
      <c r="B192" s="183" t="s">
        <v>1040</v>
      </c>
      <c r="C192" s="193" t="s">
        <v>1041</v>
      </c>
      <c r="D192" s="184" t="s">
        <v>446</v>
      </c>
      <c r="E192" s="185">
        <v>1</v>
      </c>
      <c r="F192" s="186"/>
      <c r="G192" s="187">
        <f t="shared" si="0"/>
        <v>0</v>
      </c>
      <c r="H192" s="186"/>
      <c r="I192" s="187">
        <f t="shared" si="1"/>
        <v>0</v>
      </c>
      <c r="J192" s="186"/>
      <c r="K192" s="187">
        <f t="shared" si="2"/>
        <v>0</v>
      </c>
      <c r="L192" s="187">
        <v>21</v>
      </c>
      <c r="M192" s="187">
        <f t="shared" si="3"/>
        <v>0</v>
      </c>
      <c r="N192" s="185">
        <v>0</v>
      </c>
      <c r="O192" s="185">
        <f t="shared" si="4"/>
        <v>0</v>
      </c>
      <c r="P192" s="185">
        <v>0</v>
      </c>
      <c r="Q192" s="185">
        <f t="shared" si="5"/>
        <v>0</v>
      </c>
      <c r="R192" s="187"/>
      <c r="S192" s="187" t="s">
        <v>349</v>
      </c>
      <c r="T192" s="188" t="s">
        <v>366</v>
      </c>
      <c r="U192" s="162">
        <v>0</v>
      </c>
      <c r="V192" s="162">
        <f t="shared" si="6"/>
        <v>0</v>
      </c>
      <c r="W192" s="162"/>
      <c r="X192" s="162" t="s">
        <v>243</v>
      </c>
      <c r="Y192" s="162" t="s">
        <v>244</v>
      </c>
      <c r="Z192" s="151"/>
      <c r="AA192" s="151"/>
      <c r="AB192" s="151"/>
      <c r="AC192" s="151"/>
      <c r="AD192" s="151"/>
      <c r="AE192" s="151"/>
      <c r="AF192" s="151"/>
      <c r="AG192" s="151" t="s">
        <v>245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82">
        <v>37</v>
      </c>
      <c r="B193" s="183" t="s">
        <v>1042</v>
      </c>
      <c r="C193" s="193" t="s">
        <v>1043</v>
      </c>
      <c r="D193" s="184" t="s">
        <v>446</v>
      </c>
      <c r="E193" s="185">
        <v>1</v>
      </c>
      <c r="F193" s="186"/>
      <c r="G193" s="187">
        <f t="shared" si="0"/>
        <v>0</v>
      </c>
      <c r="H193" s="186"/>
      <c r="I193" s="187">
        <f t="shared" si="1"/>
        <v>0</v>
      </c>
      <c r="J193" s="186"/>
      <c r="K193" s="187">
        <f t="shared" si="2"/>
        <v>0</v>
      </c>
      <c r="L193" s="187">
        <v>21</v>
      </c>
      <c r="M193" s="187">
        <f t="shared" si="3"/>
        <v>0</v>
      </c>
      <c r="N193" s="185">
        <v>0</v>
      </c>
      <c r="O193" s="185">
        <f t="shared" si="4"/>
        <v>0</v>
      </c>
      <c r="P193" s="185">
        <v>0</v>
      </c>
      <c r="Q193" s="185">
        <f t="shared" si="5"/>
        <v>0</v>
      </c>
      <c r="R193" s="187"/>
      <c r="S193" s="187" t="s">
        <v>349</v>
      </c>
      <c r="T193" s="188" t="s">
        <v>366</v>
      </c>
      <c r="U193" s="162">
        <v>0</v>
      </c>
      <c r="V193" s="162">
        <f t="shared" si="6"/>
        <v>0</v>
      </c>
      <c r="W193" s="162"/>
      <c r="X193" s="162" t="s">
        <v>243</v>
      </c>
      <c r="Y193" s="162" t="s">
        <v>244</v>
      </c>
      <c r="Z193" s="151"/>
      <c r="AA193" s="151"/>
      <c r="AB193" s="151"/>
      <c r="AC193" s="151"/>
      <c r="AD193" s="151"/>
      <c r="AE193" s="151"/>
      <c r="AF193" s="151"/>
      <c r="AG193" s="151" t="s">
        <v>245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82">
        <v>38</v>
      </c>
      <c r="B194" s="183" t="s">
        <v>1044</v>
      </c>
      <c r="C194" s="193" t="s">
        <v>1045</v>
      </c>
      <c r="D194" s="184" t="s">
        <v>446</v>
      </c>
      <c r="E194" s="185">
        <v>1</v>
      </c>
      <c r="F194" s="186"/>
      <c r="G194" s="187">
        <f t="shared" si="0"/>
        <v>0</v>
      </c>
      <c r="H194" s="186"/>
      <c r="I194" s="187">
        <f t="shared" si="1"/>
        <v>0</v>
      </c>
      <c r="J194" s="186"/>
      <c r="K194" s="187">
        <f t="shared" si="2"/>
        <v>0</v>
      </c>
      <c r="L194" s="187">
        <v>21</v>
      </c>
      <c r="M194" s="187">
        <f t="shared" si="3"/>
        <v>0</v>
      </c>
      <c r="N194" s="185">
        <v>0</v>
      </c>
      <c r="O194" s="185">
        <f t="shared" si="4"/>
        <v>0</v>
      </c>
      <c r="P194" s="185">
        <v>0</v>
      </c>
      <c r="Q194" s="185">
        <f t="shared" si="5"/>
        <v>0</v>
      </c>
      <c r="R194" s="187"/>
      <c r="S194" s="187" t="s">
        <v>349</v>
      </c>
      <c r="T194" s="188" t="s">
        <v>366</v>
      </c>
      <c r="U194" s="162">
        <v>0</v>
      </c>
      <c r="V194" s="162">
        <f t="shared" si="6"/>
        <v>0</v>
      </c>
      <c r="W194" s="162"/>
      <c r="X194" s="162" t="s">
        <v>243</v>
      </c>
      <c r="Y194" s="162" t="s">
        <v>244</v>
      </c>
      <c r="Z194" s="151"/>
      <c r="AA194" s="151"/>
      <c r="AB194" s="151"/>
      <c r="AC194" s="151"/>
      <c r="AD194" s="151"/>
      <c r="AE194" s="151"/>
      <c r="AF194" s="151"/>
      <c r="AG194" s="151" t="s">
        <v>245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82">
        <v>39</v>
      </c>
      <c r="B195" s="183" t="s">
        <v>1046</v>
      </c>
      <c r="C195" s="193" t="s">
        <v>1047</v>
      </c>
      <c r="D195" s="184" t="s">
        <v>446</v>
      </c>
      <c r="E195" s="185">
        <v>9</v>
      </c>
      <c r="F195" s="186"/>
      <c r="G195" s="187">
        <f t="shared" si="0"/>
        <v>0</v>
      </c>
      <c r="H195" s="186"/>
      <c r="I195" s="187">
        <f t="shared" si="1"/>
        <v>0</v>
      </c>
      <c r="J195" s="186"/>
      <c r="K195" s="187">
        <f t="shared" si="2"/>
        <v>0</v>
      </c>
      <c r="L195" s="187">
        <v>21</v>
      </c>
      <c r="M195" s="187">
        <f t="shared" si="3"/>
        <v>0</v>
      </c>
      <c r="N195" s="185">
        <v>0</v>
      </c>
      <c r="O195" s="185">
        <f t="shared" si="4"/>
        <v>0</v>
      </c>
      <c r="P195" s="185">
        <v>0</v>
      </c>
      <c r="Q195" s="185">
        <f t="shared" si="5"/>
        <v>0</v>
      </c>
      <c r="R195" s="187"/>
      <c r="S195" s="187" t="s">
        <v>349</v>
      </c>
      <c r="T195" s="188" t="s">
        <v>366</v>
      </c>
      <c r="U195" s="162">
        <v>0</v>
      </c>
      <c r="V195" s="162">
        <f t="shared" si="6"/>
        <v>0</v>
      </c>
      <c r="W195" s="162"/>
      <c r="X195" s="162" t="s">
        <v>243</v>
      </c>
      <c r="Y195" s="162" t="s">
        <v>244</v>
      </c>
      <c r="Z195" s="151"/>
      <c r="AA195" s="151"/>
      <c r="AB195" s="151"/>
      <c r="AC195" s="151"/>
      <c r="AD195" s="151"/>
      <c r="AE195" s="151"/>
      <c r="AF195" s="151"/>
      <c r="AG195" s="151" t="s">
        <v>245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82">
        <v>40</v>
      </c>
      <c r="B196" s="183" t="s">
        <v>1048</v>
      </c>
      <c r="C196" s="193" t="s">
        <v>1049</v>
      </c>
      <c r="D196" s="184" t="s">
        <v>446</v>
      </c>
      <c r="E196" s="185">
        <v>2</v>
      </c>
      <c r="F196" s="186"/>
      <c r="G196" s="187">
        <f t="shared" si="0"/>
        <v>0</v>
      </c>
      <c r="H196" s="186"/>
      <c r="I196" s="187">
        <f t="shared" si="1"/>
        <v>0</v>
      </c>
      <c r="J196" s="186"/>
      <c r="K196" s="187">
        <f t="shared" si="2"/>
        <v>0</v>
      </c>
      <c r="L196" s="187">
        <v>21</v>
      </c>
      <c r="M196" s="187">
        <f t="shared" si="3"/>
        <v>0</v>
      </c>
      <c r="N196" s="185">
        <v>0</v>
      </c>
      <c r="O196" s="185">
        <f t="shared" si="4"/>
        <v>0</v>
      </c>
      <c r="P196" s="185">
        <v>0</v>
      </c>
      <c r="Q196" s="185">
        <f t="shared" si="5"/>
        <v>0</v>
      </c>
      <c r="R196" s="187"/>
      <c r="S196" s="187" t="s">
        <v>349</v>
      </c>
      <c r="T196" s="188" t="s">
        <v>366</v>
      </c>
      <c r="U196" s="162">
        <v>0</v>
      </c>
      <c r="V196" s="162">
        <f t="shared" si="6"/>
        <v>0</v>
      </c>
      <c r="W196" s="162"/>
      <c r="X196" s="162" t="s">
        <v>243</v>
      </c>
      <c r="Y196" s="162" t="s">
        <v>244</v>
      </c>
      <c r="Z196" s="151"/>
      <c r="AA196" s="151"/>
      <c r="AB196" s="151"/>
      <c r="AC196" s="151"/>
      <c r="AD196" s="151"/>
      <c r="AE196" s="151"/>
      <c r="AF196" s="151"/>
      <c r="AG196" s="151" t="s">
        <v>245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82">
        <v>41</v>
      </c>
      <c r="B197" s="183" t="s">
        <v>1050</v>
      </c>
      <c r="C197" s="193" t="s">
        <v>1051</v>
      </c>
      <c r="D197" s="184" t="s">
        <v>446</v>
      </c>
      <c r="E197" s="185">
        <v>1</v>
      </c>
      <c r="F197" s="186"/>
      <c r="G197" s="187">
        <f t="shared" si="0"/>
        <v>0</v>
      </c>
      <c r="H197" s="186"/>
      <c r="I197" s="187">
        <f t="shared" si="1"/>
        <v>0</v>
      </c>
      <c r="J197" s="186"/>
      <c r="K197" s="187">
        <f t="shared" si="2"/>
        <v>0</v>
      </c>
      <c r="L197" s="187">
        <v>21</v>
      </c>
      <c r="M197" s="187">
        <f t="shared" si="3"/>
        <v>0</v>
      </c>
      <c r="N197" s="185">
        <v>0</v>
      </c>
      <c r="O197" s="185">
        <f t="shared" si="4"/>
        <v>0</v>
      </c>
      <c r="P197" s="185">
        <v>0</v>
      </c>
      <c r="Q197" s="185">
        <f t="shared" si="5"/>
        <v>0</v>
      </c>
      <c r="R197" s="187"/>
      <c r="S197" s="187" t="s">
        <v>349</v>
      </c>
      <c r="T197" s="188" t="s">
        <v>366</v>
      </c>
      <c r="U197" s="162">
        <v>0</v>
      </c>
      <c r="V197" s="162">
        <f t="shared" si="6"/>
        <v>0</v>
      </c>
      <c r="W197" s="162"/>
      <c r="X197" s="162" t="s">
        <v>243</v>
      </c>
      <c r="Y197" s="162" t="s">
        <v>244</v>
      </c>
      <c r="Z197" s="151"/>
      <c r="AA197" s="151"/>
      <c r="AB197" s="151"/>
      <c r="AC197" s="151"/>
      <c r="AD197" s="151"/>
      <c r="AE197" s="151"/>
      <c r="AF197" s="151"/>
      <c r="AG197" s="151" t="s">
        <v>245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82">
        <v>42</v>
      </c>
      <c r="B198" s="183" t="s">
        <v>1052</v>
      </c>
      <c r="C198" s="193" t="s">
        <v>1053</v>
      </c>
      <c r="D198" s="184" t="s">
        <v>446</v>
      </c>
      <c r="E198" s="185">
        <v>20</v>
      </c>
      <c r="F198" s="186"/>
      <c r="G198" s="187">
        <f t="shared" si="0"/>
        <v>0</v>
      </c>
      <c r="H198" s="186"/>
      <c r="I198" s="187">
        <f t="shared" si="1"/>
        <v>0</v>
      </c>
      <c r="J198" s="186"/>
      <c r="K198" s="187">
        <f t="shared" si="2"/>
        <v>0</v>
      </c>
      <c r="L198" s="187">
        <v>21</v>
      </c>
      <c r="M198" s="187">
        <f t="shared" si="3"/>
        <v>0</v>
      </c>
      <c r="N198" s="185">
        <v>0</v>
      </c>
      <c r="O198" s="185">
        <f t="shared" si="4"/>
        <v>0</v>
      </c>
      <c r="P198" s="185">
        <v>0</v>
      </c>
      <c r="Q198" s="185">
        <f t="shared" si="5"/>
        <v>0</v>
      </c>
      <c r="R198" s="187"/>
      <c r="S198" s="187" t="s">
        <v>349</v>
      </c>
      <c r="T198" s="188" t="s">
        <v>366</v>
      </c>
      <c r="U198" s="162">
        <v>0</v>
      </c>
      <c r="V198" s="162">
        <f t="shared" si="6"/>
        <v>0</v>
      </c>
      <c r="W198" s="162"/>
      <c r="X198" s="162" t="s">
        <v>243</v>
      </c>
      <c r="Y198" s="162" t="s">
        <v>244</v>
      </c>
      <c r="Z198" s="151"/>
      <c r="AA198" s="151"/>
      <c r="AB198" s="151"/>
      <c r="AC198" s="151"/>
      <c r="AD198" s="151"/>
      <c r="AE198" s="151"/>
      <c r="AF198" s="151"/>
      <c r="AG198" s="151" t="s">
        <v>245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82">
        <v>43</v>
      </c>
      <c r="B199" s="183" t="s">
        <v>1054</v>
      </c>
      <c r="C199" s="193" t="s">
        <v>1055</v>
      </c>
      <c r="D199" s="184" t="s">
        <v>312</v>
      </c>
      <c r="E199" s="185">
        <v>31</v>
      </c>
      <c r="F199" s="186"/>
      <c r="G199" s="187">
        <f t="shared" si="0"/>
        <v>0</v>
      </c>
      <c r="H199" s="186"/>
      <c r="I199" s="187">
        <f t="shared" si="1"/>
        <v>0</v>
      </c>
      <c r="J199" s="186"/>
      <c r="K199" s="187">
        <f t="shared" si="2"/>
        <v>0</v>
      </c>
      <c r="L199" s="187">
        <v>21</v>
      </c>
      <c r="M199" s="187">
        <f t="shared" si="3"/>
        <v>0</v>
      </c>
      <c r="N199" s="185">
        <v>0</v>
      </c>
      <c r="O199" s="185">
        <f t="shared" si="4"/>
        <v>0</v>
      </c>
      <c r="P199" s="185">
        <v>0</v>
      </c>
      <c r="Q199" s="185">
        <f t="shared" si="5"/>
        <v>0</v>
      </c>
      <c r="R199" s="187"/>
      <c r="S199" s="187" t="s">
        <v>349</v>
      </c>
      <c r="T199" s="188" t="s">
        <v>366</v>
      </c>
      <c r="U199" s="162">
        <v>0</v>
      </c>
      <c r="V199" s="162">
        <f t="shared" si="6"/>
        <v>0</v>
      </c>
      <c r="W199" s="162"/>
      <c r="X199" s="162" t="s">
        <v>243</v>
      </c>
      <c r="Y199" s="162" t="s">
        <v>244</v>
      </c>
      <c r="Z199" s="151"/>
      <c r="AA199" s="151"/>
      <c r="AB199" s="151"/>
      <c r="AC199" s="151"/>
      <c r="AD199" s="151"/>
      <c r="AE199" s="151"/>
      <c r="AF199" s="151"/>
      <c r="AG199" s="151" t="s">
        <v>245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82">
        <v>44</v>
      </c>
      <c r="B200" s="183" t="s">
        <v>1056</v>
      </c>
      <c r="C200" s="193" t="s">
        <v>1057</v>
      </c>
      <c r="D200" s="184" t="s">
        <v>446</v>
      </c>
      <c r="E200" s="185">
        <v>1</v>
      </c>
      <c r="F200" s="186"/>
      <c r="G200" s="187">
        <f t="shared" si="0"/>
        <v>0</v>
      </c>
      <c r="H200" s="186"/>
      <c r="I200" s="187">
        <f t="shared" si="1"/>
        <v>0</v>
      </c>
      <c r="J200" s="186"/>
      <c r="K200" s="187">
        <f t="shared" si="2"/>
        <v>0</v>
      </c>
      <c r="L200" s="187">
        <v>21</v>
      </c>
      <c r="M200" s="187">
        <f t="shared" si="3"/>
        <v>0</v>
      </c>
      <c r="N200" s="185">
        <v>0</v>
      </c>
      <c r="O200" s="185">
        <f t="shared" si="4"/>
        <v>0</v>
      </c>
      <c r="P200" s="185">
        <v>0</v>
      </c>
      <c r="Q200" s="185">
        <f t="shared" si="5"/>
        <v>0</v>
      </c>
      <c r="R200" s="187"/>
      <c r="S200" s="187" t="s">
        <v>349</v>
      </c>
      <c r="T200" s="188" t="s">
        <v>366</v>
      </c>
      <c r="U200" s="162">
        <v>0</v>
      </c>
      <c r="V200" s="162">
        <f t="shared" si="6"/>
        <v>0</v>
      </c>
      <c r="W200" s="162"/>
      <c r="X200" s="162" t="s">
        <v>243</v>
      </c>
      <c r="Y200" s="162" t="s">
        <v>244</v>
      </c>
      <c r="Z200" s="151"/>
      <c r="AA200" s="151"/>
      <c r="AB200" s="151"/>
      <c r="AC200" s="151"/>
      <c r="AD200" s="151"/>
      <c r="AE200" s="151"/>
      <c r="AF200" s="151"/>
      <c r="AG200" s="151" t="s">
        <v>245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82">
        <v>45</v>
      </c>
      <c r="B201" s="183" t="s">
        <v>1058</v>
      </c>
      <c r="C201" s="193" t="s">
        <v>1059</v>
      </c>
      <c r="D201" s="184" t="s">
        <v>446</v>
      </c>
      <c r="E201" s="185">
        <v>1</v>
      </c>
      <c r="F201" s="186"/>
      <c r="G201" s="187">
        <f t="shared" si="0"/>
        <v>0</v>
      </c>
      <c r="H201" s="186"/>
      <c r="I201" s="187">
        <f t="shared" si="1"/>
        <v>0</v>
      </c>
      <c r="J201" s="186"/>
      <c r="K201" s="187">
        <f t="shared" si="2"/>
        <v>0</v>
      </c>
      <c r="L201" s="187">
        <v>21</v>
      </c>
      <c r="M201" s="187">
        <f t="shared" si="3"/>
        <v>0</v>
      </c>
      <c r="N201" s="185">
        <v>0</v>
      </c>
      <c r="O201" s="185">
        <f t="shared" si="4"/>
        <v>0</v>
      </c>
      <c r="P201" s="185">
        <v>0</v>
      </c>
      <c r="Q201" s="185">
        <f t="shared" si="5"/>
        <v>0</v>
      </c>
      <c r="R201" s="187"/>
      <c r="S201" s="187" t="s">
        <v>349</v>
      </c>
      <c r="T201" s="188" t="s">
        <v>366</v>
      </c>
      <c r="U201" s="162">
        <v>0</v>
      </c>
      <c r="V201" s="162">
        <f t="shared" si="6"/>
        <v>0</v>
      </c>
      <c r="W201" s="162"/>
      <c r="X201" s="162" t="s">
        <v>243</v>
      </c>
      <c r="Y201" s="162" t="s">
        <v>244</v>
      </c>
      <c r="Z201" s="151"/>
      <c r="AA201" s="151"/>
      <c r="AB201" s="151"/>
      <c r="AC201" s="151"/>
      <c r="AD201" s="151"/>
      <c r="AE201" s="151"/>
      <c r="AF201" s="151"/>
      <c r="AG201" s="151" t="s">
        <v>245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82">
        <v>46</v>
      </c>
      <c r="B202" s="183" t="s">
        <v>1060</v>
      </c>
      <c r="C202" s="193" t="s">
        <v>1061</v>
      </c>
      <c r="D202" s="184" t="s">
        <v>446</v>
      </c>
      <c r="E202" s="185">
        <v>1</v>
      </c>
      <c r="F202" s="186"/>
      <c r="G202" s="187">
        <f t="shared" si="0"/>
        <v>0</v>
      </c>
      <c r="H202" s="186"/>
      <c r="I202" s="187">
        <f t="shared" si="1"/>
        <v>0</v>
      </c>
      <c r="J202" s="186"/>
      <c r="K202" s="187">
        <f t="shared" si="2"/>
        <v>0</v>
      </c>
      <c r="L202" s="187">
        <v>21</v>
      </c>
      <c r="M202" s="187">
        <f t="shared" si="3"/>
        <v>0</v>
      </c>
      <c r="N202" s="185">
        <v>0</v>
      </c>
      <c r="O202" s="185">
        <f t="shared" si="4"/>
        <v>0</v>
      </c>
      <c r="P202" s="185">
        <v>0</v>
      </c>
      <c r="Q202" s="185">
        <f t="shared" si="5"/>
        <v>0</v>
      </c>
      <c r="R202" s="187"/>
      <c r="S202" s="187" t="s">
        <v>349</v>
      </c>
      <c r="T202" s="188" t="s">
        <v>366</v>
      </c>
      <c r="U202" s="162">
        <v>0</v>
      </c>
      <c r="V202" s="162">
        <f t="shared" si="6"/>
        <v>0</v>
      </c>
      <c r="W202" s="162"/>
      <c r="X202" s="162" t="s">
        <v>243</v>
      </c>
      <c r="Y202" s="162" t="s">
        <v>244</v>
      </c>
      <c r="Z202" s="151"/>
      <c r="AA202" s="151"/>
      <c r="AB202" s="151"/>
      <c r="AC202" s="151"/>
      <c r="AD202" s="151"/>
      <c r="AE202" s="151"/>
      <c r="AF202" s="151"/>
      <c r="AG202" s="151" t="s">
        <v>245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82">
        <v>47</v>
      </c>
      <c r="B203" s="183" t="s">
        <v>1062</v>
      </c>
      <c r="C203" s="193" t="s">
        <v>1063</v>
      </c>
      <c r="D203" s="184" t="s">
        <v>446</v>
      </c>
      <c r="E203" s="185">
        <v>1</v>
      </c>
      <c r="F203" s="186"/>
      <c r="G203" s="187">
        <f t="shared" si="0"/>
        <v>0</v>
      </c>
      <c r="H203" s="186"/>
      <c r="I203" s="187">
        <f t="shared" si="1"/>
        <v>0</v>
      </c>
      <c r="J203" s="186"/>
      <c r="K203" s="187">
        <f t="shared" si="2"/>
        <v>0</v>
      </c>
      <c r="L203" s="187">
        <v>21</v>
      </c>
      <c r="M203" s="187">
        <f t="shared" si="3"/>
        <v>0</v>
      </c>
      <c r="N203" s="185">
        <v>0</v>
      </c>
      <c r="O203" s="185">
        <f t="shared" si="4"/>
        <v>0</v>
      </c>
      <c r="P203" s="185">
        <v>0</v>
      </c>
      <c r="Q203" s="185">
        <f t="shared" si="5"/>
        <v>0</v>
      </c>
      <c r="R203" s="187"/>
      <c r="S203" s="187" t="s">
        <v>349</v>
      </c>
      <c r="T203" s="188" t="s">
        <v>366</v>
      </c>
      <c r="U203" s="162">
        <v>0</v>
      </c>
      <c r="V203" s="162">
        <f t="shared" si="6"/>
        <v>0</v>
      </c>
      <c r="W203" s="162"/>
      <c r="X203" s="162" t="s">
        <v>243</v>
      </c>
      <c r="Y203" s="162" t="s">
        <v>244</v>
      </c>
      <c r="Z203" s="151"/>
      <c r="AA203" s="151"/>
      <c r="AB203" s="151"/>
      <c r="AC203" s="151"/>
      <c r="AD203" s="151"/>
      <c r="AE203" s="151"/>
      <c r="AF203" s="151"/>
      <c r="AG203" s="151" t="s">
        <v>245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82">
        <v>48</v>
      </c>
      <c r="B204" s="183" t="s">
        <v>1064</v>
      </c>
      <c r="C204" s="193" t="s">
        <v>1065</v>
      </c>
      <c r="D204" s="184" t="s">
        <v>446</v>
      </c>
      <c r="E204" s="185">
        <v>1</v>
      </c>
      <c r="F204" s="186"/>
      <c r="G204" s="187">
        <f t="shared" si="0"/>
        <v>0</v>
      </c>
      <c r="H204" s="186"/>
      <c r="I204" s="187">
        <f t="shared" si="1"/>
        <v>0</v>
      </c>
      <c r="J204" s="186"/>
      <c r="K204" s="187">
        <f t="shared" si="2"/>
        <v>0</v>
      </c>
      <c r="L204" s="187">
        <v>21</v>
      </c>
      <c r="M204" s="187">
        <f t="shared" si="3"/>
        <v>0</v>
      </c>
      <c r="N204" s="185">
        <v>0</v>
      </c>
      <c r="O204" s="185">
        <f t="shared" si="4"/>
        <v>0</v>
      </c>
      <c r="P204" s="185">
        <v>0</v>
      </c>
      <c r="Q204" s="185">
        <f t="shared" si="5"/>
        <v>0</v>
      </c>
      <c r="R204" s="187"/>
      <c r="S204" s="187" t="s">
        <v>349</v>
      </c>
      <c r="T204" s="188" t="s">
        <v>366</v>
      </c>
      <c r="U204" s="162">
        <v>0</v>
      </c>
      <c r="V204" s="162">
        <f t="shared" si="6"/>
        <v>0</v>
      </c>
      <c r="W204" s="162"/>
      <c r="X204" s="162" t="s">
        <v>243</v>
      </c>
      <c r="Y204" s="162" t="s">
        <v>244</v>
      </c>
      <c r="Z204" s="151"/>
      <c r="AA204" s="151"/>
      <c r="AB204" s="151"/>
      <c r="AC204" s="151"/>
      <c r="AD204" s="151"/>
      <c r="AE204" s="151"/>
      <c r="AF204" s="151"/>
      <c r="AG204" s="151" t="s">
        <v>245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82">
        <v>49</v>
      </c>
      <c r="B205" s="183" t="s">
        <v>1066</v>
      </c>
      <c r="C205" s="193" t="s">
        <v>1067</v>
      </c>
      <c r="D205" s="184" t="s">
        <v>446</v>
      </c>
      <c r="E205" s="185">
        <v>1</v>
      </c>
      <c r="F205" s="186"/>
      <c r="G205" s="187">
        <f t="shared" si="0"/>
        <v>0</v>
      </c>
      <c r="H205" s="186"/>
      <c r="I205" s="187">
        <f t="shared" si="1"/>
        <v>0</v>
      </c>
      <c r="J205" s="186"/>
      <c r="K205" s="187">
        <f t="shared" si="2"/>
        <v>0</v>
      </c>
      <c r="L205" s="187">
        <v>21</v>
      </c>
      <c r="M205" s="187">
        <f t="shared" si="3"/>
        <v>0</v>
      </c>
      <c r="N205" s="185">
        <v>0</v>
      </c>
      <c r="O205" s="185">
        <f t="shared" si="4"/>
        <v>0</v>
      </c>
      <c r="P205" s="185">
        <v>0</v>
      </c>
      <c r="Q205" s="185">
        <f t="shared" si="5"/>
        <v>0</v>
      </c>
      <c r="R205" s="187"/>
      <c r="S205" s="187" t="s">
        <v>349</v>
      </c>
      <c r="T205" s="188" t="s">
        <v>366</v>
      </c>
      <c r="U205" s="162">
        <v>0</v>
      </c>
      <c r="V205" s="162">
        <f t="shared" si="6"/>
        <v>0</v>
      </c>
      <c r="W205" s="162"/>
      <c r="X205" s="162" t="s">
        <v>243</v>
      </c>
      <c r="Y205" s="162" t="s">
        <v>244</v>
      </c>
      <c r="Z205" s="151"/>
      <c r="AA205" s="151"/>
      <c r="AB205" s="151"/>
      <c r="AC205" s="151"/>
      <c r="AD205" s="151"/>
      <c r="AE205" s="151"/>
      <c r="AF205" s="151"/>
      <c r="AG205" s="151" t="s">
        <v>245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x14ac:dyDescent="0.2">
      <c r="A206" s="167" t="s">
        <v>235</v>
      </c>
      <c r="B206" s="168" t="s">
        <v>148</v>
      </c>
      <c r="C206" s="190" t="s">
        <v>149</v>
      </c>
      <c r="D206" s="169"/>
      <c r="E206" s="170"/>
      <c r="F206" s="171"/>
      <c r="G206" s="171">
        <f>SUMIF(AG207:AG208,"&lt;&gt;NOR",G207:G208)</f>
        <v>0</v>
      </c>
      <c r="H206" s="171"/>
      <c r="I206" s="171">
        <f>SUM(I207:I208)</f>
        <v>0</v>
      </c>
      <c r="J206" s="171"/>
      <c r="K206" s="171">
        <f>SUM(K207:K208)</f>
        <v>0</v>
      </c>
      <c r="L206" s="171"/>
      <c r="M206" s="171">
        <f>SUM(M207:M208)</f>
        <v>0</v>
      </c>
      <c r="N206" s="170"/>
      <c r="O206" s="170">
        <f>SUM(O207:O208)</f>
        <v>1.51</v>
      </c>
      <c r="P206" s="170"/>
      <c r="Q206" s="170">
        <f>SUM(Q207:Q208)</f>
        <v>0</v>
      </c>
      <c r="R206" s="171"/>
      <c r="S206" s="171"/>
      <c r="T206" s="172"/>
      <c r="U206" s="166"/>
      <c r="V206" s="166">
        <f>SUM(V207:V208)</f>
        <v>204.05</v>
      </c>
      <c r="W206" s="166"/>
      <c r="X206" s="166"/>
      <c r="Y206" s="166"/>
      <c r="AG206" t="s">
        <v>236</v>
      </c>
    </row>
    <row r="207" spans="1:60" outlineLevel="1" x14ac:dyDescent="0.2">
      <c r="A207" s="174">
        <v>50</v>
      </c>
      <c r="B207" s="175" t="s">
        <v>743</v>
      </c>
      <c r="C207" s="191" t="s">
        <v>744</v>
      </c>
      <c r="D207" s="176" t="s">
        <v>268</v>
      </c>
      <c r="E207" s="177">
        <v>953.51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7">
        <v>1.58E-3</v>
      </c>
      <c r="O207" s="177">
        <f>ROUND(E207*N207,2)</f>
        <v>1.51</v>
      </c>
      <c r="P207" s="177">
        <v>0</v>
      </c>
      <c r="Q207" s="177">
        <f>ROUND(E207*P207,2)</f>
        <v>0</v>
      </c>
      <c r="R207" s="179" t="s">
        <v>369</v>
      </c>
      <c r="S207" s="179" t="s">
        <v>241</v>
      </c>
      <c r="T207" s="180" t="s">
        <v>242</v>
      </c>
      <c r="U207" s="162">
        <v>0.214</v>
      </c>
      <c r="V207" s="162">
        <f>ROUND(E207*U207,2)</f>
        <v>204.05</v>
      </c>
      <c r="W207" s="162"/>
      <c r="X207" s="162" t="s">
        <v>243</v>
      </c>
      <c r="Y207" s="162" t="s">
        <v>244</v>
      </c>
      <c r="Z207" s="151"/>
      <c r="AA207" s="151"/>
      <c r="AB207" s="151"/>
      <c r="AC207" s="151"/>
      <c r="AD207" s="151"/>
      <c r="AE207" s="151"/>
      <c r="AF207" s="151"/>
      <c r="AG207" s="151" t="s">
        <v>245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2" x14ac:dyDescent="0.2">
      <c r="A208" s="158"/>
      <c r="B208" s="159"/>
      <c r="C208" s="192" t="s">
        <v>1068</v>
      </c>
      <c r="D208" s="164"/>
      <c r="E208" s="165">
        <v>953.51</v>
      </c>
      <c r="F208" s="162"/>
      <c r="G208" s="162"/>
      <c r="H208" s="162"/>
      <c r="I208" s="162"/>
      <c r="J208" s="162"/>
      <c r="K208" s="162"/>
      <c r="L208" s="162"/>
      <c r="M208" s="162"/>
      <c r="N208" s="161"/>
      <c r="O208" s="161"/>
      <c r="P208" s="161"/>
      <c r="Q208" s="161"/>
      <c r="R208" s="162"/>
      <c r="S208" s="162"/>
      <c r="T208" s="162"/>
      <c r="U208" s="162"/>
      <c r="V208" s="162"/>
      <c r="W208" s="162"/>
      <c r="X208" s="162"/>
      <c r="Y208" s="162"/>
      <c r="Z208" s="151"/>
      <c r="AA208" s="151"/>
      <c r="AB208" s="151"/>
      <c r="AC208" s="151"/>
      <c r="AD208" s="151"/>
      <c r="AE208" s="151"/>
      <c r="AF208" s="151"/>
      <c r="AG208" s="151" t="s">
        <v>249</v>
      </c>
      <c r="AH208" s="151">
        <v>5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x14ac:dyDescent="0.2">
      <c r="A209" s="167" t="s">
        <v>235</v>
      </c>
      <c r="B209" s="168" t="s">
        <v>150</v>
      </c>
      <c r="C209" s="190" t="s">
        <v>151</v>
      </c>
      <c r="D209" s="169"/>
      <c r="E209" s="170"/>
      <c r="F209" s="171"/>
      <c r="G209" s="171">
        <f>SUMIF(AG210:AG212,"&lt;&gt;NOR",G210:G212)</f>
        <v>0</v>
      </c>
      <c r="H209" s="171"/>
      <c r="I209" s="171">
        <f>SUM(I210:I212)</f>
        <v>0</v>
      </c>
      <c r="J209" s="171"/>
      <c r="K209" s="171">
        <f>SUM(K210:K212)</f>
        <v>0</v>
      </c>
      <c r="L209" s="171"/>
      <c r="M209" s="171">
        <f>SUM(M210:M212)</f>
        <v>0</v>
      </c>
      <c r="N209" s="170"/>
      <c r="O209" s="170">
        <f>SUM(O210:O212)</f>
        <v>0.04</v>
      </c>
      <c r="P209" s="170"/>
      <c r="Q209" s="170">
        <f>SUM(Q210:Q212)</f>
        <v>0</v>
      </c>
      <c r="R209" s="171"/>
      <c r="S209" s="171"/>
      <c r="T209" s="172"/>
      <c r="U209" s="166"/>
      <c r="V209" s="166">
        <f>SUM(V210:V212)</f>
        <v>293.68</v>
      </c>
      <c r="W209" s="166"/>
      <c r="X209" s="166"/>
      <c r="Y209" s="166"/>
      <c r="AG209" t="s">
        <v>236</v>
      </c>
    </row>
    <row r="210" spans="1:60" ht="56.25" outlineLevel="1" x14ac:dyDescent="0.2">
      <c r="A210" s="174">
        <v>51</v>
      </c>
      <c r="B210" s="175" t="s">
        <v>746</v>
      </c>
      <c r="C210" s="191" t="s">
        <v>747</v>
      </c>
      <c r="D210" s="176" t="s">
        <v>268</v>
      </c>
      <c r="E210" s="177">
        <v>953.51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7">
        <v>4.0000000000000003E-5</v>
      </c>
      <c r="O210" s="177">
        <f>ROUND(E210*N210,2)</f>
        <v>0.04</v>
      </c>
      <c r="P210" s="177">
        <v>0</v>
      </c>
      <c r="Q210" s="177">
        <f>ROUND(E210*P210,2)</f>
        <v>0</v>
      </c>
      <c r="R210" s="179" t="s">
        <v>273</v>
      </c>
      <c r="S210" s="179" t="s">
        <v>241</v>
      </c>
      <c r="T210" s="180" t="s">
        <v>242</v>
      </c>
      <c r="U210" s="162">
        <v>0.308</v>
      </c>
      <c r="V210" s="162">
        <f>ROUND(E210*U210,2)</f>
        <v>293.68</v>
      </c>
      <c r="W210" s="162"/>
      <c r="X210" s="162" t="s">
        <v>243</v>
      </c>
      <c r="Y210" s="162" t="s">
        <v>244</v>
      </c>
      <c r="Z210" s="151"/>
      <c r="AA210" s="151"/>
      <c r="AB210" s="151"/>
      <c r="AC210" s="151"/>
      <c r="AD210" s="151"/>
      <c r="AE210" s="151"/>
      <c r="AF210" s="151"/>
      <c r="AG210" s="151" t="s">
        <v>245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2" x14ac:dyDescent="0.2">
      <c r="A211" s="158"/>
      <c r="B211" s="159"/>
      <c r="C211" s="192" t="s">
        <v>488</v>
      </c>
      <c r="D211" s="164"/>
      <c r="E211" s="165"/>
      <c r="F211" s="162"/>
      <c r="G211" s="162"/>
      <c r="H211" s="162"/>
      <c r="I211" s="162"/>
      <c r="J211" s="162"/>
      <c r="K211" s="162"/>
      <c r="L211" s="162"/>
      <c r="M211" s="162"/>
      <c r="N211" s="161"/>
      <c r="O211" s="161"/>
      <c r="P211" s="161"/>
      <c r="Q211" s="161"/>
      <c r="R211" s="162"/>
      <c r="S211" s="162"/>
      <c r="T211" s="162"/>
      <c r="U211" s="162"/>
      <c r="V211" s="162"/>
      <c r="W211" s="162"/>
      <c r="X211" s="162"/>
      <c r="Y211" s="162"/>
      <c r="Z211" s="151"/>
      <c r="AA211" s="151"/>
      <c r="AB211" s="151"/>
      <c r="AC211" s="151"/>
      <c r="AD211" s="151"/>
      <c r="AE211" s="151"/>
      <c r="AF211" s="151"/>
      <c r="AG211" s="151" t="s">
        <v>249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192" t="s">
        <v>1069</v>
      </c>
      <c r="D212" s="164"/>
      <c r="E212" s="165">
        <v>953.51</v>
      </c>
      <c r="F212" s="162"/>
      <c r="G212" s="162"/>
      <c r="H212" s="162"/>
      <c r="I212" s="162"/>
      <c r="J212" s="162"/>
      <c r="K212" s="162"/>
      <c r="L212" s="162"/>
      <c r="M212" s="162"/>
      <c r="N212" s="161"/>
      <c r="O212" s="161"/>
      <c r="P212" s="161"/>
      <c r="Q212" s="161"/>
      <c r="R212" s="162"/>
      <c r="S212" s="162"/>
      <c r="T212" s="162"/>
      <c r="U212" s="162"/>
      <c r="V212" s="162"/>
      <c r="W212" s="162"/>
      <c r="X212" s="162"/>
      <c r="Y212" s="162"/>
      <c r="Z212" s="151"/>
      <c r="AA212" s="151"/>
      <c r="AB212" s="151"/>
      <c r="AC212" s="151"/>
      <c r="AD212" s="151"/>
      <c r="AE212" s="151"/>
      <c r="AF212" s="151"/>
      <c r="AG212" s="151" t="s">
        <v>249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x14ac:dyDescent="0.2">
      <c r="A213" s="167" t="s">
        <v>235</v>
      </c>
      <c r="B213" s="168" t="s">
        <v>152</v>
      </c>
      <c r="C213" s="190" t="s">
        <v>153</v>
      </c>
      <c r="D213" s="169"/>
      <c r="E213" s="170"/>
      <c r="F213" s="171"/>
      <c r="G213" s="171">
        <f>SUMIF(AG214:AG215,"&lt;&gt;NOR",G214:G215)</f>
        <v>0</v>
      </c>
      <c r="H213" s="171"/>
      <c r="I213" s="171">
        <f>SUM(I214:I215)</f>
        <v>0</v>
      </c>
      <c r="J213" s="171"/>
      <c r="K213" s="171">
        <f>SUM(K214:K215)</f>
        <v>0</v>
      </c>
      <c r="L213" s="171"/>
      <c r="M213" s="171">
        <f>SUM(M214:M215)</f>
        <v>0</v>
      </c>
      <c r="N213" s="170"/>
      <c r="O213" s="170">
        <f>SUM(O214:O215)</f>
        <v>0.06</v>
      </c>
      <c r="P213" s="170"/>
      <c r="Q213" s="170">
        <f>SUM(Q214:Q215)</f>
        <v>0</v>
      </c>
      <c r="R213" s="171"/>
      <c r="S213" s="171"/>
      <c r="T213" s="172"/>
      <c r="U213" s="166"/>
      <c r="V213" s="166">
        <f>SUM(V214:V215)</f>
        <v>4.18</v>
      </c>
      <c r="W213" s="166"/>
      <c r="X213" s="166"/>
      <c r="Y213" s="166"/>
      <c r="AG213" t="s">
        <v>236</v>
      </c>
    </row>
    <row r="214" spans="1:60" outlineLevel="1" x14ac:dyDescent="0.2">
      <c r="A214" s="174">
        <v>52</v>
      </c>
      <c r="B214" s="175" t="s">
        <v>1070</v>
      </c>
      <c r="C214" s="191" t="s">
        <v>1071</v>
      </c>
      <c r="D214" s="176" t="s">
        <v>312</v>
      </c>
      <c r="E214" s="177">
        <v>2.9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7">
        <v>1.9130000000000001E-2</v>
      </c>
      <c r="O214" s="177">
        <f>ROUND(E214*N214,2)</f>
        <v>0.06</v>
      </c>
      <c r="P214" s="177">
        <v>0</v>
      </c>
      <c r="Q214" s="177">
        <f>ROUND(E214*P214,2)</f>
        <v>0</v>
      </c>
      <c r="R214" s="179"/>
      <c r="S214" s="179" t="s">
        <v>349</v>
      </c>
      <c r="T214" s="180" t="s">
        <v>366</v>
      </c>
      <c r="U214" s="162">
        <v>1.44</v>
      </c>
      <c r="V214" s="162">
        <f>ROUND(E214*U214,2)</f>
        <v>4.18</v>
      </c>
      <c r="W214" s="162"/>
      <c r="X214" s="162" t="s">
        <v>243</v>
      </c>
      <c r="Y214" s="162" t="s">
        <v>244</v>
      </c>
      <c r="Z214" s="151"/>
      <c r="AA214" s="151"/>
      <c r="AB214" s="151"/>
      <c r="AC214" s="151"/>
      <c r="AD214" s="151"/>
      <c r="AE214" s="151"/>
      <c r="AF214" s="151"/>
      <c r="AG214" s="151" t="s">
        <v>245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2" x14ac:dyDescent="0.2">
      <c r="A215" s="158"/>
      <c r="B215" s="159"/>
      <c r="C215" s="192" t="s">
        <v>1072</v>
      </c>
      <c r="D215" s="164"/>
      <c r="E215" s="165">
        <v>2.9</v>
      </c>
      <c r="F215" s="162"/>
      <c r="G215" s="162"/>
      <c r="H215" s="162"/>
      <c r="I215" s="162"/>
      <c r="J215" s="162"/>
      <c r="K215" s="162"/>
      <c r="L215" s="162"/>
      <c r="M215" s="162"/>
      <c r="N215" s="161"/>
      <c r="O215" s="161"/>
      <c r="P215" s="161"/>
      <c r="Q215" s="161"/>
      <c r="R215" s="162"/>
      <c r="S215" s="162"/>
      <c r="T215" s="162"/>
      <c r="U215" s="162"/>
      <c r="V215" s="162"/>
      <c r="W215" s="162"/>
      <c r="X215" s="162"/>
      <c r="Y215" s="162"/>
      <c r="Z215" s="151"/>
      <c r="AA215" s="151"/>
      <c r="AB215" s="151"/>
      <c r="AC215" s="151"/>
      <c r="AD215" s="151"/>
      <c r="AE215" s="151"/>
      <c r="AF215" s="151"/>
      <c r="AG215" s="151" t="s">
        <v>249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x14ac:dyDescent="0.2">
      <c r="A216" s="167" t="s">
        <v>235</v>
      </c>
      <c r="B216" s="168" t="s">
        <v>154</v>
      </c>
      <c r="C216" s="190" t="s">
        <v>155</v>
      </c>
      <c r="D216" s="169"/>
      <c r="E216" s="170"/>
      <c r="F216" s="171"/>
      <c r="G216" s="171">
        <f>SUMIF(AG217:AG451,"&lt;&gt;NOR",G217:G451)</f>
        <v>0</v>
      </c>
      <c r="H216" s="171"/>
      <c r="I216" s="171">
        <f>SUM(I217:I451)</f>
        <v>0</v>
      </c>
      <c r="J216" s="171"/>
      <c r="K216" s="171">
        <f>SUM(K217:K451)</f>
        <v>0</v>
      </c>
      <c r="L216" s="171"/>
      <c r="M216" s="171">
        <f>SUM(M217:M451)</f>
        <v>0</v>
      </c>
      <c r="N216" s="170"/>
      <c r="O216" s="170">
        <f>SUM(O217:O451)</f>
        <v>0.16</v>
      </c>
      <c r="P216" s="170"/>
      <c r="Q216" s="170">
        <f>SUM(Q217:Q451)</f>
        <v>73.959999999999994</v>
      </c>
      <c r="R216" s="171"/>
      <c r="S216" s="171"/>
      <c r="T216" s="172"/>
      <c r="U216" s="166"/>
      <c r="V216" s="166">
        <f>SUM(V217:V451)</f>
        <v>372.92</v>
      </c>
      <c r="W216" s="166"/>
      <c r="X216" s="166"/>
      <c r="Y216" s="166"/>
      <c r="AG216" t="s">
        <v>236</v>
      </c>
    </row>
    <row r="217" spans="1:60" ht="22.5" outlineLevel="1" x14ac:dyDescent="0.2">
      <c r="A217" s="174">
        <v>53</v>
      </c>
      <c r="B217" s="175" t="s">
        <v>1073</v>
      </c>
      <c r="C217" s="191" t="s">
        <v>1074</v>
      </c>
      <c r="D217" s="176" t="s">
        <v>239</v>
      </c>
      <c r="E217" s="177">
        <v>11.568659999999999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1.2800000000000001E-3</v>
      </c>
      <c r="O217" s="177">
        <f>ROUND(E217*N217,2)</f>
        <v>0.01</v>
      </c>
      <c r="P217" s="177">
        <v>1.95</v>
      </c>
      <c r="Q217" s="177">
        <f>ROUND(E217*P217,2)</f>
        <v>22.56</v>
      </c>
      <c r="R217" s="179" t="s">
        <v>388</v>
      </c>
      <c r="S217" s="179" t="s">
        <v>241</v>
      </c>
      <c r="T217" s="180" t="s">
        <v>242</v>
      </c>
      <c r="U217" s="162">
        <v>1.7010000000000001</v>
      </c>
      <c r="V217" s="162">
        <f>ROUND(E217*U217,2)</f>
        <v>19.68</v>
      </c>
      <c r="W217" s="162"/>
      <c r="X217" s="162" t="s">
        <v>243</v>
      </c>
      <c r="Y217" s="162" t="s">
        <v>244</v>
      </c>
      <c r="Z217" s="151"/>
      <c r="AA217" s="151"/>
      <c r="AB217" s="151"/>
      <c r="AC217" s="151"/>
      <c r="AD217" s="151"/>
      <c r="AE217" s="151"/>
      <c r="AF217" s="151"/>
      <c r="AG217" s="151" t="s">
        <v>245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2.5" outlineLevel="2" x14ac:dyDescent="0.2">
      <c r="A218" s="158"/>
      <c r="B218" s="159"/>
      <c r="C218" s="253" t="s">
        <v>1075</v>
      </c>
      <c r="D218" s="254"/>
      <c r="E218" s="254"/>
      <c r="F218" s="254"/>
      <c r="G218" s="254"/>
      <c r="H218" s="162"/>
      <c r="I218" s="162"/>
      <c r="J218" s="162"/>
      <c r="K218" s="162"/>
      <c r="L218" s="162"/>
      <c r="M218" s="162"/>
      <c r="N218" s="161"/>
      <c r="O218" s="161"/>
      <c r="P218" s="161"/>
      <c r="Q218" s="161"/>
      <c r="R218" s="162"/>
      <c r="S218" s="162"/>
      <c r="T218" s="162"/>
      <c r="U218" s="162"/>
      <c r="V218" s="162"/>
      <c r="W218" s="162"/>
      <c r="X218" s="162"/>
      <c r="Y218" s="162"/>
      <c r="Z218" s="151"/>
      <c r="AA218" s="151"/>
      <c r="AB218" s="151"/>
      <c r="AC218" s="151"/>
      <c r="AD218" s="151"/>
      <c r="AE218" s="151"/>
      <c r="AF218" s="151"/>
      <c r="AG218" s="151" t="s">
        <v>247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81" t="str">
        <f>C218</f>
        <v>nebo vybourání otvorů průřezové plochy přes 4 m2 ve zdivu nadzákladovém, včetně pomocného lešení o výšce podlahy do 1900 mm a pro zatížení do 1,5 kPa  (150 kg/m2)</v>
      </c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">
      <c r="A219" s="158"/>
      <c r="B219" s="159"/>
      <c r="C219" s="192" t="s">
        <v>1076</v>
      </c>
      <c r="D219" s="164"/>
      <c r="E219" s="165">
        <v>0.46875</v>
      </c>
      <c r="F219" s="162"/>
      <c r="G219" s="162"/>
      <c r="H219" s="162"/>
      <c r="I219" s="162"/>
      <c r="J219" s="162"/>
      <c r="K219" s="162"/>
      <c r="L219" s="162"/>
      <c r="M219" s="162"/>
      <c r="N219" s="161"/>
      <c r="O219" s="161"/>
      <c r="P219" s="161"/>
      <c r="Q219" s="161"/>
      <c r="R219" s="162"/>
      <c r="S219" s="162"/>
      <c r="T219" s="162"/>
      <c r="U219" s="162"/>
      <c r="V219" s="162"/>
      <c r="W219" s="162"/>
      <c r="X219" s="162"/>
      <c r="Y219" s="162"/>
      <c r="Z219" s="151"/>
      <c r="AA219" s="151"/>
      <c r="AB219" s="151"/>
      <c r="AC219" s="151"/>
      <c r="AD219" s="151"/>
      <c r="AE219" s="151"/>
      <c r="AF219" s="151"/>
      <c r="AG219" s="151" t="s">
        <v>249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">
      <c r="A220" s="158"/>
      <c r="B220" s="159"/>
      <c r="C220" s="192" t="s">
        <v>1077</v>
      </c>
      <c r="D220" s="164"/>
      <c r="E220" s="165">
        <v>2.0882800000000001</v>
      </c>
      <c r="F220" s="162"/>
      <c r="G220" s="162"/>
      <c r="H220" s="162"/>
      <c r="I220" s="162"/>
      <c r="J220" s="162"/>
      <c r="K220" s="162"/>
      <c r="L220" s="162"/>
      <c r="M220" s="162"/>
      <c r="N220" s="161"/>
      <c r="O220" s="161"/>
      <c r="P220" s="161"/>
      <c r="Q220" s="161"/>
      <c r="R220" s="162"/>
      <c r="S220" s="162"/>
      <c r="T220" s="162"/>
      <c r="U220" s="162"/>
      <c r="V220" s="162"/>
      <c r="W220" s="162"/>
      <c r="X220" s="162"/>
      <c r="Y220" s="162"/>
      <c r="Z220" s="151"/>
      <c r="AA220" s="151"/>
      <c r="AB220" s="151"/>
      <c r="AC220" s="151"/>
      <c r="AD220" s="151"/>
      <c r="AE220" s="151"/>
      <c r="AF220" s="151"/>
      <c r="AG220" s="151" t="s">
        <v>249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2" t="s">
        <v>1078</v>
      </c>
      <c r="D221" s="164"/>
      <c r="E221" s="165">
        <v>0.72187999999999997</v>
      </c>
      <c r="F221" s="162"/>
      <c r="G221" s="162"/>
      <c r="H221" s="162"/>
      <c r="I221" s="162"/>
      <c r="J221" s="162"/>
      <c r="K221" s="162"/>
      <c r="L221" s="162"/>
      <c r="M221" s="162"/>
      <c r="N221" s="161"/>
      <c r="O221" s="161"/>
      <c r="P221" s="161"/>
      <c r="Q221" s="161"/>
      <c r="R221" s="162"/>
      <c r="S221" s="162"/>
      <c r="T221" s="162"/>
      <c r="U221" s="162"/>
      <c r="V221" s="162"/>
      <c r="W221" s="162"/>
      <c r="X221" s="162"/>
      <c r="Y221" s="162"/>
      <c r="Z221" s="151"/>
      <c r="AA221" s="151"/>
      <c r="AB221" s="151"/>
      <c r="AC221" s="151"/>
      <c r="AD221" s="151"/>
      <c r="AE221" s="151"/>
      <c r="AF221" s="151"/>
      <c r="AG221" s="151" t="s">
        <v>249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2" t="s">
        <v>1079</v>
      </c>
      <c r="D222" s="164"/>
      <c r="E222" s="165">
        <v>0.22838</v>
      </c>
      <c r="F222" s="162"/>
      <c r="G222" s="162"/>
      <c r="H222" s="162"/>
      <c r="I222" s="162"/>
      <c r="J222" s="162"/>
      <c r="K222" s="162"/>
      <c r="L222" s="162"/>
      <c r="M222" s="162"/>
      <c r="N222" s="161"/>
      <c r="O222" s="161"/>
      <c r="P222" s="161"/>
      <c r="Q222" s="161"/>
      <c r="R222" s="162"/>
      <c r="S222" s="162"/>
      <c r="T222" s="162"/>
      <c r="U222" s="162"/>
      <c r="V222" s="162"/>
      <c r="W222" s="162"/>
      <c r="X222" s="162"/>
      <c r="Y222" s="162"/>
      <c r="Z222" s="151"/>
      <c r="AA222" s="151"/>
      <c r="AB222" s="151"/>
      <c r="AC222" s="151"/>
      <c r="AD222" s="151"/>
      <c r="AE222" s="151"/>
      <c r="AF222" s="151"/>
      <c r="AG222" s="151" t="s">
        <v>249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2" t="s">
        <v>1080</v>
      </c>
      <c r="D223" s="164"/>
      <c r="E223" s="165">
        <v>0.34255999999999998</v>
      </c>
      <c r="F223" s="162"/>
      <c r="G223" s="162"/>
      <c r="H223" s="162"/>
      <c r="I223" s="162"/>
      <c r="J223" s="162"/>
      <c r="K223" s="162"/>
      <c r="L223" s="162"/>
      <c r="M223" s="162"/>
      <c r="N223" s="161"/>
      <c r="O223" s="161"/>
      <c r="P223" s="161"/>
      <c r="Q223" s="161"/>
      <c r="R223" s="162"/>
      <c r="S223" s="162"/>
      <c r="T223" s="162"/>
      <c r="U223" s="162"/>
      <c r="V223" s="162"/>
      <c r="W223" s="162"/>
      <c r="X223" s="162"/>
      <c r="Y223" s="162"/>
      <c r="Z223" s="151"/>
      <c r="AA223" s="151"/>
      <c r="AB223" s="151"/>
      <c r="AC223" s="151"/>
      <c r="AD223" s="151"/>
      <c r="AE223" s="151"/>
      <c r="AF223" s="151"/>
      <c r="AG223" s="151" t="s">
        <v>249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">
      <c r="A224" s="158"/>
      <c r="B224" s="159"/>
      <c r="C224" s="192" t="s">
        <v>1081</v>
      </c>
      <c r="D224" s="164"/>
      <c r="E224" s="165">
        <v>0.25374999999999998</v>
      </c>
      <c r="F224" s="162"/>
      <c r="G224" s="162"/>
      <c r="H224" s="162"/>
      <c r="I224" s="162"/>
      <c r="J224" s="162"/>
      <c r="K224" s="162"/>
      <c r="L224" s="162"/>
      <c r="M224" s="162"/>
      <c r="N224" s="161"/>
      <c r="O224" s="161"/>
      <c r="P224" s="161"/>
      <c r="Q224" s="161"/>
      <c r="R224" s="162"/>
      <c r="S224" s="162"/>
      <c r="T224" s="162"/>
      <c r="U224" s="162"/>
      <c r="V224" s="162"/>
      <c r="W224" s="162"/>
      <c r="X224" s="162"/>
      <c r="Y224" s="162"/>
      <c r="Z224" s="151"/>
      <c r="AA224" s="151"/>
      <c r="AB224" s="151"/>
      <c r="AC224" s="151"/>
      <c r="AD224" s="151"/>
      <c r="AE224" s="151"/>
      <c r="AF224" s="151"/>
      <c r="AG224" s="151" t="s">
        <v>249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">
      <c r="A225" s="158"/>
      <c r="B225" s="159"/>
      <c r="C225" s="192" t="s">
        <v>1082</v>
      </c>
      <c r="D225" s="164"/>
      <c r="E225" s="165">
        <v>0.28999999999999998</v>
      </c>
      <c r="F225" s="162"/>
      <c r="G225" s="162"/>
      <c r="H225" s="162"/>
      <c r="I225" s="162"/>
      <c r="J225" s="162"/>
      <c r="K225" s="162"/>
      <c r="L225" s="162"/>
      <c r="M225" s="162"/>
      <c r="N225" s="161"/>
      <c r="O225" s="161"/>
      <c r="P225" s="161"/>
      <c r="Q225" s="161"/>
      <c r="R225" s="162"/>
      <c r="S225" s="162"/>
      <c r="T225" s="162"/>
      <c r="U225" s="162"/>
      <c r="V225" s="162"/>
      <c r="W225" s="162"/>
      <c r="X225" s="162"/>
      <c r="Y225" s="162"/>
      <c r="Z225" s="151"/>
      <c r="AA225" s="151"/>
      <c r="AB225" s="151"/>
      <c r="AC225" s="151"/>
      <c r="AD225" s="151"/>
      <c r="AE225" s="151"/>
      <c r="AF225" s="151"/>
      <c r="AG225" s="151" t="s">
        <v>249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2" t="s">
        <v>1083</v>
      </c>
      <c r="D226" s="164"/>
      <c r="E226" s="165">
        <v>0.34799999999999998</v>
      </c>
      <c r="F226" s="162"/>
      <c r="G226" s="162"/>
      <c r="H226" s="162"/>
      <c r="I226" s="162"/>
      <c r="J226" s="162"/>
      <c r="K226" s="162"/>
      <c r="L226" s="162"/>
      <c r="M226" s="162"/>
      <c r="N226" s="161"/>
      <c r="O226" s="161"/>
      <c r="P226" s="161"/>
      <c r="Q226" s="161"/>
      <c r="R226" s="162"/>
      <c r="S226" s="162"/>
      <c r="T226" s="162"/>
      <c r="U226" s="162"/>
      <c r="V226" s="162"/>
      <c r="W226" s="162"/>
      <c r="X226" s="162"/>
      <c r="Y226" s="162"/>
      <c r="Z226" s="151"/>
      <c r="AA226" s="151"/>
      <c r="AB226" s="151"/>
      <c r="AC226" s="151"/>
      <c r="AD226" s="151"/>
      <c r="AE226" s="151"/>
      <c r="AF226" s="151"/>
      <c r="AG226" s="151" t="s">
        <v>249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2" t="s">
        <v>1084</v>
      </c>
      <c r="D227" s="164"/>
      <c r="E227" s="165">
        <v>0.315</v>
      </c>
      <c r="F227" s="162"/>
      <c r="G227" s="162"/>
      <c r="H227" s="162"/>
      <c r="I227" s="162"/>
      <c r="J227" s="162"/>
      <c r="K227" s="162"/>
      <c r="L227" s="162"/>
      <c r="M227" s="162"/>
      <c r="N227" s="161"/>
      <c r="O227" s="161"/>
      <c r="P227" s="161"/>
      <c r="Q227" s="161"/>
      <c r="R227" s="162"/>
      <c r="S227" s="162"/>
      <c r="T227" s="162"/>
      <c r="U227" s="162"/>
      <c r="V227" s="162"/>
      <c r="W227" s="162"/>
      <c r="X227" s="162"/>
      <c r="Y227" s="162"/>
      <c r="Z227" s="151"/>
      <c r="AA227" s="151"/>
      <c r="AB227" s="151"/>
      <c r="AC227" s="151"/>
      <c r="AD227" s="151"/>
      <c r="AE227" s="151"/>
      <c r="AF227" s="151"/>
      <c r="AG227" s="151" t="s">
        <v>249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2" t="s">
        <v>1085</v>
      </c>
      <c r="D228" s="164"/>
      <c r="E228" s="165">
        <v>8.6999999999999994E-2</v>
      </c>
      <c r="F228" s="162"/>
      <c r="G228" s="162"/>
      <c r="H228" s="162"/>
      <c r="I228" s="162"/>
      <c r="J228" s="162"/>
      <c r="K228" s="162"/>
      <c r="L228" s="162"/>
      <c r="M228" s="162"/>
      <c r="N228" s="161"/>
      <c r="O228" s="161"/>
      <c r="P228" s="161"/>
      <c r="Q228" s="161"/>
      <c r="R228" s="162"/>
      <c r="S228" s="162"/>
      <c r="T228" s="162"/>
      <c r="U228" s="162"/>
      <c r="V228" s="162"/>
      <c r="W228" s="162"/>
      <c r="X228" s="162"/>
      <c r="Y228" s="162"/>
      <c r="Z228" s="151"/>
      <c r="AA228" s="151"/>
      <c r="AB228" s="151"/>
      <c r="AC228" s="151"/>
      <c r="AD228" s="151"/>
      <c r="AE228" s="151"/>
      <c r="AF228" s="151"/>
      <c r="AG228" s="151" t="s">
        <v>249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192" t="s">
        <v>1086</v>
      </c>
      <c r="D229" s="164"/>
      <c r="E229" s="165">
        <v>1.3049999999999999</v>
      </c>
      <c r="F229" s="162"/>
      <c r="G229" s="162"/>
      <c r="H229" s="162"/>
      <c r="I229" s="162"/>
      <c r="J229" s="162"/>
      <c r="K229" s="162"/>
      <c r="L229" s="162"/>
      <c r="M229" s="162"/>
      <c r="N229" s="161"/>
      <c r="O229" s="161"/>
      <c r="P229" s="161"/>
      <c r="Q229" s="161"/>
      <c r="R229" s="162"/>
      <c r="S229" s="162"/>
      <c r="T229" s="162"/>
      <c r="U229" s="162"/>
      <c r="V229" s="162"/>
      <c r="W229" s="162"/>
      <c r="X229" s="162"/>
      <c r="Y229" s="162"/>
      <c r="Z229" s="151"/>
      <c r="AA229" s="151"/>
      <c r="AB229" s="151"/>
      <c r="AC229" s="151"/>
      <c r="AD229" s="151"/>
      <c r="AE229" s="151"/>
      <c r="AF229" s="151"/>
      <c r="AG229" s="151" t="s">
        <v>249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192" t="s">
        <v>1087</v>
      </c>
      <c r="D230" s="164"/>
      <c r="E230" s="165">
        <v>0.26538</v>
      </c>
      <c r="F230" s="162"/>
      <c r="G230" s="162"/>
      <c r="H230" s="162"/>
      <c r="I230" s="162"/>
      <c r="J230" s="162"/>
      <c r="K230" s="162"/>
      <c r="L230" s="162"/>
      <c r="M230" s="162"/>
      <c r="N230" s="161"/>
      <c r="O230" s="161"/>
      <c r="P230" s="161"/>
      <c r="Q230" s="161"/>
      <c r="R230" s="162"/>
      <c r="S230" s="162"/>
      <c r="T230" s="162"/>
      <c r="U230" s="162"/>
      <c r="V230" s="162"/>
      <c r="W230" s="162"/>
      <c r="X230" s="162"/>
      <c r="Y230" s="162"/>
      <c r="Z230" s="151"/>
      <c r="AA230" s="151"/>
      <c r="AB230" s="151"/>
      <c r="AC230" s="151"/>
      <c r="AD230" s="151"/>
      <c r="AE230" s="151"/>
      <c r="AF230" s="151"/>
      <c r="AG230" s="151" t="s">
        <v>249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2" t="s">
        <v>1088</v>
      </c>
      <c r="D231" s="164"/>
      <c r="E231" s="165">
        <v>0.28275</v>
      </c>
      <c r="F231" s="162"/>
      <c r="G231" s="162"/>
      <c r="H231" s="162"/>
      <c r="I231" s="162"/>
      <c r="J231" s="162"/>
      <c r="K231" s="162"/>
      <c r="L231" s="162"/>
      <c r="M231" s="162"/>
      <c r="N231" s="161"/>
      <c r="O231" s="161"/>
      <c r="P231" s="161"/>
      <c r="Q231" s="161"/>
      <c r="R231" s="162"/>
      <c r="S231" s="162"/>
      <c r="T231" s="162"/>
      <c r="U231" s="162"/>
      <c r="V231" s="162"/>
      <c r="W231" s="162"/>
      <c r="X231" s="162"/>
      <c r="Y231" s="162"/>
      <c r="Z231" s="151"/>
      <c r="AA231" s="151"/>
      <c r="AB231" s="151"/>
      <c r="AC231" s="151"/>
      <c r="AD231" s="151"/>
      <c r="AE231" s="151"/>
      <c r="AF231" s="151"/>
      <c r="AG231" s="151" t="s">
        <v>249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2" t="s">
        <v>1089</v>
      </c>
      <c r="D232" s="164"/>
      <c r="E232" s="165">
        <v>0.42413000000000001</v>
      </c>
      <c r="F232" s="162"/>
      <c r="G232" s="162"/>
      <c r="H232" s="162"/>
      <c r="I232" s="162"/>
      <c r="J232" s="162"/>
      <c r="K232" s="162"/>
      <c r="L232" s="162"/>
      <c r="M232" s="162"/>
      <c r="N232" s="161"/>
      <c r="O232" s="161"/>
      <c r="P232" s="161"/>
      <c r="Q232" s="161"/>
      <c r="R232" s="162"/>
      <c r="S232" s="162"/>
      <c r="T232" s="162"/>
      <c r="U232" s="162"/>
      <c r="V232" s="162"/>
      <c r="W232" s="162"/>
      <c r="X232" s="162"/>
      <c r="Y232" s="162"/>
      <c r="Z232" s="151"/>
      <c r="AA232" s="151"/>
      <c r="AB232" s="151"/>
      <c r="AC232" s="151"/>
      <c r="AD232" s="151"/>
      <c r="AE232" s="151"/>
      <c r="AF232" s="151"/>
      <c r="AG232" s="151" t="s">
        <v>249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">
      <c r="A233" s="158"/>
      <c r="B233" s="159"/>
      <c r="C233" s="192" t="s">
        <v>1090</v>
      </c>
      <c r="D233" s="164"/>
      <c r="E233" s="165">
        <v>0.10875</v>
      </c>
      <c r="F233" s="162"/>
      <c r="G233" s="162"/>
      <c r="H233" s="162"/>
      <c r="I233" s="162"/>
      <c r="J233" s="162"/>
      <c r="K233" s="162"/>
      <c r="L233" s="162"/>
      <c r="M233" s="162"/>
      <c r="N233" s="161"/>
      <c r="O233" s="161"/>
      <c r="P233" s="161"/>
      <c r="Q233" s="161"/>
      <c r="R233" s="162"/>
      <c r="S233" s="162"/>
      <c r="T233" s="162"/>
      <c r="U233" s="162"/>
      <c r="V233" s="162"/>
      <c r="W233" s="162"/>
      <c r="X233" s="162"/>
      <c r="Y233" s="162"/>
      <c r="Z233" s="151"/>
      <c r="AA233" s="151"/>
      <c r="AB233" s="151"/>
      <c r="AC233" s="151"/>
      <c r="AD233" s="151"/>
      <c r="AE233" s="151"/>
      <c r="AF233" s="151"/>
      <c r="AG233" s="151" t="s">
        <v>249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192" t="s">
        <v>1091</v>
      </c>
      <c r="D234" s="164"/>
      <c r="E234" s="165">
        <v>0.31719000000000003</v>
      </c>
      <c r="F234" s="162"/>
      <c r="G234" s="162"/>
      <c r="H234" s="162"/>
      <c r="I234" s="162"/>
      <c r="J234" s="162"/>
      <c r="K234" s="162"/>
      <c r="L234" s="162"/>
      <c r="M234" s="162"/>
      <c r="N234" s="161"/>
      <c r="O234" s="161"/>
      <c r="P234" s="161"/>
      <c r="Q234" s="161"/>
      <c r="R234" s="162"/>
      <c r="S234" s="162"/>
      <c r="T234" s="162"/>
      <c r="U234" s="162"/>
      <c r="V234" s="162"/>
      <c r="W234" s="162"/>
      <c r="X234" s="162"/>
      <c r="Y234" s="162"/>
      <c r="Z234" s="151"/>
      <c r="AA234" s="151"/>
      <c r="AB234" s="151"/>
      <c r="AC234" s="151"/>
      <c r="AD234" s="151"/>
      <c r="AE234" s="151"/>
      <c r="AF234" s="151"/>
      <c r="AG234" s="151" t="s">
        <v>249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2" t="s">
        <v>1092</v>
      </c>
      <c r="D235" s="164"/>
      <c r="E235" s="165">
        <v>3.4218799999999998</v>
      </c>
      <c r="F235" s="162"/>
      <c r="G235" s="162"/>
      <c r="H235" s="162"/>
      <c r="I235" s="162"/>
      <c r="J235" s="162"/>
      <c r="K235" s="162"/>
      <c r="L235" s="162"/>
      <c r="M235" s="162"/>
      <c r="N235" s="161"/>
      <c r="O235" s="161"/>
      <c r="P235" s="161"/>
      <c r="Q235" s="161"/>
      <c r="R235" s="162"/>
      <c r="S235" s="162"/>
      <c r="T235" s="162"/>
      <c r="U235" s="162"/>
      <c r="V235" s="162"/>
      <c r="W235" s="162"/>
      <c r="X235" s="162"/>
      <c r="Y235" s="162"/>
      <c r="Z235" s="151"/>
      <c r="AA235" s="151"/>
      <c r="AB235" s="151"/>
      <c r="AC235" s="151"/>
      <c r="AD235" s="151"/>
      <c r="AE235" s="151"/>
      <c r="AF235" s="151"/>
      <c r="AG235" s="151" t="s">
        <v>249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2" t="s">
        <v>1093</v>
      </c>
      <c r="D236" s="164"/>
      <c r="E236" s="165">
        <v>0.3</v>
      </c>
      <c r="F236" s="162"/>
      <c r="G236" s="162"/>
      <c r="H236" s="162"/>
      <c r="I236" s="162"/>
      <c r="J236" s="162"/>
      <c r="K236" s="162"/>
      <c r="L236" s="162"/>
      <c r="M236" s="162"/>
      <c r="N236" s="161"/>
      <c r="O236" s="161"/>
      <c r="P236" s="161"/>
      <c r="Q236" s="161"/>
      <c r="R236" s="162"/>
      <c r="S236" s="162"/>
      <c r="T236" s="162"/>
      <c r="U236" s="162"/>
      <c r="V236" s="162"/>
      <c r="W236" s="162"/>
      <c r="X236" s="162"/>
      <c r="Y236" s="162"/>
      <c r="Z236" s="151"/>
      <c r="AA236" s="151"/>
      <c r="AB236" s="151"/>
      <c r="AC236" s="151"/>
      <c r="AD236" s="151"/>
      <c r="AE236" s="151"/>
      <c r="AF236" s="151"/>
      <c r="AG236" s="151" t="s">
        <v>249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ht="22.5" outlineLevel="1" x14ac:dyDescent="0.2">
      <c r="A237" s="174">
        <v>54</v>
      </c>
      <c r="B237" s="175" t="s">
        <v>1094</v>
      </c>
      <c r="C237" s="191" t="s">
        <v>1095</v>
      </c>
      <c r="D237" s="176" t="s">
        <v>268</v>
      </c>
      <c r="E237" s="177">
        <v>16.849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3.3E-4</v>
      </c>
      <c r="O237" s="177">
        <f>ROUND(E237*N237,2)</f>
        <v>0.01</v>
      </c>
      <c r="P237" s="177">
        <v>2.198E-2</v>
      </c>
      <c r="Q237" s="177">
        <f>ROUND(E237*P237,2)</f>
        <v>0.37</v>
      </c>
      <c r="R237" s="179" t="s">
        <v>388</v>
      </c>
      <c r="S237" s="179" t="s">
        <v>241</v>
      </c>
      <c r="T237" s="180" t="s">
        <v>242</v>
      </c>
      <c r="U237" s="162">
        <v>0.32500000000000001</v>
      </c>
      <c r="V237" s="162">
        <f>ROUND(E237*U237,2)</f>
        <v>5.48</v>
      </c>
      <c r="W237" s="162"/>
      <c r="X237" s="162" t="s">
        <v>243</v>
      </c>
      <c r="Y237" s="162" t="s">
        <v>244</v>
      </c>
      <c r="Z237" s="151"/>
      <c r="AA237" s="151"/>
      <c r="AB237" s="151"/>
      <c r="AC237" s="151"/>
      <c r="AD237" s="151"/>
      <c r="AE237" s="151"/>
      <c r="AF237" s="151"/>
      <c r="AG237" s="151" t="s">
        <v>245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2" x14ac:dyDescent="0.2">
      <c r="A238" s="158"/>
      <c r="B238" s="159"/>
      <c r="C238" s="192" t="s">
        <v>1096</v>
      </c>
      <c r="D238" s="164"/>
      <c r="E238" s="165">
        <v>16.849</v>
      </c>
      <c r="F238" s="162"/>
      <c r="G238" s="162"/>
      <c r="H238" s="162"/>
      <c r="I238" s="162"/>
      <c r="J238" s="162"/>
      <c r="K238" s="162"/>
      <c r="L238" s="162"/>
      <c r="M238" s="162"/>
      <c r="N238" s="161"/>
      <c r="O238" s="161"/>
      <c r="P238" s="161"/>
      <c r="Q238" s="161"/>
      <c r="R238" s="162"/>
      <c r="S238" s="162"/>
      <c r="T238" s="162"/>
      <c r="U238" s="162"/>
      <c r="V238" s="162"/>
      <c r="W238" s="162"/>
      <c r="X238" s="162"/>
      <c r="Y238" s="162"/>
      <c r="Z238" s="151"/>
      <c r="AA238" s="151"/>
      <c r="AB238" s="151"/>
      <c r="AC238" s="151"/>
      <c r="AD238" s="151"/>
      <c r="AE238" s="151"/>
      <c r="AF238" s="151"/>
      <c r="AG238" s="151" t="s">
        <v>249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 x14ac:dyDescent="0.2">
      <c r="A239" s="174">
        <v>55</v>
      </c>
      <c r="B239" s="175" t="s">
        <v>1097</v>
      </c>
      <c r="C239" s="191" t="s">
        <v>1098</v>
      </c>
      <c r="D239" s="176" t="s">
        <v>268</v>
      </c>
      <c r="E239" s="177">
        <v>16.849</v>
      </c>
      <c r="F239" s="178"/>
      <c r="G239" s="179">
        <f>ROUND(E239*F239,2)</f>
        <v>0</v>
      </c>
      <c r="H239" s="178"/>
      <c r="I239" s="179">
        <f>ROUND(E239*H239,2)</f>
        <v>0</v>
      </c>
      <c r="J239" s="178"/>
      <c r="K239" s="179">
        <f>ROUND(E239*J239,2)</f>
        <v>0</v>
      </c>
      <c r="L239" s="179">
        <v>21</v>
      </c>
      <c r="M239" s="179">
        <f>G239*(1+L239/100)</f>
        <v>0</v>
      </c>
      <c r="N239" s="177">
        <v>0</v>
      </c>
      <c r="O239" s="177">
        <f>ROUND(E239*N239,2)</f>
        <v>0</v>
      </c>
      <c r="P239" s="177">
        <v>3.3E-3</v>
      </c>
      <c r="Q239" s="177">
        <f>ROUND(E239*P239,2)</f>
        <v>0.06</v>
      </c>
      <c r="R239" s="179" t="s">
        <v>388</v>
      </c>
      <c r="S239" s="179" t="s">
        <v>241</v>
      </c>
      <c r="T239" s="180" t="s">
        <v>242</v>
      </c>
      <c r="U239" s="162">
        <v>3.3000000000000002E-2</v>
      </c>
      <c r="V239" s="162">
        <f>ROUND(E239*U239,2)</f>
        <v>0.56000000000000005</v>
      </c>
      <c r="W239" s="162"/>
      <c r="X239" s="162" t="s">
        <v>243</v>
      </c>
      <c r="Y239" s="162" t="s">
        <v>244</v>
      </c>
      <c r="Z239" s="151"/>
      <c r="AA239" s="151"/>
      <c r="AB239" s="151"/>
      <c r="AC239" s="151"/>
      <c r="AD239" s="151"/>
      <c r="AE239" s="151"/>
      <c r="AF239" s="151"/>
      <c r="AG239" s="151" t="s">
        <v>245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">
      <c r="A240" s="158"/>
      <c r="B240" s="159"/>
      <c r="C240" s="192" t="s">
        <v>1096</v>
      </c>
      <c r="D240" s="164"/>
      <c r="E240" s="165">
        <v>16.849</v>
      </c>
      <c r="F240" s="162"/>
      <c r="G240" s="162"/>
      <c r="H240" s="162"/>
      <c r="I240" s="162"/>
      <c r="J240" s="162"/>
      <c r="K240" s="162"/>
      <c r="L240" s="162"/>
      <c r="M240" s="162"/>
      <c r="N240" s="161"/>
      <c r="O240" s="161"/>
      <c r="P240" s="161"/>
      <c r="Q240" s="161"/>
      <c r="R240" s="162"/>
      <c r="S240" s="162"/>
      <c r="T240" s="162"/>
      <c r="U240" s="162"/>
      <c r="V240" s="162"/>
      <c r="W240" s="162"/>
      <c r="X240" s="162"/>
      <c r="Y240" s="162"/>
      <c r="Z240" s="151"/>
      <c r="AA240" s="151"/>
      <c r="AB240" s="151"/>
      <c r="AC240" s="151"/>
      <c r="AD240" s="151"/>
      <c r="AE240" s="151"/>
      <c r="AF240" s="151"/>
      <c r="AG240" s="151" t="s">
        <v>249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74">
        <v>56</v>
      </c>
      <c r="B241" s="175" t="s">
        <v>1099</v>
      </c>
      <c r="C241" s="191" t="s">
        <v>1100</v>
      </c>
      <c r="D241" s="176" t="s">
        <v>268</v>
      </c>
      <c r="E241" s="177">
        <v>28.033999999999999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6.7000000000000002E-4</v>
      </c>
      <c r="O241" s="177">
        <f>ROUND(E241*N241,2)</f>
        <v>0.02</v>
      </c>
      <c r="P241" s="177">
        <v>8.2000000000000003E-2</v>
      </c>
      <c r="Q241" s="177">
        <f>ROUND(E241*P241,2)</f>
        <v>2.2999999999999998</v>
      </c>
      <c r="R241" s="179" t="s">
        <v>388</v>
      </c>
      <c r="S241" s="179" t="s">
        <v>241</v>
      </c>
      <c r="T241" s="180" t="s">
        <v>242</v>
      </c>
      <c r="U241" s="162">
        <v>0.6</v>
      </c>
      <c r="V241" s="162">
        <f>ROUND(E241*U241,2)</f>
        <v>16.82</v>
      </c>
      <c r="W241" s="162"/>
      <c r="X241" s="162" t="s">
        <v>243</v>
      </c>
      <c r="Y241" s="162" t="s">
        <v>244</v>
      </c>
      <c r="Z241" s="151"/>
      <c r="AA241" s="151"/>
      <c r="AB241" s="151"/>
      <c r="AC241" s="151"/>
      <c r="AD241" s="151"/>
      <c r="AE241" s="151"/>
      <c r="AF241" s="151"/>
      <c r="AG241" s="151" t="s">
        <v>245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ht="22.5" outlineLevel="2" x14ac:dyDescent="0.2">
      <c r="A242" s="158"/>
      <c r="B242" s="159"/>
      <c r="C242" s="253" t="s">
        <v>1101</v>
      </c>
      <c r="D242" s="254"/>
      <c r="E242" s="254"/>
      <c r="F242" s="254"/>
      <c r="G242" s="254"/>
      <c r="H242" s="162"/>
      <c r="I242" s="162"/>
      <c r="J242" s="162"/>
      <c r="K242" s="162"/>
      <c r="L242" s="162"/>
      <c r="M242" s="162"/>
      <c r="N242" s="161"/>
      <c r="O242" s="161"/>
      <c r="P242" s="161"/>
      <c r="Q242" s="161"/>
      <c r="R242" s="162"/>
      <c r="S242" s="162"/>
      <c r="T242" s="162"/>
      <c r="U242" s="162"/>
      <c r="V242" s="162"/>
      <c r="W242" s="162"/>
      <c r="X242" s="162"/>
      <c r="Y242" s="162"/>
      <c r="Z242" s="151"/>
      <c r="AA242" s="151"/>
      <c r="AB242" s="151"/>
      <c r="AC242" s="151"/>
      <c r="AD242" s="151"/>
      <c r="AE242" s="151"/>
      <c r="AF242" s="151"/>
      <c r="AG242" s="151" t="s">
        <v>247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81" t="str">
        <f>C242</f>
        <v>nebo vybourání otvorů jakýchkoliv rozměrů, včetně pomocného lešení o výšce podlahy do 1900 mm a pro zatížení do 1,5 kPa  (150 kg/m2),</v>
      </c>
      <c r="BB242" s="151"/>
      <c r="BC242" s="151"/>
      <c r="BD242" s="151"/>
      <c r="BE242" s="151"/>
      <c r="BF242" s="151"/>
      <c r="BG242" s="151"/>
      <c r="BH242" s="151"/>
    </row>
    <row r="243" spans="1:60" outlineLevel="2" x14ac:dyDescent="0.2">
      <c r="A243" s="158"/>
      <c r="B243" s="159"/>
      <c r="C243" s="192" t="s">
        <v>1102</v>
      </c>
      <c r="D243" s="164"/>
      <c r="E243" s="165">
        <v>8.125</v>
      </c>
      <c r="F243" s="162"/>
      <c r="G243" s="162"/>
      <c r="H243" s="162"/>
      <c r="I243" s="162"/>
      <c r="J243" s="162"/>
      <c r="K243" s="162"/>
      <c r="L243" s="162"/>
      <c r="M243" s="162"/>
      <c r="N243" s="161"/>
      <c r="O243" s="161"/>
      <c r="P243" s="161"/>
      <c r="Q243" s="161"/>
      <c r="R243" s="162"/>
      <c r="S243" s="162"/>
      <c r="T243" s="162"/>
      <c r="U243" s="162"/>
      <c r="V243" s="162"/>
      <c r="W243" s="162"/>
      <c r="X243" s="162"/>
      <c r="Y243" s="162"/>
      <c r="Z243" s="151"/>
      <c r="AA243" s="151"/>
      <c r="AB243" s="151"/>
      <c r="AC243" s="151"/>
      <c r="AD243" s="151"/>
      <c r="AE243" s="151"/>
      <c r="AF243" s="151"/>
      <c r="AG243" s="151" t="s">
        <v>249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3" x14ac:dyDescent="0.2">
      <c r="A244" s="158"/>
      <c r="B244" s="159"/>
      <c r="C244" s="192" t="s">
        <v>1103</v>
      </c>
      <c r="D244" s="164"/>
      <c r="E244" s="165">
        <v>5.4889999999999999</v>
      </c>
      <c r="F244" s="162"/>
      <c r="G244" s="162"/>
      <c r="H244" s="162"/>
      <c r="I244" s="162"/>
      <c r="J244" s="162"/>
      <c r="K244" s="162"/>
      <c r="L244" s="162"/>
      <c r="M244" s="162"/>
      <c r="N244" s="161"/>
      <c r="O244" s="161"/>
      <c r="P244" s="161"/>
      <c r="Q244" s="161"/>
      <c r="R244" s="162"/>
      <c r="S244" s="162"/>
      <c r="T244" s="162"/>
      <c r="U244" s="162"/>
      <c r="V244" s="162"/>
      <c r="W244" s="162"/>
      <c r="X244" s="162"/>
      <c r="Y244" s="162"/>
      <c r="Z244" s="151"/>
      <c r="AA244" s="151"/>
      <c r="AB244" s="151"/>
      <c r="AC244" s="151"/>
      <c r="AD244" s="151"/>
      <c r="AE244" s="151"/>
      <c r="AF244" s="151"/>
      <c r="AG244" s="151" t="s">
        <v>249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3" x14ac:dyDescent="0.2">
      <c r="A245" s="158"/>
      <c r="B245" s="159"/>
      <c r="C245" s="192" t="s">
        <v>1104</v>
      </c>
      <c r="D245" s="164"/>
      <c r="E245" s="165">
        <v>12.18</v>
      </c>
      <c r="F245" s="162"/>
      <c r="G245" s="162"/>
      <c r="H245" s="162"/>
      <c r="I245" s="162"/>
      <c r="J245" s="162"/>
      <c r="K245" s="162"/>
      <c r="L245" s="162"/>
      <c r="M245" s="162"/>
      <c r="N245" s="161"/>
      <c r="O245" s="161"/>
      <c r="P245" s="161"/>
      <c r="Q245" s="161"/>
      <c r="R245" s="162"/>
      <c r="S245" s="162"/>
      <c r="T245" s="162"/>
      <c r="U245" s="162"/>
      <c r="V245" s="162"/>
      <c r="W245" s="162"/>
      <c r="X245" s="162"/>
      <c r="Y245" s="162"/>
      <c r="Z245" s="151"/>
      <c r="AA245" s="151"/>
      <c r="AB245" s="151"/>
      <c r="AC245" s="151"/>
      <c r="AD245" s="151"/>
      <c r="AE245" s="151"/>
      <c r="AF245" s="151"/>
      <c r="AG245" s="151" t="s">
        <v>249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92" t="s">
        <v>1105</v>
      </c>
      <c r="D246" s="164"/>
      <c r="E246" s="165">
        <v>2.2400000000000002</v>
      </c>
      <c r="F246" s="162"/>
      <c r="G246" s="162"/>
      <c r="H246" s="162"/>
      <c r="I246" s="162"/>
      <c r="J246" s="162"/>
      <c r="K246" s="162"/>
      <c r="L246" s="162"/>
      <c r="M246" s="162"/>
      <c r="N246" s="161"/>
      <c r="O246" s="161"/>
      <c r="P246" s="161"/>
      <c r="Q246" s="161"/>
      <c r="R246" s="162"/>
      <c r="S246" s="162"/>
      <c r="T246" s="162"/>
      <c r="U246" s="162"/>
      <c r="V246" s="162"/>
      <c r="W246" s="162"/>
      <c r="X246" s="162"/>
      <c r="Y246" s="162"/>
      <c r="Z246" s="151"/>
      <c r="AA246" s="151"/>
      <c r="AB246" s="151"/>
      <c r="AC246" s="151"/>
      <c r="AD246" s="151"/>
      <c r="AE246" s="151"/>
      <c r="AF246" s="151"/>
      <c r="AG246" s="151" t="s">
        <v>249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174">
        <v>57</v>
      </c>
      <c r="B247" s="175" t="s">
        <v>1106</v>
      </c>
      <c r="C247" s="191" t="s">
        <v>1107</v>
      </c>
      <c r="D247" s="176" t="s">
        <v>239</v>
      </c>
      <c r="E247" s="177">
        <v>0.14399999999999999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7">
        <v>0</v>
      </c>
      <c r="O247" s="177">
        <f>ROUND(E247*N247,2)</f>
        <v>0</v>
      </c>
      <c r="P247" s="177">
        <v>2.2000000000000002</v>
      </c>
      <c r="Q247" s="177">
        <f>ROUND(E247*P247,2)</f>
        <v>0.32</v>
      </c>
      <c r="R247" s="179" t="s">
        <v>388</v>
      </c>
      <c r="S247" s="179" t="s">
        <v>241</v>
      </c>
      <c r="T247" s="180" t="s">
        <v>242</v>
      </c>
      <c r="U247" s="162">
        <v>11.32</v>
      </c>
      <c r="V247" s="162">
        <f>ROUND(E247*U247,2)</f>
        <v>1.63</v>
      </c>
      <c r="W247" s="162"/>
      <c r="X247" s="162" t="s">
        <v>243</v>
      </c>
      <c r="Y247" s="162" t="s">
        <v>244</v>
      </c>
      <c r="Z247" s="151"/>
      <c r="AA247" s="151"/>
      <c r="AB247" s="151"/>
      <c r="AC247" s="151"/>
      <c r="AD247" s="151"/>
      <c r="AE247" s="151"/>
      <c r="AF247" s="151"/>
      <c r="AG247" s="151" t="s">
        <v>245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2" x14ac:dyDescent="0.2">
      <c r="A248" s="158"/>
      <c r="B248" s="159"/>
      <c r="C248" s="192" t="s">
        <v>1108</v>
      </c>
      <c r="D248" s="164"/>
      <c r="E248" s="165"/>
      <c r="F248" s="162"/>
      <c r="G248" s="162"/>
      <c r="H248" s="162"/>
      <c r="I248" s="162"/>
      <c r="J248" s="162"/>
      <c r="K248" s="162"/>
      <c r="L248" s="162"/>
      <c r="M248" s="162"/>
      <c r="N248" s="161"/>
      <c r="O248" s="161"/>
      <c r="P248" s="161"/>
      <c r="Q248" s="161"/>
      <c r="R248" s="162"/>
      <c r="S248" s="162"/>
      <c r="T248" s="162"/>
      <c r="U248" s="162"/>
      <c r="V248" s="162"/>
      <c r="W248" s="162"/>
      <c r="X248" s="162"/>
      <c r="Y248" s="162"/>
      <c r="Z248" s="151"/>
      <c r="AA248" s="151"/>
      <c r="AB248" s="151"/>
      <c r="AC248" s="151"/>
      <c r="AD248" s="151"/>
      <c r="AE248" s="151"/>
      <c r="AF248" s="151"/>
      <c r="AG248" s="151" t="s">
        <v>249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">
      <c r="A249" s="158"/>
      <c r="B249" s="159"/>
      <c r="C249" s="192" t="s">
        <v>1109</v>
      </c>
      <c r="D249" s="164"/>
      <c r="E249" s="165">
        <v>0.14399999999999999</v>
      </c>
      <c r="F249" s="162"/>
      <c r="G249" s="162"/>
      <c r="H249" s="162"/>
      <c r="I249" s="162"/>
      <c r="J249" s="162"/>
      <c r="K249" s="162"/>
      <c r="L249" s="162"/>
      <c r="M249" s="162"/>
      <c r="N249" s="161"/>
      <c r="O249" s="161"/>
      <c r="P249" s="161"/>
      <c r="Q249" s="161"/>
      <c r="R249" s="162"/>
      <c r="S249" s="162"/>
      <c r="T249" s="162"/>
      <c r="U249" s="162"/>
      <c r="V249" s="162"/>
      <c r="W249" s="162"/>
      <c r="X249" s="162"/>
      <c r="Y249" s="162"/>
      <c r="Z249" s="151"/>
      <c r="AA249" s="151"/>
      <c r="AB249" s="151"/>
      <c r="AC249" s="151"/>
      <c r="AD249" s="151"/>
      <c r="AE249" s="151"/>
      <c r="AF249" s="151"/>
      <c r="AG249" s="151" t="s">
        <v>249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74">
        <v>58</v>
      </c>
      <c r="B250" s="175" t="s">
        <v>1110</v>
      </c>
      <c r="C250" s="191" t="s">
        <v>1111</v>
      </c>
      <c r="D250" s="176" t="s">
        <v>268</v>
      </c>
      <c r="E250" s="177">
        <v>280.77999999999997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7">
        <v>0</v>
      </c>
      <c r="O250" s="177">
        <f>ROUND(E250*N250,2)</f>
        <v>0</v>
      </c>
      <c r="P250" s="177">
        <v>0.02</v>
      </c>
      <c r="Q250" s="177">
        <f>ROUND(E250*P250,2)</f>
        <v>5.62</v>
      </c>
      <c r="R250" s="179" t="s">
        <v>388</v>
      </c>
      <c r="S250" s="179" t="s">
        <v>241</v>
      </c>
      <c r="T250" s="180" t="s">
        <v>242</v>
      </c>
      <c r="U250" s="162">
        <v>0.23</v>
      </c>
      <c r="V250" s="162">
        <f>ROUND(E250*U250,2)</f>
        <v>64.58</v>
      </c>
      <c r="W250" s="162"/>
      <c r="X250" s="162" t="s">
        <v>243</v>
      </c>
      <c r="Y250" s="162" t="s">
        <v>244</v>
      </c>
      <c r="Z250" s="151"/>
      <c r="AA250" s="151"/>
      <c r="AB250" s="151"/>
      <c r="AC250" s="151"/>
      <c r="AD250" s="151"/>
      <c r="AE250" s="151"/>
      <c r="AF250" s="151"/>
      <c r="AG250" s="151" t="s">
        <v>245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2" x14ac:dyDescent="0.2">
      <c r="A251" s="158"/>
      <c r="B251" s="159"/>
      <c r="C251" s="253" t="s">
        <v>1112</v>
      </c>
      <c r="D251" s="254"/>
      <c r="E251" s="254"/>
      <c r="F251" s="254"/>
      <c r="G251" s="254"/>
      <c r="H251" s="162"/>
      <c r="I251" s="162"/>
      <c r="J251" s="162"/>
      <c r="K251" s="162"/>
      <c r="L251" s="162"/>
      <c r="M251" s="162"/>
      <c r="N251" s="161"/>
      <c r="O251" s="161"/>
      <c r="P251" s="161"/>
      <c r="Q251" s="161"/>
      <c r="R251" s="162"/>
      <c r="S251" s="162"/>
      <c r="T251" s="162"/>
      <c r="U251" s="162"/>
      <c r="V251" s="162"/>
      <c r="W251" s="162"/>
      <c r="X251" s="162"/>
      <c r="Y251" s="162"/>
      <c r="Z251" s="151"/>
      <c r="AA251" s="151"/>
      <c r="AB251" s="151"/>
      <c r="AC251" s="151"/>
      <c r="AD251" s="151"/>
      <c r="AE251" s="151"/>
      <c r="AF251" s="151"/>
      <c r="AG251" s="151" t="s">
        <v>247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2" x14ac:dyDescent="0.2">
      <c r="A252" s="158"/>
      <c r="B252" s="159"/>
      <c r="C252" s="192" t="s">
        <v>1113</v>
      </c>
      <c r="D252" s="164"/>
      <c r="E252" s="165">
        <v>210.26</v>
      </c>
      <c r="F252" s="162"/>
      <c r="G252" s="162"/>
      <c r="H252" s="162"/>
      <c r="I252" s="162"/>
      <c r="J252" s="162"/>
      <c r="K252" s="162"/>
      <c r="L252" s="162"/>
      <c r="M252" s="162"/>
      <c r="N252" s="161"/>
      <c r="O252" s="161"/>
      <c r="P252" s="161"/>
      <c r="Q252" s="161"/>
      <c r="R252" s="162"/>
      <c r="S252" s="162"/>
      <c r="T252" s="162"/>
      <c r="U252" s="162"/>
      <c r="V252" s="162"/>
      <c r="W252" s="162"/>
      <c r="X252" s="162"/>
      <c r="Y252" s="162"/>
      <c r="Z252" s="151"/>
      <c r="AA252" s="151"/>
      <c r="AB252" s="151"/>
      <c r="AC252" s="151"/>
      <c r="AD252" s="151"/>
      <c r="AE252" s="151"/>
      <c r="AF252" s="151"/>
      <c r="AG252" s="151" t="s">
        <v>249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92" t="s">
        <v>1114</v>
      </c>
      <c r="D253" s="164"/>
      <c r="E253" s="165"/>
      <c r="F253" s="162"/>
      <c r="G253" s="162"/>
      <c r="H253" s="162"/>
      <c r="I253" s="162"/>
      <c r="J253" s="162"/>
      <c r="K253" s="162"/>
      <c r="L253" s="162"/>
      <c r="M253" s="162"/>
      <c r="N253" s="161"/>
      <c r="O253" s="161"/>
      <c r="P253" s="161"/>
      <c r="Q253" s="161"/>
      <c r="R253" s="162"/>
      <c r="S253" s="162"/>
      <c r="T253" s="162"/>
      <c r="U253" s="162"/>
      <c r="V253" s="162"/>
      <c r="W253" s="162"/>
      <c r="X253" s="162"/>
      <c r="Y253" s="162"/>
      <c r="Z253" s="151"/>
      <c r="AA253" s="151"/>
      <c r="AB253" s="151"/>
      <c r="AC253" s="151"/>
      <c r="AD253" s="151"/>
      <c r="AE253" s="151"/>
      <c r="AF253" s="151"/>
      <c r="AG253" s="151" t="s">
        <v>249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2" t="s">
        <v>1115</v>
      </c>
      <c r="D254" s="164"/>
      <c r="E254" s="165">
        <v>7.47</v>
      </c>
      <c r="F254" s="162"/>
      <c r="G254" s="162"/>
      <c r="H254" s="162"/>
      <c r="I254" s="162"/>
      <c r="J254" s="162"/>
      <c r="K254" s="162"/>
      <c r="L254" s="162"/>
      <c r="M254" s="162"/>
      <c r="N254" s="161"/>
      <c r="O254" s="161"/>
      <c r="P254" s="161"/>
      <c r="Q254" s="161"/>
      <c r="R254" s="162"/>
      <c r="S254" s="162"/>
      <c r="T254" s="162"/>
      <c r="U254" s="162"/>
      <c r="V254" s="162"/>
      <c r="W254" s="162"/>
      <c r="X254" s="162"/>
      <c r="Y254" s="162"/>
      <c r="Z254" s="151"/>
      <c r="AA254" s="151"/>
      <c r="AB254" s="151"/>
      <c r="AC254" s="151"/>
      <c r="AD254" s="151"/>
      <c r="AE254" s="151"/>
      <c r="AF254" s="151"/>
      <c r="AG254" s="151" t="s">
        <v>249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2" t="s">
        <v>1116</v>
      </c>
      <c r="D255" s="164"/>
      <c r="E255" s="165">
        <v>3.6</v>
      </c>
      <c r="F255" s="162"/>
      <c r="G255" s="162"/>
      <c r="H255" s="162"/>
      <c r="I255" s="162"/>
      <c r="J255" s="162"/>
      <c r="K255" s="162"/>
      <c r="L255" s="162"/>
      <c r="M255" s="162"/>
      <c r="N255" s="161"/>
      <c r="O255" s="161"/>
      <c r="P255" s="161"/>
      <c r="Q255" s="161"/>
      <c r="R255" s="162"/>
      <c r="S255" s="162"/>
      <c r="T255" s="162"/>
      <c r="U255" s="162"/>
      <c r="V255" s="162"/>
      <c r="W255" s="162"/>
      <c r="X255" s="162"/>
      <c r="Y255" s="162"/>
      <c r="Z255" s="151"/>
      <c r="AA255" s="151"/>
      <c r="AB255" s="151"/>
      <c r="AC255" s="151"/>
      <c r="AD255" s="151"/>
      <c r="AE255" s="151"/>
      <c r="AF255" s="151"/>
      <c r="AG255" s="151" t="s">
        <v>249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2" t="s">
        <v>1117</v>
      </c>
      <c r="D256" s="164"/>
      <c r="E256" s="165">
        <v>5.25</v>
      </c>
      <c r="F256" s="162"/>
      <c r="G256" s="162"/>
      <c r="H256" s="162"/>
      <c r="I256" s="162"/>
      <c r="J256" s="162"/>
      <c r="K256" s="162"/>
      <c r="L256" s="162"/>
      <c r="M256" s="162"/>
      <c r="N256" s="161"/>
      <c r="O256" s="161"/>
      <c r="P256" s="161"/>
      <c r="Q256" s="161"/>
      <c r="R256" s="162"/>
      <c r="S256" s="162"/>
      <c r="T256" s="162"/>
      <c r="U256" s="162"/>
      <c r="V256" s="162"/>
      <c r="W256" s="162"/>
      <c r="X256" s="162"/>
      <c r="Y256" s="162"/>
      <c r="Z256" s="151"/>
      <c r="AA256" s="151"/>
      <c r="AB256" s="151"/>
      <c r="AC256" s="151"/>
      <c r="AD256" s="151"/>
      <c r="AE256" s="151"/>
      <c r="AF256" s="151"/>
      <c r="AG256" s="151" t="s">
        <v>249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2" t="s">
        <v>1118</v>
      </c>
      <c r="D257" s="164"/>
      <c r="E257" s="165">
        <v>9.7100000000000009</v>
      </c>
      <c r="F257" s="162"/>
      <c r="G257" s="162"/>
      <c r="H257" s="162"/>
      <c r="I257" s="162"/>
      <c r="J257" s="162"/>
      <c r="K257" s="162"/>
      <c r="L257" s="162"/>
      <c r="M257" s="162"/>
      <c r="N257" s="161"/>
      <c r="O257" s="161"/>
      <c r="P257" s="161"/>
      <c r="Q257" s="161"/>
      <c r="R257" s="162"/>
      <c r="S257" s="162"/>
      <c r="T257" s="162"/>
      <c r="U257" s="162"/>
      <c r="V257" s="162"/>
      <c r="W257" s="162"/>
      <c r="X257" s="162"/>
      <c r="Y257" s="162"/>
      <c r="Z257" s="151"/>
      <c r="AA257" s="151"/>
      <c r="AB257" s="151"/>
      <c r="AC257" s="151"/>
      <c r="AD257" s="151"/>
      <c r="AE257" s="151"/>
      <c r="AF257" s="151"/>
      <c r="AG257" s="151" t="s">
        <v>249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2" t="s">
        <v>1119</v>
      </c>
      <c r="D258" s="164"/>
      <c r="E258" s="165">
        <v>1.02</v>
      </c>
      <c r="F258" s="162"/>
      <c r="G258" s="162"/>
      <c r="H258" s="162"/>
      <c r="I258" s="162"/>
      <c r="J258" s="162"/>
      <c r="K258" s="162"/>
      <c r="L258" s="162"/>
      <c r="M258" s="162"/>
      <c r="N258" s="161"/>
      <c r="O258" s="161"/>
      <c r="P258" s="161"/>
      <c r="Q258" s="161"/>
      <c r="R258" s="162"/>
      <c r="S258" s="162"/>
      <c r="T258" s="162"/>
      <c r="U258" s="162"/>
      <c r="V258" s="162"/>
      <c r="W258" s="162"/>
      <c r="X258" s="162"/>
      <c r="Y258" s="162"/>
      <c r="Z258" s="151"/>
      <c r="AA258" s="151"/>
      <c r="AB258" s="151"/>
      <c r="AC258" s="151"/>
      <c r="AD258" s="151"/>
      <c r="AE258" s="151"/>
      <c r="AF258" s="151"/>
      <c r="AG258" s="151" t="s">
        <v>249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2" t="s">
        <v>1120</v>
      </c>
      <c r="D259" s="164"/>
      <c r="E259" s="165">
        <v>13.08</v>
      </c>
      <c r="F259" s="162"/>
      <c r="G259" s="162"/>
      <c r="H259" s="162"/>
      <c r="I259" s="162"/>
      <c r="J259" s="162"/>
      <c r="K259" s="162"/>
      <c r="L259" s="162"/>
      <c r="M259" s="162"/>
      <c r="N259" s="161"/>
      <c r="O259" s="161"/>
      <c r="P259" s="161"/>
      <c r="Q259" s="161"/>
      <c r="R259" s="162"/>
      <c r="S259" s="162"/>
      <c r="T259" s="162"/>
      <c r="U259" s="162"/>
      <c r="V259" s="162"/>
      <c r="W259" s="162"/>
      <c r="X259" s="162"/>
      <c r="Y259" s="162"/>
      <c r="Z259" s="151"/>
      <c r="AA259" s="151"/>
      <c r="AB259" s="151"/>
      <c r="AC259" s="151"/>
      <c r="AD259" s="151"/>
      <c r="AE259" s="151"/>
      <c r="AF259" s="151"/>
      <c r="AG259" s="151" t="s">
        <v>249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2" t="s">
        <v>1121</v>
      </c>
      <c r="D260" s="164"/>
      <c r="E260" s="165"/>
      <c r="F260" s="162"/>
      <c r="G260" s="162"/>
      <c r="H260" s="162"/>
      <c r="I260" s="162"/>
      <c r="J260" s="162"/>
      <c r="K260" s="162"/>
      <c r="L260" s="162"/>
      <c r="M260" s="162"/>
      <c r="N260" s="161"/>
      <c r="O260" s="161"/>
      <c r="P260" s="161"/>
      <c r="Q260" s="161"/>
      <c r="R260" s="162"/>
      <c r="S260" s="162"/>
      <c r="T260" s="162"/>
      <c r="U260" s="162"/>
      <c r="V260" s="162"/>
      <c r="W260" s="162"/>
      <c r="X260" s="162"/>
      <c r="Y260" s="162"/>
      <c r="Z260" s="151"/>
      <c r="AA260" s="151"/>
      <c r="AB260" s="151"/>
      <c r="AC260" s="151"/>
      <c r="AD260" s="151"/>
      <c r="AE260" s="151"/>
      <c r="AF260" s="151"/>
      <c r="AG260" s="151" t="s">
        <v>249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2" t="s">
        <v>1122</v>
      </c>
      <c r="D261" s="164"/>
      <c r="E261" s="165">
        <v>1.69</v>
      </c>
      <c r="F261" s="162"/>
      <c r="G261" s="162"/>
      <c r="H261" s="162"/>
      <c r="I261" s="162"/>
      <c r="J261" s="162"/>
      <c r="K261" s="162"/>
      <c r="L261" s="162"/>
      <c r="M261" s="162"/>
      <c r="N261" s="161"/>
      <c r="O261" s="161"/>
      <c r="P261" s="161"/>
      <c r="Q261" s="161"/>
      <c r="R261" s="162"/>
      <c r="S261" s="162"/>
      <c r="T261" s="162"/>
      <c r="U261" s="162"/>
      <c r="V261" s="162"/>
      <c r="W261" s="162"/>
      <c r="X261" s="162"/>
      <c r="Y261" s="162"/>
      <c r="Z261" s="151"/>
      <c r="AA261" s="151"/>
      <c r="AB261" s="151"/>
      <c r="AC261" s="151"/>
      <c r="AD261" s="151"/>
      <c r="AE261" s="151"/>
      <c r="AF261" s="151"/>
      <c r="AG261" s="151" t="s">
        <v>249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192" t="s">
        <v>1123</v>
      </c>
      <c r="D262" s="164"/>
      <c r="E262" s="165">
        <v>7.43</v>
      </c>
      <c r="F262" s="162"/>
      <c r="G262" s="162"/>
      <c r="H262" s="162"/>
      <c r="I262" s="162"/>
      <c r="J262" s="162"/>
      <c r="K262" s="162"/>
      <c r="L262" s="162"/>
      <c r="M262" s="162"/>
      <c r="N262" s="161"/>
      <c r="O262" s="161"/>
      <c r="P262" s="161"/>
      <c r="Q262" s="161"/>
      <c r="R262" s="162"/>
      <c r="S262" s="162"/>
      <c r="T262" s="162"/>
      <c r="U262" s="162"/>
      <c r="V262" s="162"/>
      <c r="W262" s="162"/>
      <c r="X262" s="162"/>
      <c r="Y262" s="162"/>
      <c r="Z262" s="151"/>
      <c r="AA262" s="151"/>
      <c r="AB262" s="151"/>
      <c r="AC262" s="151"/>
      <c r="AD262" s="151"/>
      <c r="AE262" s="151"/>
      <c r="AF262" s="151"/>
      <c r="AG262" s="151" t="s">
        <v>249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2" t="s">
        <v>1124</v>
      </c>
      <c r="D263" s="164"/>
      <c r="E263" s="165">
        <v>13.59</v>
      </c>
      <c r="F263" s="162"/>
      <c r="G263" s="162"/>
      <c r="H263" s="162"/>
      <c r="I263" s="162"/>
      <c r="J263" s="162"/>
      <c r="K263" s="162"/>
      <c r="L263" s="162"/>
      <c r="M263" s="162"/>
      <c r="N263" s="161"/>
      <c r="O263" s="161"/>
      <c r="P263" s="161"/>
      <c r="Q263" s="161"/>
      <c r="R263" s="162"/>
      <c r="S263" s="162"/>
      <c r="T263" s="162"/>
      <c r="U263" s="162"/>
      <c r="V263" s="162"/>
      <c r="W263" s="162"/>
      <c r="X263" s="162"/>
      <c r="Y263" s="162"/>
      <c r="Z263" s="151"/>
      <c r="AA263" s="151"/>
      <c r="AB263" s="151"/>
      <c r="AC263" s="151"/>
      <c r="AD263" s="151"/>
      <c r="AE263" s="151"/>
      <c r="AF263" s="151"/>
      <c r="AG263" s="151" t="s">
        <v>249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2" t="s">
        <v>1125</v>
      </c>
      <c r="D264" s="164"/>
      <c r="E264" s="165">
        <v>4.76</v>
      </c>
      <c r="F264" s="162"/>
      <c r="G264" s="162"/>
      <c r="H264" s="162"/>
      <c r="I264" s="162"/>
      <c r="J264" s="162"/>
      <c r="K264" s="162"/>
      <c r="L264" s="162"/>
      <c r="M264" s="162"/>
      <c r="N264" s="161"/>
      <c r="O264" s="161"/>
      <c r="P264" s="161"/>
      <c r="Q264" s="161"/>
      <c r="R264" s="162"/>
      <c r="S264" s="162"/>
      <c r="T264" s="162"/>
      <c r="U264" s="162"/>
      <c r="V264" s="162"/>
      <c r="W264" s="162"/>
      <c r="X264" s="162"/>
      <c r="Y264" s="162"/>
      <c r="Z264" s="151"/>
      <c r="AA264" s="151"/>
      <c r="AB264" s="151"/>
      <c r="AC264" s="151"/>
      <c r="AD264" s="151"/>
      <c r="AE264" s="151"/>
      <c r="AF264" s="151"/>
      <c r="AG264" s="151" t="s">
        <v>249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2" t="s">
        <v>1126</v>
      </c>
      <c r="D265" s="164"/>
      <c r="E265" s="165">
        <v>2.92</v>
      </c>
      <c r="F265" s="162"/>
      <c r="G265" s="162"/>
      <c r="H265" s="162"/>
      <c r="I265" s="162"/>
      <c r="J265" s="162"/>
      <c r="K265" s="162"/>
      <c r="L265" s="162"/>
      <c r="M265" s="162"/>
      <c r="N265" s="161"/>
      <c r="O265" s="161"/>
      <c r="P265" s="161"/>
      <c r="Q265" s="161"/>
      <c r="R265" s="162"/>
      <c r="S265" s="162"/>
      <c r="T265" s="162"/>
      <c r="U265" s="162"/>
      <c r="V265" s="162"/>
      <c r="W265" s="162"/>
      <c r="X265" s="162"/>
      <c r="Y265" s="162"/>
      <c r="Z265" s="151"/>
      <c r="AA265" s="151"/>
      <c r="AB265" s="151"/>
      <c r="AC265" s="151"/>
      <c r="AD265" s="151"/>
      <c r="AE265" s="151"/>
      <c r="AF265" s="151"/>
      <c r="AG265" s="151" t="s">
        <v>249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74">
        <v>59</v>
      </c>
      <c r="B266" s="175" t="s">
        <v>1127</v>
      </c>
      <c r="C266" s="191" t="s">
        <v>1128</v>
      </c>
      <c r="D266" s="176" t="s">
        <v>268</v>
      </c>
      <c r="E266" s="177">
        <v>70.47</v>
      </c>
      <c r="F266" s="178"/>
      <c r="G266" s="179">
        <f>ROUND(E266*F266,2)</f>
        <v>0</v>
      </c>
      <c r="H266" s="178"/>
      <c r="I266" s="179">
        <f>ROUND(E266*H266,2)</f>
        <v>0</v>
      </c>
      <c r="J266" s="178"/>
      <c r="K266" s="179">
        <f>ROUND(E266*J266,2)</f>
        <v>0</v>
      </c>
      <c r="L266" s="179">
        <v>21</v>
      </c>
      <c r="M266" s="179">
        <f>G266*(1+L266/100)</f>
        <v>0</v>
      </c>
      <c r="N266" s="177">
        <v>0</v>
      </c>
      <c r="O266" s="177">
        <f>ROUND(E266*N266,2)</f>
        <v>0</v>
      </c>
      <c r="P266" s="177">
        <v>7.0000000000000007E-2</v>
      </c>
      <c r="Q266" s="177">
        <f>ROUND(E266*P266,2)</f>
        <v>4.93</v>
      </c>
      <c r="R266" s="179" t="s">
        <v>388</v>
      </c>
      <c r="S266" s="179" t="s">
        <v>241</v>
      </c>
      <c r="T266" s="180" t="s">
        <v>242</v>
      </c>
      <c r="U266" s="162">
        <v>0.15</v>
      </c>
      <c r="V266" s="162">
        <f>ROUND(E266*U266,2)</f>
        <v>10.57</v>
      </c>
      <c r="W266" s="162"/>
      <c r="X266" s="162" t="s">
        <v>243</v>
      </c>
      <c r="Y266" s="162" t="s">
        <v>244</v>
      </c>
      <c r="Z266" s="151"/>
      <c r="AA266" s="151"/>
      <c r="AB266" s="151"/>
      <c r="AC266" s="151"/>
      <c r="AD266" s="151"/>
      <c r="AE266" s="151"/>
      <c r="AF266" s="151"/>
      <c r="AG266" s="151" t="s">
        <v>245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2" x14ac:dyDescent="0.2">
      <c r="A267" s="158"/>
      <c r="B267" s="159"/>
      <c r="C267" s="253" t="s">
        <v>1112</v>
      </c>
      <c r="D267" s="254"/>
      <c r="E267" s="254"/>
      <c r="F267" s="254"/>
      <c r="G267" s="254"/>
      <c r="H267" s="162"/>
      <c r="I267" s="162"/>
      <c r="J267" s="162"/>
      <c r="K267" s="162"/>
      <c r="L267" s="162"/>
      <c r="M267" s="162"/>
      <c r="N267" s="161"/>
      <c r="O267" s="161"/>
      <c r="P267" s="161"/>
      <c r="Q267" s="161"/>
      <c r="R267" s="162"/>
      <c r="S267" s="162"/>
      <c r="T267" s="162"/>
      <c r="U267" s="162"/>
      <c r="V267" s="162"/>
      <c r="W267" s="162"/>
      <c r="X267" s="162"/>
      <c r="Y267" s="162"/>
      <c r="Z267" s="151"/>
      <c r="AA267" s="151"/>
      <c r="AB267" s="151"/>
      <c r="AC267" s="151"/>
      <c r="AD267" s="151"/>
      <c r="AE267" s="151"/>
      <c r="AF267" s="151"/>
      <c r="AG267" s="151" t="s">
        <v>247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192" t="s">
        <v>1108</v>
      </c>
      <c r="D268" s="164"/>
      <c r="E268" s="165"/>
      <c r="F268" s="162"/>
      <c r="G268" s="162"/>
      <c r="H268" s="162"/>
      <c r="I268" s="162"/>
      <c r="J268" s="162"/>
      <c r="K268" s="162"/>
      <c r="L268" s="162"/>
      <c r="M268" s="162"/>
      <c r="N268" s="161"/>
      <c r="O268" s="161"/>
      <c r="P268" s="161"/>
      <c r="Q268" s="161"/>
      <c r="R268" s="162"/>
      <c r="S268" s="162"/>
      <c r="T268" s="162"/>
      <c r="U268" s="162"/>
      <c r="V268" s="162"/>
      <c r="W268" s="162"/>
      <c r="X268" s="162"/>
      <c r="Y268" s="162"/>
      <c r="Z268" s="151"/>
      <c r="AA268" s="151"/>
      <c r="AB268" s="151"/>
      <c r="AC268" s="151"/>
      <c r="AD268" s="151"/>
      <c r="AE268" s="151"/>
      <c r="AF268" s="151"/>
      <c r="AG268" s="151" t="s">
        <v>249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2" t="s">
        <v>1129</v>
      </c>
      <c r="D269" s="164"/>
      <c r="E269" s="165">
        <v>7.32</v>
      </c>
      <c r="F269" s="162"/>
      <c r="G269" s="162"/>
      <c r="H269" s="162"/>
      <c r="I269" s="162"/>
      <c r="J269" s="162"/>
      <c r="K269" s="162"/>
      <c r="L269" s="162"/>
      <c r="M269" s="162"/>
      <c r="N269" s="161"/>
      <c r="O269" s="161"/>
      <c r="P269" s="161"/>
      <c r="Q269" s="161"/>
      <c r="R269" s="162"/>
      <c r="S269" s="162"/>
      <c r="T269" s="162"/>
      <c r="U269" s="162"/>
      <c r="V269" s="162"/>
      <c r="W269" s="162"/>
      <c r="X269" s="162"/>
      <c r="Y269" s="162"/>
      <c r="Z269" s="151"/>
      <c r="AA269" s="151"/>
      <c r="AB269" s="151"/>
      <c r="AC269" s="151"/>
      <c r="AD269" s="151"/>
      <c r="AE269" s="151"/>
      <c r="AF269" s="151"/>
      <c r="AG269" s="151" t="s">
        <v>249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">
      <c r="A270" s="158"/>
      <c r="B270" s="159"/>
      <c r="C270" s="192" t="s">
        <v>1130</v>
      </c>
      <c r="D270" s="164"/>
      <c r="E270" s="165">
        <v>14.38</v>
      </c>
      <c r="F270" s="162"/>
      <c r="G270" s="162"/>
      <c r="H270" s="162"/>
      <c r="I270" s="162"/>
      <c r="J270" s="162"/>
      <c r="K270" s="162"/>
      <c r="L270" s="162"/>
      <c r="M270" s="162"/>
      <c r="N270" s="161"/>
      <c r="O270" s="161"/>
      <c r="P270" s="161"/>
      <c r="Q270" s="161"/>
      <c r="R270" s="162"/>
      <c r="S270" s="162"/>
      <c r="T270" s="162"/>
      <c r="U270" s="162"/>
      <c r="V270" s="162"/>
      <c r="W270" s="162"/>
      <c r="X270" s="162"/>
      <c r="Y270" s="162"/>
      <c r="Z270" s="151"/>
      <c r="AA270" s="151"/>
      <c r="AB270" s="151"/>
      <c r="AC270" s="151"/>
      <c r="AD270" s="151"/>
      <c r="AE270" s="151"/>
      <c r="AF270" s="151"/>
      <c r="AG270" s="151" t="s">
        <v>249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">
      <c r="A271" s="158"/>
      <c r="B271" s="159"/>
      <c r="C271" s="192" t="s">
        <v>1131</v>
      </c>
      <c r="D271" s="164"/>
      <c r="E271" s="165">
        <v>48.77</v>
      </c>
      <c r="F271" s="162"/>
      <c r="G271" s="162"/>
      <c r="H271" s="162"/>
      <c r="I271" s="162"/>
      <c r="J271" s="162"/>
      <c r="K271" s="162"/>
      <c r="L271" s="162"/>
      <c r="M271" s="162"/>
      <c r="N271" s="161"/>
      <c r="O271" s="161"/>
      <c r="P271" s="161"/>
      <c r="Q271" s="161"/>
      <c r="R271" s="162"/>
      <c r="S271" s="162"/>
      <c r="T271" s="162"/>
      <c r="U271" s="162"/>
      <c r="V271" s="162"/>
      <c r="W271" s="162"/>
      <c r="X271" s="162"/>
      <c r="Y271" s="162"/>
      <c r="Z271" s="151"/>
      <c r="AA271" s="151"/>
      <c r="AB271" s="151"/>
      <c r="AC271" s="151"/>
      <c r="AD271" s="151"/>
      <c r="AE271" s="151"/>
      <c r="AF271" s="151"/>
      <c r="AG271" s="151" t="s">
        <v>249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74">
        <v>60</v>
      </c>
      <c r="B272" s="175" t="s">
        <v>1132</v>
      </c>
      <c r="C272" s="191" t="s">
        <v>1133</v>
      </c>
      <c r="D272" s="176" t="s">
        <v>446</v>
      </c>
      <c r="E272" s="177">
        <v>68</v>
      </c>
      <c r="F272" s="178"/>
      <c r="G272" s="179">
        <f>ROUND(E272*F272,2)</f>
        <v>0</v>
      </c>
      <c r="H272" s="178"/>
      <c r="I272" s="179">
        <f>ROUND(E272*H272,2)</f>
        <v>0</v>
      </c>
      <c r="J272" s="178"/>
      <c r="K272" s="179">
        <f>ROUND(E272*J272,2)</f>
        <v>0</v>
      </c>
      <c r="L272" s="179">
        <v>21</v>
      </c>
      <c r="M272" s="179">
        <f>G272*(1+L272/100)</f>
        <v>0</v>
      </c>
      <c r="N272" s="177">
        <v>0</v>
      </c>
      <c r="O272" s="177">
        <f>ROUND(E272*N272,2)</f>
        <v>0</v>
      </c>
      <c r="P272" s="177">
        <v>0</v>
      </c>
      <c r="Q272" s="177">
        <f>ROUND(E272*P272,2)</f>
        <v>0</v>
      </c>
      <c r="R272" s="179" t="s">
        <v>388</v>
      </c>
      <c r="S272" s="179" t="s">
        <v>241</v>
      </c>
      <c r="T272" s="180" t="s">
        <v>242</v>
      </c>
      <c r="U272" s="162">
        <v>0.05</v>
      </c>
      <c r="V272" s="162">
        <f>ROUND(E272*U272,2)</f>
        <v>3.4</v>
      </c>
      <c r="W272" s="162"/>
      <c r="X272" s="162" t="s">
        <v>243</v>
      </c>
      <c r="Y272" s="162" t="s">
        <v>244</v>
      </c>
      <c r="Z272" s="151"/>
      <c r="AA272" s="151"/>
      <c r="AB272" s="151"/>
      <c r="AC272" s="151"/>
      <c r="AD272" s="151"/>
      <c r="AE272" s="151"/>
      <c r="AF272" s="151"/>
      <c r="AG272" s="151" t="s">
        <v>245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2" x14ac:dyDescent="0.2">
      <c r="A273" s="158"/>
      <c r="B273" s="159"/>
      <c r="C273" s="253" t="s">
        <v>1134</v>
      </c>
      <c r="D273" s="254"/>
      <c r="E273" s="254"/>
      <c r="F273" s="254"/>
      <c r="G273" s="254"/>
      <c r="H273" s="162"/>
      <c r="I273" s="162"/>
      <c r="J273" s="162"/>
      <c r="K273" s="162"/>
      <c r="L273" s="162"/>
      <c r="M273" s="162"/>
      <c r="N273" s="161"/>
      <c r="O273" s="161"/>
      <c r="P273" s="161"/>
      <c r="Q273" s="161"/>
      <c r="R273" s="162"/>
      <c r="S273" s="162"/>
      <c r="T273" s="162"/>
      <c r="U273" s="162"/>
      <c r="V273" s="162"/>
      <c r="W273" s="162"/>
      <c r="X273" s="162"/>
      <c r="Y273" s="162"/>
      <c r="Z273" s="151"/>
      <c r="AA273" s="151"/>
      <c r="AB273" s="151"/>
      <c r="AC273" s="151"/>
      <c r="AD273" s="151"/>
      <c r="AE273" s="151"/>
      <c r="AF273" s="151"/>
      <c r="AG273" s="151" t="s">
        <v>247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">
      <c r="A274" s="158"/>
      <c r="B274" s="159"/>
      <c r="C274" s="192" t="s">
        <v>1108</v>
      </c>
      <c r="D274" s="164"/>
      <c r="E274" s="165"/>
      <c r="F274" s="162"/>
      <c r="G274" s="162"/>
      <c r="H274" s="162"/>
      <c r="I274" s="162"/>
      <c r="J274" s="162"/>
      <c r="K274" s="162"/>
      <c r="L274" s="162"/>
      <c r="M274" s="162"/>
      <c r="N274" s="161"/>
      <c r="O274" s="161"/>
      <c r="P274" s="161"/>
      <c r="Q274" s="161"/>
      <c r="R274" s="162"/>
      <c r="S274" s="162"/>
      <c r="T274" s="162"/>
      <c r="U274" s="162"/>
      <c r="V274" s="162"/>
      <c r="W274" s="162"/>
      <c r="X274" s="162"/>
      <c r="Y274" s="162"/>
      <c r="Z274" s="151"/>
      <c r="AA274" s="151"/>
      <c r="AB274" s="151"/>
      <c r="AC274" s="151"/>
      <c r="AD274" s="151"/>
      <c r="AE274" s="151"/>
      <c r="AF274" s="151"/>
      <c r="AG274" s="151" t="s">
        <v>249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2" t="s">
        <v>1135</v>
      </c>
      <c r="D275" s="164"/>
      <c r="E275" s="165">
        <v>3</v>
      </c>
      <c r="F275" s="162"/>
      <c r="G275" s="162"/>
      <c r="H275" s="162"/>
      <c r="I275" s="162"/>
      <c r="J275" s="162"/>
      <c r="K275" s="162"/>
      <c r="L275" s="162"/>
      <c r="M275" s="162"/>
      <c r="N275" s="161"/>
      <c r="O275" s="161"/>
      <c r="P275" s="161"/>
      <c r="Q275" s="161"/>
      <c r="R275" s="162"/>
      <c r="S275" s="162"/>
      <c r="T275" s="162"/>
      <c r="U275" s="162"/>
      <c r="V275" s="162"/>
      <c r="W275" s="162"/>
      <c r="X275" s="162"/>
      <c r="Y275" s="162"/>
      <c r="Z275" s="151"/>
      <c r="AA275" s="151"/>
      <c r="AB275" s="151"/>
      <c r="AC275" s="151"/>
      <c r="AD275" s="151"/>
      <c r="AE275" s="151"/>
      <c r="AF275" s="151"/>
      <c r="AG275" s="151" t="s">
        <v>249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2" t="s">
        <v>1136</v>
      </c>
      <c r="D276" s="164"/>
      <c r="E276" s="165">
        <v>14</v>
      </c>
      <c r="F276" s="162"/>
      <c r="G276" s="162"/>
      <c r="H276" s="162"/>
      <c r="I276" s="162"/>
      <c r="J276" s="162"/>
      <c r="K276" s="162"/>
      <c r="L276" s="162"/>
      <c r="M276" s="162"/>
      <c r="N276" s="161"/>
      <c r="O276" s="161"/>
      <c r="P276" s="161"/>
      <c r="Q276" s="161"/>
      <c r="R276" s="162"/>
      <c r="S276" s="162"/>
      <c r="T276" s="162"/>
      <c r="U276" s="162"/>
      <c r="V276" s="162"/>
      <c r="W276" s="162"/>
      <c r="X276" s="162"/>
      <c r="Y276" s="162"/>
      <c r="Z276" s="151"/>
      <c r="AA276" s="151"/>
      <c r="AB276" s="151"/>
      <c r="AC276" s="151"/>
      <c r="AD276" s="151"/>
      <c r="AE276" s="151"/>
      <c r="AF276" s="151"/>
      <c r="AG276" s="151" t="s">
        <v>249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2" t="s">
        <v>1137</v>
      </c>
      <c r="D277" s="164"/>
      <c r="E277" s="165">
        <v>1</v>
      </c>
      <c r="F277" s="162"/>
      <c r="G277" s="162"/>
      <c r="H277" s="162"/>
      <c r="I277" s="162"/>
      <c r="J277" s="162"/>
      <c r="K277" s="162"/>
      <c r="L277" s="162"/>
      <c r="M277" s="162"/>
      <c r="N277" s="161"/>
      <c r="O277" s="161"/>
      <c r="P277" s="161"/>
      <c r="Q277" s="161"/>
      <c r="R277" s="162"/>
      <c r="S277" s="162"/>
      <c r="T277" s="162"/>
      <c r="U277" s="162"/>
      <c r="V277" s="162"/>
      <c r="W277" s="162"/>
      <c r="X277" s="162"/>
      <c r="Y277" s="162"/>
      <c r="Z277" s="151"/>
      <c r="AA277" s="151"/>
      <c r="AB277" s="151"/>
      <c r="AC277" s="151"/>
      <c r="AD277" s="151"/>
      <c r="AE277" s="151"/>
      <c r="AF277" s="151"/>
      <c r="AG277" s="151" t="s">
        <v>249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2" t="s">
        <v>1138</v>
      </c>
      <c r="D278" s="164"/>
      <c r="E278" s="165">
        <v>2</v>
      </c>
      <c r="F278" s="162"/>
      <c r="G278" s="162"/>
      <c r="H278" s="162"/>
      <c r="I278" s="162"/>
      <c r="J278" s="162"/>
      <c r="K278" s="162"/>
      <c r="L278" s="162"/>
      <c r="M278" s="162"/>
      <c r="N278" s="161"/>
      <c r="O278" s="161"/>
      <c r="P278" s="161"/>
      <c r="Q278" s="161"/>
      <c r="R278" s="162"/>
      <c r="S278" s="162"/>
      <c r="T278" s="162"/>
      <c r="U278" s="162"/>
      <c r="V278" s="162"/>
      <c r="W278" s="162"/>
      <c r="X278" s="162"/>
      <c r="Y278" s="162"/>
      <c r="Z278" s="151"/>
      <c r="AA278" s="151"/>
      <c r="AB278" s="151"/>
      <c r="AC278" s="151"/>
      <c r="AD278" s="151"/>
      <c r="AE278" s="151"/>
      <c r="AF278" s="151"/>
      <c r="AG278" s="151" t="s">
        <v>249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2" t="s">
        <v>1114</v>
      </c>
      <c r="D279" s="164"/>
      <c r="E279" s="165"/>
      <c r="F279" s="162"/>
      <c r="G279" s="162"/>
      <c r="H279" s="162"/>
      <c r="I279" s="162"/>
      <c r="J279" s="162"/>
      <c r="K279" s="162"/>
      <c r="L279" s="162"/>
      <c r="M279" s="162"/>
      <c r="N279" s="161"/>
      <c r="O279" s="161"/>
      <c r="P279" s="161"/>
      <c r="Q279" s="161"/>
      <c r="R279" s="162"/>
      <c r="S279" s="162"/>
      <c r="T279" s="162"/>
      <c r="U279" s="162"/>
      <c r="V279" s="162"/>
      <c r="W279" s="162"/>
      <c r="X279" s="162"/>
      <c r="Y279" s="162"/>
      <c r="Z279" s="151"/>
      <c r="AA279" s="151"/>
      <c r="AB279" s="151"/>
      <c r="AC279" s="151"/>
      <c r="AD279" s="151"/>
      <c r="AE279" s="151"/>
      <c r="AF279" s="151"/>
      <c r="AG279" s="151" t="s">
        <v>249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192" t="s">
        <v>1139</v>
      </c>
      <c r="D280" s="164"/>
      <c r="E280" s="165">
        <v>4</v>
      </c>
      <c r="F280" s="162"/>
      <c r="G280" s="162"/>
      <c r="H280" s="162"/>
      <c r="I280" s="162"/>
      <c r="J280" s="162"/>
      <c r="K280" s="162"/>
      <c r="L280" s="162"/>
      <c r="M280" s="162"/>
      <c r="N280" s="161"/>
      <c r="O280" s="161"/>
      <c r="P280" s="161"/>
      <c r="Q280" s="161"/>
      <c r="R280" s="162"/>
      <c r="S280" s="162"/>
      <c r="T280" s="162"/>
      <c r="U280" s="162"/>
      <c r="V280" s="162"/>
      <c r="W280" s="162"/>
      <c r="X280" s="162"/>
      <c r="Y280" s="162"/>
      <c r="Z280" s="151"/>
      <c r="AA280" s="151"/>
      <c r="AB280" s="151"/>
      <c r="AC280" s="151"/>
      <c r="AD280" s="151"/>
      <c r="AE280" s="151"/>
      <c r="AF280" s="151"/>
      <c r="AG280" s="151" t="s">
        <v>249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92" t="s">
        <v>1140</v>
      </c>
      <c r="D281" s="164"/>
      <c r="E281" s="165">
        <v>1</v>
      </c>
      <c r="F281" s="162"/>
      <c r="G281" s="162"/>
      <c r="H281" s="162"/>
      <c r="I281" s="162"/>
      <c r="J281" s="162"/>
      <c r="K281" s="162"/>
      <c r="L281" s="162"/>
      <c r="M281" s="162"/>
      <c r="N281" s="161"/>
      <c r="O281" s="161"/>
      <c r="P281" s="161"/>
      <c r="Q281" s="161"/>
      <c r="R281" s="162"/>
      <c r="S281" s="162"/>
      <c r="T281" s="162"/>
      <c r="U281" s="162"/>
      <c r="V281" s="162"/>
      <c r="W281" s="162"/>
      <c r="X281" s="162"/>
      <c r="Y281" s="162"/>
      <c r="Z281" s="151"/>
      <c r="AA281" s="151"/>
      <c r="AB281" s="151"/>
      <c r="AC281" s="151"/>
      <c r="AD281" s="151"/>
      <c r="AE281" s="151"/>
      <c r="AF281" s="151"/>
      <c r="AG281" s="151" t="s">
        <v>249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192" t="s">
        <v>1141</v>
      </c>
      <c r="D282" s="164"/>
      <c r="E282" s="165">
        <v>15</v>
      </c>
      <c r="F282" s="162"/>
      <c r="G282" s="162"/>
      <c r="H282" s="162"/>
      <c r="I282" s="162"/>
      <c r="J282" s="162"/>
      <c r="K282" s="162"/>
      <c r="L282" s="162"/>
      <c r="M282" s="162"/>
      <c r="N282" s="161"/>
      <c r="O282" s="161"/>
      <c r="P282" s="161"/>
      <c r="Q282" s="161"/>
      <c r="R282" s="162"/>
      <c r="S282" s="162"/>
      <c r="T282" s="162"/>
      <c r="U282" s="162"/>
      <c r="V282" s="162"/>
      <c r="W282" s="162"/>
      <c r="X282" s="162"/>
      <c r="Y282" s="162"/>
      <c r="Z282" s="151"/>
      <c r="AA282" s="151"/>
      <c r="AB282" s="151"/>
      <c r="AC282" s="151"/>
      <c r="AD282" s="151"/>
      <c r="AE282" s="151"/>
      <c r="AF282" s="151"/>
      <c r="AG282" s="151" t="s">
        <v>249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">
      <c r="A283" s="158"/>
      <c r="B283" s="159"/>
      <c r="C283" s="192" t="s">
        <v>1142</v>
      </c>
      <c r="D283" s="164"/>
      <c r="E283" s="165">
        <v>5</v>
      </c>
      <c r="F283" s="162"/>
      <c r="G283" s="162"/>
      <c r="H283" s="162"/>
      <c r="I283" s="162"/>
      <c r="J283" s="162"/>
      <c r="K283" s="162"/>
      <c r="L283" s="162"/>
      <c r="M283" s="162"/>
      <c r="N283" s="161"/>
      <c r="O283" s="161"/>
      <c r="P283" s="161"/>
      <c r="Q283" s="161"/>
      <c r="R283" s="162"/>
      <c r="S283" s="162"/>
      <c r="T283" s="162"/>
      <c r="U283" s="162"/>
      <c r="V283" s="162"/>
      <c r="W283" s="162"/>
      <c r="X283" s="162"/>
      <c r="Y283" s="162"/>
      <c r="Z283" s="151"/>
      <c r="AA283" s="151"/>
      <c r="AB283" s="151"/>
      <c r="AC283" s="151"/>
      <c r="AD283" s="151"/>
      <c r="AE283" s="151"/>
      <c r="AF283" s="151"/>
      <c r="AG283" s="151" t="s">
        <v>249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92" t="s">
        <v>1143</v>
      </c>
      <c r="D284" s="164"/>
      <c r="E284" s="165">
        <v>4</v>
      </c>
      <c r="F284" s="162"/>
      <c r="G284" s="162"/>
      <c r="H284" s="162"/>
      <c r="I284" s="162"/>
      <c r="J284" s="162"/>
      <c r="K284" s="162"/>
      <c r="L284" s="162"/>
      <c r="M284" s="162"/>
      <c r="N284" s="161"/>
      <c r="O284" s="161"/>
      <c r="P284" s="161"/>
      <c r="Q284" s="161"/>
      <c r="R284" s="162"/>
      <c r="S284" s="162"/>
      <c r="T284" s="162"/>
      <c r="U284" s="162"/>
      <c r="V284" s="162"/>
      <c r="W284" s="162"/>
      <c r="X284" s="162"/>
      <c r="Y284" s="162"/>
      <c r="Z284" s="151"/>
      <c r="AA284" s="151"/>
      <c r="AB284" s="151"/>
      <c r="AC284" s="151"/>
      <c r="AD284" s="151"/>
      <c r="AE284" s="151"/>
      <c r="AF284" s="151"/>
      <c r="AG284" s="151" t="s">
        <v>249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192" t="s">
        <v>1121</v>
      </c>
      <c r="D285" s="164"/>
      <c r="E285" s="165"/>
      <c r="F285" s="162"/>
      <c r="G285" s="162"/>
      <c r="H285" s="162"/>
      <c r="I285" s="162"/>
      <c r="J285" s="162"/>
      <c r="K285" s="162"/>
      <c r="L285" s="162"/>
      <c r="M285" s="162"/>
      <c r="N285" s="161"/>
      <c r="O285" s="161"/>
      <c r="P285" s="161"/>
      <c r="Q285" s="161"/>
      <c r="R285" s="162"/>
      <c r="S285" s="162"/>
      <c r="T285" s="162"/>
      <c r="U285" s="162"/>
      <c r="V285" s="162"/>
      <c r="W285" s="162"/>
      <c r="X285" s="162"/>
      <c r="Y285" s="162"/>
      <c r="Z285" s="151"/>
      <c r="AA285" s="151"/>
      <c r="AB285" s="151"/>
      <c r="AC285" s="151"/>
      <c r="AD285" s="151"/>
      <c r="AE285" s="151"/>
      <c r="AF285" s="151"/>
      <c r="AG285" s="151" t="s">
        <v>249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92" t="s">
        <v>1144</v>
      </c>
      <c r="D286" s="164"/>
      <c r="E286" s="165">
        <v>2</v>
      </c>
      <c r="F286" s="162"/>
      <c r="G286" s="162"/>
      <c r="H286" s="162"/>
      <c r="I286" s="162"/>
      <c r="J286" s="162"/>
      <c r="K286" s="162"/>
      <c r="L286" s="162"/>
      <c r="M286" s="162"/>
      <c r="N286" s="161"/>
      <c r="O286" s="161"/>
      <c r="P286" s="161"/>
      <c r="Q286" s="161"/>
      <c r="R286" s="162"/>
      <c r="S286" s="162"/>
      <c r="T286" s="162"/>
      <c r="U286" s="162"/>
      <c r="V286" s="162"/>
      <c r="W286" s="162"/>
      <c r="X286" s="162"/>
      <c r="Y286" s="162"/>
      <c r="Z286" s="151"/>
      <c r="AA286" s="151"/>
      <c r="AB286" s="151"/>
      <c r="AC286" s="151"/>
      <c r="AD286" s="151"/>
      <c r="AE286" s="151"/>
      <c r="AF286" s="151"/>
      <c r="AG286" s="151" t="s">
        <v>249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192" t="s">
        <v>1145</v>
      </c>
      <c r="D287" s="164"/>
      <c r="E287" s="165"/>
      <c r="F287" s="162"/>
      <c r="G287" s="162"/>
      <c r="H287" s="162"/>
      <c r="I287" s="162"/>
      <c r="J287" s="162"/>
      <c r="K287" s="162"/>
      <c r="L287" s="162"/>
      <c r="M287" s="162"/>
      <c r="N287" s="161"/>
      <c r="O287" s="161"/>
      <c r="P287" s="161"/>
      <c r="Q287" s="161"/>
      <c r="R287" s="162"/>
      <c r="S287" s="162"/>
      <c r="T287" s="162"/>
      <c r="U287" s="162"/>
      <c r="V287" s="162"/>
      <c r="W287" s="162"/>
      <c r="X287" s="162"/>
      <c r="Y287" s="162"/>
      <c r="Z287" s="151"/>
      <c r="AA287" s="151"/>
      <c r="AB287" s="151"/>
      <c r="AC287" s="151"/>
      <c r="AD287" s="151"/>
      <c r="AE287" s="151"/>
      <c r="AF287" s="151"/>
      <c r="AG287" s="151" t="s">
        <v>249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">
      <c r="A288" s="158"/>
      <c r="B288" s="159"/>
      <c r="C288" s="192" t="s">
        <v>1146</v>
      </c>
      <c r="D288" s="164"/>
      <c r="E288" s="165">
        <v>7</v>
      </c>
      <c r="F288" s="162"/>
      <c r="G288" s="162"/>
      <c r="H288" s="162"/>
      <c r="I288" s="162"/>
      <c r="J288" s="162"/>
      <c r="K288" s="162"/>
      <c r="L288" s="162"/>
      <c r="M288" s="162"/>
      <c r="N288" s="161"/>
      <c r="O288" s="161"/>
      <c r="P288" s="161"/>
      <c r="Q288" s="161"/>
      <c r="R288" s="162"/>
      <c r="S288" s="162"/>
      <c r="T288" s="162"/>
      <c r="U288" s="162"/>
      <c r="V288" s="162"/>
      <c r="W288" s="162"/>
      <c r="X288" s="162"/>
      <c r="Y288" s="162"/>
      <c r="Z288" s="151"/>
      <c r="AA288" s="151"/>
      <c r="AB288" s="151"/>
      <c r="AC288" s="151"/>
      <c r="AD288" s="151"/>
      <c r="AE288" s="151"/>
      <c r="AF288" s="151"/>
      <c r="AG288" s="151" t="s">
        <v>249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2" t="s">
        <v>1147</v>
      </c>
      <c r="D289" s="164"/>
      <c r="E289" s="165">
        <v>2</v>
      </c>
      <c r="F289" s="162"/>
      <c r="G289" s="162"/>
      <c r="H289" s="162"/>
      <c r="I289" s="162"/>
      <c r="J289" s="162"/>
      <c r="K289" s="162"/>
      <c r="L289" s="162"/>
      <c r="M289" s="162"/>
      <c r="N289" s="161"/>
      <c r="O289" s="161"/>
      <c r="P289" s="161"/>
      <c r="Q289" s="161"/>
      <c r="R289" s="162"/>
      <c r="S289" s="162"/>
      <c r="T289" s="162"/>
      <c r="U289" s="162"/>
      <c r="V289" s="162"/>
      <c r="W289" s="162"/>
      <c r="X289" s="162"/>
      <c r="Y289" s="162"/>
      <c r="Z289" s="151"/>
      <c r="AA289" s="151"/>
      <c r="AB289" s="151"/>
      <c r="AC289" s="151"/>
      <c r="AD289" s="151"/>
      <c r="AE289" s="151"/>
      <c r="AF289" s="151"/>
      <c r="AG289" s="151" t="s">
        <v>249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2" t="s">
        <v>1143</v>
      </c>
      <c r="D290" s="164"/>
      <c r="E290" s="165">
        <v>4</v>
      </c>
      <c r="F290" s="162"/>
      <c r="G290" s="162"/>
      <c r="H290" s="162"/>
      <c r="I290" s="162"/>
      <c r="J290" s="162"/>
      <c r="K290" s="162"/>
      <c r="L290" s="162"/>
      <c r="M290" s="162"/>
      <c r="N290" s="161"/>
      <c r="O290" s="161"/>
      <c r="P290" s="161"/>
      <c r="Q290" s="161"/>
      <c r="R290" s="162"/>
      <c r="S290" s="162"/>
      <c r="T290" s="162"/>
      <c r="U290" s="162"/>
      <c r="V290" s="162"/>
      <c r="W290" s="162"/>
      <c r="X290" s="162"/>
      <c r="Y290" s="162"/>
      <c r="Z290" s="151"/>
      <c r="AA290" s="151"/>
      <c r="AB290" s="151"/>
      <c r="AC290" s="151"/>
      <c r="AD290" s="151"/>
      <c r="AE290" s="151"/>
      <c r="AF290" s="151"/>
      <c r="AG290" s="151" t="s">
        <v>249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2" t="s">
        <v>1148</v>
      </c>
      <c r="D291" s="164"/>
      <c r="E291" s="165">
        <v>4</v>
      </c>
      <c r="F291" s="162"/>
      <c r="G291" s="162"/>
      <c r="H291" s="162"/>
      <c r="I291" s="162"/>
      <c r="J291" s="162"/>
      <c r="K291" s="162"/>
      <c r="L291" s="162"/>
      <c r="M291" s="162"/>
      <c r="N291" s="161"/>
      <c r="O291" s="161"/>
      <c r="P291" s="161"/>
      <c r="Q291" s="161"/>
      <c r="R291" s="162"/>
      <c r="S291" s="162"/>
      <c r="T291" s="162"/>
      <c r="U291" s="162"/>
      <c r="V291" s="162"/>
      <c r="W291" s="162"/>
      <c r="X291" s="162"/>
      <c r="Y291" s="162"/>
      <c r="Z291" s="151"/>
      <c r="AA291" s="151"/>
      <c r="AB291" s="151"/>
      <c r="AC291" s="151"/>
      <c r="AD291" s="151"/>
      <c r="AE291" s="151"/>
      <c r="AF291" s="151"/>
      <c r="AG291" s="151" t="s">
        <v>249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33.75" outlineLevel="1" x14ac:dyDescent="0.2">
      <c r="A292" s="174">
        <v>61</v>
      </c>
      <c r="B292" s="175" t="s">
        <v>1149</v>
      </c>
      <c r="C292" s="191" t="s">
        <v>1150</v>
      </c>
      <c r="D292" s="176" t="s">
        <v>268</v>
      </c>
      <c r="E292" s="177">
        <v>82.936999999999998</v>
      </c>
      <c r="F292" s="178"/>
      <c r="G292" s="179">
        <f>ROUND(E292*F292,2)</f>
        <v>0</v>
      </c>
      <c r="H292" s="178"/>
      <c r="I292" s="179">
        <f>ROUND(E292*H292,2)</f>
        <v>0</v>
      </c>
      <c r="J292" s="178"/>
      <c r="K292" s="179">
        <f>ROUND(E292*J292,2)</f>
        <v>0</v>
      </c>
      <c r="L292" s="179">
        <v>21</v>
      </c>
      <c r="M292" s="179">
        <f>G292*(1+L292/100)</f>
        <v>0</v>
      </c>
      <c r="N292" s="177">
        <v>1.17E-3</v>
      </c>
      <c r="O292" s="177">
        <f>ROUND(E292*N292,2)</f>
        <v>0.1</v>
      </c>
      <c r="P292" s="177">
        <v>7.5999999999999998E-2</v>
      </c>
      <c r="Q292" s="177">
        <f>ROUND(E292*P292,2)</f>
        <v>6.3</v>
      </c>
      <c r="R292" s="179" t="s">
        <v>388</v>
      </c>
      <c r="S292" s="179" t="s">
        <v>241</v>
      </c>
      <c r="T292" s="180" t="s">
        <v>242</v>
      </c>
      <c r="U292" s="162">
        <v>0.93899999999999995</v>
      </c>
      <c r="V292" s="162">
        <f>ROUND(E292*U292,2)</f>
        <v>77.88</v>
      </c>
      <c r="W292" s="162"/>
      <c r="X292" s="162" t="s">
        <v>243</v>
      </c>
      <c r="Y292" s="162" t="s">
        <v>244</v>
      </c>
      <c r="Z292" s="151"/>
      <c r="AA292" s="151"/>
      <c r="AB292" s="151"/>
      <c r="AC292" s="151"/>
      <c r="AD292" s="151"/>
      <c r="AE292" s="151"/>
      <c r="AF292" s="151"/>
      <c r="AG292" s="151" t="s">
        <v>245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2" x14ac:dyDescent="0.2">
      <c r="A293" s="158"/>
      <c r="B293" s="159"/>
      <c r="C293" s="192" t="s">
        <v>1108</v>
      </c>
      <c r="D293" s="164"/>
      <c r="E293" s="165"/>
      <c r="F293" s="162"/>
      <c r="G293" s="162"/>
      <c r="H293" s="162"/>
      <c r="I293" s="162"/>
      <c r="J293" s="162"/>
      <c r="K293" s="162"/>
      <c r="L293" s="162"/>
      <c r="M293" s="162"/>
      <c r="N293" s="161"/>
      <c r="O293" s="161"/>
      <c r="P293" s="161"/>
      <c r="Q293" s="161"/>
      <c r="R293" s="162"/>
      <c r="S293" s="162"/>
      <c r="T293" s="162"/>
      <c r="U293" s="162"/>
      <c r="V293" s="162"/>
      <c r="W293" s="162"/>
      <c r="X293" s="162"/>
      <c r="Y293" s="162"/>
      <c r="Z293" s="151"/>
      <c r="AA293" s="151"/>
      <c r="AB293" s="151"/>
      <c r="AC293" s="151"/>
      <c r="AD293" s="151"/>
      <c r="AE293" s="151"/>
      <c r="AF293" s="151"/>
      <c r="AG293" s="151" t="s">
        <v>249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92" t="s">
        <v>1151</v>
      </c>
      <c r="D294" s="164"/>
      <c r="E294" s="165">
        <v>3.5459999999999998</v>
      </c>
      <c r="F294" s="162"/>
      <c r="G294" s="162"/>
      <c r="H294" s="162"/>
      <c r="I294" s="162"/>
      <c r="J294" s="162"/>
      <c r="K294" s="162"/>
      <c r="L294" s="162"/>
      <c r="M294" s="162"/>
      <c r="N294" s="161"/>
      <c r="O294" s="161"/>
      <c r="P294" s="161"/>
      <c r="Q294" s="161"/>
      <c r="R294" s="162"/>
      <c r="S294" s="162"/>
      <c r="T294" s="162"/>
      <c r="U294" s="162"/>
      <c r="V294" s="162"/>
      <c r="W294" s="162"/>
      <c r="X294" s="162"/>
      <c r="Y294" s="162"/>
      <c r="Z294" s="151"/>
      <c r="AA294" s="151"/>
      <c r="AB294" s="151"/>
      <c r="AC294" s="151"/>
      <c r="AD294" s="151"/>
      <c r="AE294" s="151"/>
      <c r="AF294" s="151"/>
      <c r="AG294" s="151" t="s">
        <v>249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2" t="s">
        <v>1152</v>
      </c>
      <c r="D295" s="164"/>
      <c r="E295" s="165">
        <v>22.064</v>
      </c>
      <c r="F295" s="162"/>
      <c r="G295" s="162"/>
      <c r="H295" s="162"/>
      <c r="I295" s="162"/>
      <c r="J295" s="162"/>
      <c r="K295" s="162"/>
      <c r="L295" s="162"/>
      <c r="M295" s="162"/>
      <c r="N295" s="161"/>
      <c r="O295" s="161"/>
      <c r="P295" s="161"/>
      <c r="Q295" s="161"/>
      <c r="R295" s="162"/>
      <c r="S295" s="162"/>
      <c r="T295" s="162"/>
      <c r="U295" s="162"/>
      <c r="V295" s="162"/>
      <c r="W295" s="162"/>
      <c r="X295" s="162"/>
      <c r="Y295" s="162"/>
      <c r="Z295" s="151"/>
      <c r="AA295" s="151"/>
      <c r="AB295" s="151"/>
      <c r="AC295" s="151"/>
      <c r="AD295" s="151"/>
      <c r="AE295" s="151"/>
      <c r="AF295" s="151"/>
      <c r="AG295" s="151" t="s">
        <v>249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2" t="s">
        <v>1153</v>
      </c>
      <c r="D296" s="164"/>
      <c r="E296" s="165">
        <v>1.7729999999999999</v>
      </c>
      <c r="F296" s="162"/>
      <c r="G296" s="162"/>
      <c r="H296" s="162"/>
      <c r="I296" s="162"/>
      <c r="J296" s="162"/>
      <c r="K296" s="162"/>
      <c r="L296" s="162"/>
      <c r="M296" s="162"/>
      <c r="N296" s="161"/>
      <c r="O296" s="161"/>
      <c r="P296" s="161"/>
      <c r="Q296" s="161"/>
      <c r="R296" s="162"/>
      <c r="S296" s="162"/>
      <c r="T296" s="162"/>
      <c r="U296" s="162"/>
      <c r="V296" s="162"/>
      <c r="W296" s="162"/>
      <c r="X296" s="162"/>
      <c r="Y296" s="162"/>
      <c r="Z296" s="151"/>
      <c r="AA296" s="151"/>
      <c r="AB296" s="151"/>
      <c r="AC296" s="151"/>
      <c r="AD296" s="151"/>
      <c r="AE296" s="151"/>
      <c r="AF296" s="151"/>
      <c r="AG296" s="151" t="s">
        <v>249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2" t="s">
        <v>1114</v>
      </c>
      <c r="D297" s="164"/>
      <c r="E297" s="165"/>
      <c r="F297" s="162"/>
      <c r="G297" s="162"/>
      <c r="H297" s="162"/>
      <c r="I297" s="162"/>
      <c r="J297" s="162"/>
      <c r="K297" s="162"/>
      <c r="L297" s="162"/>
      <c r="M297" s="162"/>
      <c r="N297" s="161"/>
      <c r="O297" s="161"/>
      <c r="P297" s="161"/>
      <c r="Q297" s="161"/>
      <c r="R297" s="162"/>
      <c r="S297" s="162"/>
      <c r="T297" s="162"/>
      <c r="U297" s="162"/>
      <c r="V297" s="162"/>
      <c r="W297" s="162"/>
      <c r="X297" s="162"/>
      <c r="Y297" s="162"/>
      <c r="Z297" s="151"/>
      <c r="AA297" s="151"/>
      <c r="AB297" s="151"/>
      <c r="AC297" s="151"/>
      <c r="AD297" s="151"/>
      <c r="AE297" s="151"/>
      <c r="AF297" s="151"/>
      <c r="AG297" s="151" t="s">
        <v>249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2" t="s">
        <v>1154</v>
      </c>
      <c r="D298" s="164"/>
      <c r="E298" s="165">
        <v>4.7279999999999998</v>
      </c>
      <c r="F298" s="162"/>
      <c r="G298" s="162"/>
      <c r="H298" s="162"/>
      <c r="I298" s="162"/>
      <c r="J298" s="162"/>
      <c r="K298" s="162"/>
      <c r="L298" s="162"/>
      <c r="M298" s="162"/>
      <c r="N298" s="161"/>
      <c r="O298" s="161"/>
      <c r="P298" s="161"/>
      <c r="Q298" s="161"/>
      <c r="R298" s="162"/>
      <c r="S298" s="162"/>
      <c r="T298" s="162"/>
      <c r="U298" s="162"/>
      <c r="V298" s="162"/>
      <c r="W298" s="162"/>
      <c r="X298" s="162"/>
      <c r="Y298" s="162"/>
      <c r="Z298" s="151"/>
      <c r="AA298" s="151"/>
      <c r="AB298" s="151"/>
      <c r="AC298" s="151"/>
      <c r="AD298" s="151"/>
      <c r="AE298" s="151"/>
      <c r="AF298" s="151"/>
      <c r="AG298" s="151" t="s">
        <v>249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2" t="s">
        <v>1155</v>
      </c>
      <c r="D299" s="164"/>
      <c r="E299" s="165">
        <v>1.379</v>
      </c>
      <c r="F299" s="162"/>
      <c r="G299" s="162"/>
      <c r="H299" s="162"/>
      <c r="I299" s="162"/>
      <c r="J299" s="162"/>
      <c r="K299" s="162"/>
      <c r="L299" s="162"/>
      <c r="M299" s="162"/>
      <c r="N299" s="161"/>
      <c r="O299" s="161"/>
      <c r="P299" s="161"/>
      <c r="Q299" s="161"/>
      <c r="R299" s="162"/>
      <c r="S299" s="162"/>
      <c r="T299" s="162"/>
      <c r="U299" s="162"/>
      <c r="V299" s="162"/>
      <c r="W299" s="162"/>
      <c r="X299" s="162"/>
      <c r="Y299" s="162"/>
      <c r="Z299" s="151"/>
      <c r="AA299" s="151"/>
      <c r="AB299" s="151"/>
      <c r="AC299" s="151"/>
      <c r="AD299" s="151"/>
      <c r="AE299" s="151"/>
      <c r="AF299" s="151"/>
      <c r="AG299" s="151" t="s">
        <v>249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2" t="s">
        <v>1156</v>
      </c>
      <c r="D300" s="164"/>
      <c r="E300" s="165">
        <v>23.64</v>
      </c>
      <c r="F300" s="162"/>
      <c r="G300" s="162"/>
      <c r="H300" s="162"/>
      <c r="I300" s="162"/>
      <c r="J300" s="162"/>
      <c r="K300" s="162"/>
      <c r="L300" s="162"/>
      <c r="M300" s="162"/>
      <c r="N300" s="161"/>
      <c r="O300" s="161"/>
      <c r="P300" s="161"/>
      <c r="Q300" s="161"/>
      <c r="R300" s="162"/>
      <c r="S300" s="162"/>
      <c r="T300" s="162"/>
      <c r="U300" s="162"/>
      <c r="V300" s="162"/>
      <c r="W300" s="162"/>
      <c r="X300" s="162"/>
      <c r="Y300" s="162"/>
      <c r="Z300" s="151"/>
      <c r="AA300" s="151"/>
      <c r="AB300" s="151"/>
      <c r="AC300" s="151"/>
      <c r="AD300" s="151"/>
      <c r="AE300" s="151"/>
      <c r="AF300" s="151"/>
      <c r="AG300" s="151" t="s">
        <v>249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2" t="s">
        <v>1157</v>
      </c>
      <c r="D301" s="164"/>
      <c r="E301" s="165">
        <v>8.8650000000000002</v>
      </c>
      <c r="F301" s="162"/>
      <c r="G301" s="162"/>
      <c r="H301" s="162"/>
      <c r="I301" s="162"/>
      <c r="J301" s="162"/>
      <c r="K301" s="162"/>
      <c r="L301" s="162"/>
      <c r="M301" s="162"/>
      <c r="N301" s="161"/>
      <c r="O301" s="161"/>
      <c r="P301" s="161"/>
      <c r="Q301" s="161"/>
      <c r="R301" s="162"/>
      <c r="S301" s="162"/>
      <c r="T301" s="162"/>
      <c r="U301" s="162"/>
      <c r="V301" s="162"/>
      <c r="W301" s="162"/>
      <c r="X301" s="162"/>
      <c r="Y301" s="162"/>
      <c r="Z301" s="151"/>
      <c r="AA301" s="151"/>
      <c r="AB301" s="151"/>
      <c r="AC301" s="151"/>
      <c r="AD301" s="151"/>
      <c r="AE301" s="151"/>
      <c r="AF301" s="151"/>
      <c r="AG301" s="151" t="s">
        <v>249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92" t="s">
        <v>1121</v>
      </c>
      <c r="D302" s="164"/>
      <c r="E302" s="165"/>
      <c r="F302" s="162"/>
      <c r="G302" s="162"/>
      <c r="H302" s="162"/>
      <c r="I302" s="162"/>
      <c r="J302" s="162"/>
      <c r="K302" s="162"/>
      <c r="L302" s="162"/>
      <c r="M302" s="162"/>
      <c r="N302" s="161"/>
      <c r="O302" s="161"/>
      <c r="P302" s="161"/>
      <c r="Q302" s="161"/>
      <c r="R302" s="162"/>
      <c r="S302" s="162"/>
      <c r="T302" s="162"/>
      <c r="U302" s="162"/>
      <c r="V302" s="162"/>
      <c r="W302" s="162"/>
      <c r="X302" s="162"/>
      <c r="Y302" s="162"/>
      <c r="Z302" s="151"/>
      <c r="AA302" s="151"/>
      <c r="AB302" s="151"/>
      <c r="AC302" s="151"/>
      <c r="AD302" s="151"/>
      <c r="AE302" s="151"/>
      <c r="AF302" s="151"/>
      <c r="AG302" s="151" t="s">
        <v>249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3" x14ac:dyDescent="0.2">
      <c r="A303" s="158"/>
      <c r="B303" s="159"/>
      <c r="C303" s="192" t="s">
        <v>1158</v>
      </c>
      <c r="D303" s="164"/>
      <c r="E303" s="165">
        <v>2.3639999999999999</v>
      </c>
      <c r="F303" s="162"/>
      <c r="G303" s="162"/>
      <c r="H303" s="162"/>
      <c r="I303" s="162"/>
      <c r="J303" s="162"/>
      <c r="K303" s="162"/>
      <c r="L303" s="162"/>
      <c r="M303" s="162"/>
      <c r="N303" s="161"/>
      <c r="O303" s="161"/>
      <c r="P303" s="161"/>
      <c r="Q303" s="161"/>
      <c r="R303" s="162"/>
      <c r="S303" s="162"/>
      <c r="T303" s="162"/>
      <c r="U303" s="162"/>
      <c r="V303" s="162"/>
      <c r="W303" s="162"/>
      <c r="X303" s="162"/>
      <c r="Y303" s="162"/>
      <c r="Z303" s="151"/>
      <c r="AA303" s="151"/>
      <c r="AB303" s="151"/>
      <c r="AC303" s="151"/>
      <c r="AD303" s="151"/>
      <c r="AE303" s="151"/>
      <c r="AF303" s="151"/>
      <c r="AG303" s="151" t="s">
        <v>249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3" x14ac:dyDescent="0.2">
      <c r="A304" s="158"/>
      <c r="B304" s="159"/>
      <c r="C304" s="192" t="s">
        <v>1145</v>
      </c>
      <c r="D304" s="164"/>
      <c r="E304" s="165"/>
      <c r="F304" s="162"/>
      <c r="G304" s="162"/>
      <c r="H304" s="162"/>
      <c r="I304" s="162"/>
      <c r="J304" s="162"/>
      <c r="K304" s="162"/>
      <c r="L304" s="162"/>
      <c r="M304" s="162"/>
      <c r="N304" s="161"/>
      <c r="O304" s="161"/>
      <c r="P304" s="161"/>
      <c r="Q304" s="161"/>
      <c r="R304" s="162"/>
      <c r="S304" s="162"/>
      <c r="T304" s="162"/>
      <c r="U304" s="162"/>
      <c r="V304" s="162"/>
      <c r="W304" s="162"/>
      <c r="X304" s="162"/>
      <c r="Y304" s="162"/>
      <c r="Z304" s="151"/>
      <c r="AA304" s="151"/>
      <c r="AB304" s="151"/>
      <c r="AC304" s="151"/>
      <c r="AD304" s="151"/>
      <c r="AE304" s="151"/>
      <c r="AF304" s="151"/>
      <c r="AG304" s="151" t="s">
        <v>249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2" t="s">
        <v>1159</v>
      </c>
      <c r="D305" s="164"/>
      <c r="E305" s="165">
        <v>11.032</v>
      </c>
      <c r="F305" s="162"/>
      <c r="G305" s="162"/>
      <c r="H305" s="162"/>
      <c r="I305" s="162"/>
      <c r="J305" s="162"/>
      <c r="K305" s="162"/>
      <c r="L305" s="162"/>
      <c r="M305" s="162"/>
      <c r="N305" s="161"/>
      <c r="O305" s="161"/>
      <c r="P305" s="161"/>
      <c r="Q305" s="161"/>
      <c r="R305" s="162"/>
      <c r="S305" s="162"/>
      <c r="T305" s="162"/>
      <c r="U305" s="162"/>
      <c r="V305" s="162"/>
      <c r="W305" s="162"/>
      <c r="X305" s="162"/>
      <c r="Y305" s="162"/>
      <c r="Z305" s="151"/>
      <c r="AA305" s="151"/>
      <c r="AB305" s="151"/>
      <c r="AC305" s="151"/>
      <c r="AD305" s="151"/>
      <c r="AE305" s="151"/>
      <c r="AF305" s="151"/>
      <c r="AG305" s="151" t="s">
        <v>249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2" t="s">
        <v>1160</v>
      </c>
      <c r="D306" s="164"/>
      <c r="E306" s="165">
        <v>3.5459999999999998</v>
      </c>
      <c r="F306" s="162"/>
      <c r="G306" s="162"/>
      <c r="H306" s="162"/>
      <c r="I306" s="162"/>
      <c r="J306" s="162"/>
      <c r="K306" s="162"/>
      <c r="L306" s="162"/>
      <c r="M306" s="162"/>
      <c r="N306" s="161"/>
      <c r="O306" s="161"/>
      <c r="P306" s="161"/>
      <c r="Q306" s="161"/>
      <c r="R306" s="162"/>
      <c r="S306" s="162"/>
      <c r="T306" s="162"/>
      <c r="U306" s="162"/>
      <c r="V306" s="162"/>
      <c r="W306" s="162"/>
      <c r="X306" s="162"/>
      <c r="Y306" s="162"/>
      <c r="Z306" s="151"/>
      <c r="AA306" s="151"/>
      <c r="AB306" s="151"/>
      <c r="AC306" s="151"/>
      <c r="AD306" s="151"/>
      <c r="AE306" s="151"/>
      <c r="AF306" s="151"/>
      <c r="AG306" s="151" t="s">
        <v>249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ht="33.75" outlineLevel="1" x14ac:dyDescent="0.2">
      <c r="A307" s="174">
        <v>62</v>
      </c>
      <c r="B307" s="175" t="s">
        <v>1161</v>
      </c>
      <c r="C307" s="191" t="s">
        <v>1162</v>
      </c>
      <c r="D307" s="176" t="s">
        <v>268</v>
      </c>
      <c r="E307" s="177">
        <v>15.563000000000001</v>
      </c>
      <c r="F307" s="178"/>
      <c r="G307" s="179">
        <f>ROUND(E307*F307,2)</f>
        <v>0</v>
      </c>
      <c r="H307" s="178"/>
      <c r="I307" s="179">
        <f>ROUND(E307*H307,2)</f>
        <v>0</v>
      </c>
      <c r="J307" s="178"/>
      <c r="K307" s="179">
        <f>ROUND(E307*J307,2)</f>
        <v>0</v>
      </c>
      <c r="L307" s="179">
        <v>21</v>
      </c>
      <c r="M307" s="179">
        <f>G307*(1+L307/100)</f>
        <v>0</v>
      </c>
      <c r="N307" s="177">
        <v>1E-3</v>
      </c>
      <c r="O307" s="177">
        <f>ROUND(E307*N307,2)</f>
        <v>0.02</v>
      </c>
      <c r="P307" s="177">
        <v>6.3E-2</v>
      </c>
      <c r="Q307" s="177">
        <f>ROUND(E307*P307,2)</f>
        <v>0.98</v>
      </c>
      <c r="R307" s="179" t="s">
        <v>388</v>
      </c>
      <c r="S307" s="179" t="s">
        <v>241</v>
      </c>
      <c r="T307" s="180" t="s">
        <v>242</v>
      </c>
      <c r="U307" s="162">
        <v>0.71799999999999997</v>
      </c>
      <c r="V307" s="162">
        <f>ROUND(E307*U307,2)</f>
        <v>11.17</v>
      </c>
      <c r="W307" s="162"/>
      <c r="X307" s="162" t="s">
        <v>243</v>
      </c>
      <c r="Y307" s="162" t="s">
        <v>244</v>
      </c>
      <c r="Z307" s="151"/>
      <c r="AA307" s="151"/>
      <c r="AB307" s="151"/>
      <c r="AC307" s="151"/>
      <c r="AD307" s="151"/>
      <c r="AE307" s="151"/>
      <c r="AF307" s="151"/>
      <c r="AG307" s="151" t="s">
        <v>245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2" x14ac:dyDescent="0.2">
      <c r="A308" s="158"/>
      <c r="B308" s="159"/>
      <c r="C308" s="192" t="s">
        <v>1163</v>
      </c>
      <c r="D308" s="164"/>
      <c r="E308" s="165">
        <v>4.3339999999999996</v>
      </c>
      <c r="F308" s="162"/>
      <c r="G308" s="162"/>
      <c r="H308" s="162"/>
      <c r="I308" s="162"/>
      <c r="J308" s="162"/>
      <c r="K308" s="162"/>
      <c r="L308" s="162"/>
      <c r="M308" s="162"/>
      <c r="N308" s="161"/>
      <c r="O308" s="161"/>
      <c r="P308" s="161"/>
      <c r="Q308" s="161"/>
      <c r="R308" s="162"/>
      <c r="S308" s="162"/>
      <c r="T308" s="162"/>
      <c r="U308" s="162"/>
      <c r="V308" s="162"/>
      <c r="W308" s="162"/>
      <c r="X308" s="162"/>
      <c r="Y308" s="162"/>
      <c r="Z308" s="151"/>
      <c r="AA308" s="151"/>
      <c r="AB308" s="151"/>
      <c r="AC308" s="151"/>
      <c r="AD308" s="151"/>
      <c r="AE308" s="151"/>
      <c r="AF308" s="151"/>
      <c r="AG308" s="151" t="s">
        <v>249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192" t="s">
        <v>1164</v>
      </c>
      <c r="D309" s="164"/>
      <c r="E309" s="165">
        <v>4.7279999999999998</v>
      </c>
      <c r="F309" s="162"/>
      <c r="G309" s="162"/>
      <c r="H309" s="162"/>
      <c r="I309" s="162"/>
      <c r="J309" s="162"/>
      <c r="K309" s="162"/>
      <c r="L309" s="162"/>
      <c r="M309" s="162"/>
      <c r="N309" s="161"/>
      <c r="O309" s="161"/>
      <c r="P309" s="161"/>
      <c r="Q309" s="161"/>
      <c r="R309" s="162"/>
      <c r="S309" s="162"/>
      <c r="T309" s="162"/>
      <c r="U309" s="162"/>
      <c r="V309" s="162"/>
      <c r="W309" s="162"/>
      <c r="X309" s="162"/>
      <c r="Y309" s="162"/>
      <c r="Z309" s="151"/>
      <c r="AA309" s="151"/>
      <c r="AB309" s="151"/>
      <c r="AC309" s="151"/>
      <c r="AD309" s="151"/>
      <c r="AE309" s="151"/>
      <c r="AF309" s="151"/>
      <c r="AG309" s="151" t="s">
        <v>249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92" t="s">
        <v>1165</v>
      </c>
      <c r="D310" s="164"/>
      <c r="E310" s="165">
        <v>4.3339999999999996</v>
      </c>
      <c r="F310" s="162"/>
      <c r="G310" s="162"/>
      <c r="H310" s="162"/>
      <c r="I310" s="162"/>
      <c r="J310" s="162"/>
      <c r="K310" s="162"/>
      <c r="L310" s="162"/>
      <c r="M310" s="162"/>
      <c r="N310" s="161"/>
      <c r="O310" s="161"/>
      <c r="P310" s="161"/>
      <c r="Q310" s="161"/>
      <c r="R310" s="162"/>
      <c r="S310" s="162"/>
      <c r="T310" s="162"/>
      <c r="U310" s="162"/>
      <c r="V310" s="162"/>
      <c r="W310" s="162"/>
      <c r="X310" s="162"/>
      <c r="Y310" s="162"/>
      <c r="Z310" s="151"/>
      <c r="AA310" s="151"/>
      <c r="AB310" s="151"/>
      <c r="AC310" s="151"/>
      <c r="AD310" s="151"/>
      <c r="AE310" s="151"/>
      <c r="AF310" s="151"/>
      <c r="AG310" s="151" t="s">
        <v>249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92" t="s">
        <v>1166</v>
      </c>
      <c r="D311" s="164"/>
      <c r="E311" s="165">
        <v>2.1669999999999998</v>
      </c>
      <c r="F311" s="162"/>
      <c r="G311" s="162"/>
      <c r="H311" s="162"/>
      <c r="I311" s="162"/>
      <c r="J311" s="162"/>
      <c r="K311" s="162"/>
      <c r="L311" s="162"/>
      <c r="M311" s="162"/>
      <c r="N311" s="161"/>
      <c r="O311" s="161"/>
      <c r="P311" s="161"/>
      <c r="Q311" s="161"/>
      <c r="R311" s="162"/>
      <c r="S311" s="162"/>
      <c r="T311" s="162"/>
      <c r="U311" s="162"/>
      <c r="V311" s="162"/>
      <c r="W311" s="162"/>
      <c r="X311" s="162"/>
      <c r="Y311" s="162"/>
      <c r="Z311" s="151"/>
      <c r="AA311" s="151"/>
      <c r="AB311" s="151"/>
      <c r="AC311" s="151"/>
      <c r="AD311" s="151"/>
      <c r="AE311" s="151"/>
      <c r="AF311" s="151"/>
      <c r="AG311" s="151" t="s">
        <v>249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22.5" outlineLevel="1" x14ac:dyDescent="0.2">
      <c r="A312" s="174">
        <v>63</v>
      </c>
      <c r="B312" s="175" t="s">
        <v>1167</v>
      </c>
      <c r="C312" s="191" t="s">
        <v>1168</v>
      </c>
      <c r="D312" s="176" t="s">
        <v>268</v>
      </c>
      <c r="E312" s="177">
        <v>279.13</v>
      </c>
      <c r="F312" s="178"/>
      <c r="G312" s="179">
        <f>ROUND(E312*F312,2)</f>
        <v>0</v>
      </c>
      <c r="H312" s="178"/>
      <c r="I312" s="179">
        <f>ROUND(E312*H312,2)</f>
        <v>0</v>
      </c>
      <c r="J312" s="178"/>
      <c r="K312" s="179">
        <f>ROUND(E312*J312,2)</f>
        <v>0</v>
      </c>
      <c r="L312" s="179">
        <v>21</v>
      </c>
      <c r="M312" s="179">
        <f>G312*(1+L312/100)</f>
        <v>0</v>
      </c>
      <c r="N312" s="177">
        <v>0</v>
      </c>
      <c r="O312" s="177">
        <f>ROUND(E312*N312,2)</f>
        <v>0</v>
      </c>
      <c r="P312" s="177">
        <v>4.0000000000000001E-3</v>
      </c>
      <c r="Q312" s="177">
        <f>ROUND(E312*P312,2)</f>
        <v>1.1200000000000001</v>
      </c>
      <c r="R312" s="179" t="s">
        <v>388</v>
      </c>
      <c r="S312" s="179" t="s">
        <v>241</v>
      </c>
      <c r="T312" s="180" t="s">
        <v>242</v>
      </c>
      <c r="U312" s="162">
        <v>0.03</v>
      </c>
      <c r="V312" s="162">
        <f>ROUND(E312*U312,2)</f>
        <v>8.3699999999999992</v>
      </c>
      <c r="W312" s="162"/>
      <c r="X312" s="162" t="s">
        <v>243</v>
      </c>
      <c r="Y312" s="162" t="s">
        <v>244</v>
      </c>
      <c r="Z312" s="151"/>
      <c r="AA312" s="151"/>
      <c r="AB312" s="151"/>
      <c r="AC312" s="151"/>
      <c r="AD312" s="151"/>
      <c r="AE312" s="151"/>
      <c r="AF312" s="151"/>
      <c r="AG312" s="151" t="s">
        <v>245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192" t="s">
        <v>1169</v>
      </c>
      <c r="D313" s="164"/>
      <c r="E313" s="165">
        <v>279.13</v>
      </c>
      <c r="F313" s="162"/>
      <c r="G313" s="162"/>
      <c r="H313" s="162"/>
      <c r="I313" s="162"/>
      <c r="J313" s="162"/>
      <c r="K313" s="162"/>
      <c r="L313" s="162"/>
      <c r="M313" s="162"/>
      <c r="N313" s="161"/>
      <c r="O313" s="161"/>
      <c r="P313" s="161"/>
      <c r="Q313" s="161"/>
      <c r="R313" s="162"/>
      <c r="S313" s="162"/>
      <c r="T313" s="162"/>
      <c r="U313" s="162"/>
      <c r="V313" s="162"/>
      <c r="W313" s="162"/>
      <c r="X313" s="162"/>
      <c r="Y313" s="162"/>
      <c r="Z313" s="151"/>
      <c r="AA313" s="151"/>
      <c r="AB313" s="151"/>
      <c r="AC313" s="151"/>
      <c r="AD313" s="151"/>
      <c r="AE313" s="151"/>
      <c r="AF313" s="151"/>
      <c r="AG313" s="151" t="s">
        <v>249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22.5" outlineLevel="1" x14ac:dyDescent="0.2">
      <c r="A314" s="174">
        <v>64</v>
      </c>
      <c r="B314" s="175" t="s">
        <v>1170</v>
      </c>
      <c r="C314" s="191" t="s">
        <v>1171</v>
      </c>
      <c r="D314" s="176" t="s">
        <v>268</v>
      </c>
      <c r="E314" s="177">
        <v>1869.58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7">
        <v>0</v>
      </c>
      <c r="O314" s="177">
        <f>ROUND(E314*N314,2)</f>
        <v>0</v>
      </c>
      <c r="P314" s="177">
        <v>4.0000000000000001E-3</v>
      </c>
      <c r="Q314" s="177">
        <f>ROUND(E314*P314,2)</f>
        <v>7.48</v>
      </c>
      <c r="R314" s="179" t="s">
        <v>388</v>
      </c>
      <c r="S314" s="179" t="s">
        <v>241</v>
      </c>
      <c r="T314" s="180" t="s">
        <v>242</v>
      </c>
      <c r="U314" s="162">
        <v>0.03</v>
      </c>
      <c r="V314" s="162">
        <f>ROUND(E314*U314,2)</f>
        <v>56.09</v>
      </c>
      <c r="W314" s="162"/>
      <c r="X314" s="162" t="s">
        <v>243</v>
      </c>
      <c r="Y314" s="162" t="s">
        <v>244</v>
      </c>
      <c r="Z314" s="151"/>
      <c r="AA314" s="151"/>
      <c r="AB314" s="151"/>
      <c r="AC314" s="151"/>
      <c r="AD314" s="151"/>
      <c r="AE314" s="151"/>
      <c r="AF314" s="151"/>
      <c r="AG314" s="151" t="s">
        <v>245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2" x14ac:dyDescent="0.2">
      <c r="A315" s="158"/>
      <c r="B315" s="159"/>
      <c r="C315" s="192" t="s">
        <v>1172</v>
      </c>
      <c r="D315" s="164"/>
      <c r="E315" s="165"/>
      <c r="F315" s="162"/>
      <c r="G315" s="162"/>
      <c r="H315" s="162"/>
      <c r="I315" s="162"/>
      <c r="J315" s="162"/>
      <c r="K315" s="162"/>
      <c r="L315" s="162"/>
      <c r="M315" s="162"/>
      <c r="N315" s="161"/>
      <c r="O315" s="161"/>
      <c r="P315" s="161"/>
      <c r="Q315" s="161"/>
      <c r="R315" s="162"/>
      <c r="S315" s="162"/>
      <c r="T315" s="162"/>
      <c r="U315" s="162"/>
      <c r="V315" s="162"/>
      <c r="W315" s="162"/>
      <c r="X315" s="162"/>
      <c r="Y315" s="162"/>
      <c r="Z315" s="151"/>
      <c r="AA315" s="151"/>
      <c r="AB315" s="151"/>
      <c r="AC315" s="151"/>
      <c r="AD315" s="151"/>
      <c r="AE315" s="151"/>
      <c r="AF315" s="151"/>
      <c r="AG315" s="151" t="s">
        <v>249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2" t="s">
        <v>1173</v>
      </c>
      <c r="D316" s="164"/>
      <c r="E316" s="165">
        <v>95.21</v>
      </c>
      <c r="F316" s="162"/>
      <c r="G316" s="162"/>
      <c r="H316" s="162"/>
      <c r="I316" s="162"/>
      <c r="J316" s="162"/>
      <c r="K316" s="162"/>
      <c r="L316" s="162"/>
      <c r="M316" s="162"/>
      <c r="N316" s="161"/>
      <c r="O316" s="161"/>
      <c r="P316" s="161"/>
      <c r="Q316" s="161"/>
      <c r="R316" s="162"/>
      <c r="S316" s="162"/>
      <c r="T316" s="162"/>
      <c r="U316" s="162"/>
      <c r="V316" s="162"/>
      <c r="W316" s="162"/>
      <c r="X316" s="162"/>
      <c r="Y316" s="162"/>
      <c r="Z316" s="151"/>
      <c r="AA316" s="151"/>
      <c r="AB316" s="151"/>
      <c r="AC316" s="151"/>
      <c r="AD316" s="151"/>
      <c r="AE316" s="151"/>
      <c r="AF316" s="151"/>
      <c r="AG316" s="151" t="s">
        <v>249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">
      <c r="A317" s="158"/>
      <c r="B317" s="159"/>
      <c r="C317" s="192" t="s">
        <v>1174</v>
      </c>
      <c r="D317" s="164"/>
      <c r="E317" s="165">
        <v>11.318</v>
      </c>
      <c r="F317" s="162"/>
      <c r="G317" s="162"/>
      <c r="H317" s="162"/>
      <c r="I317" s="162"/>
      <c r="J317" s="162"/>
      <c r="K317" s="162"/>
      <c r="L317" s="162"/>
      <c r="M317" s="162"/>
      <c r="N317" s="161"/>
      <c r="O317" s="161"/>
      <c r="P317" s="161"/>
      <c r="Q317" s="161"/>
      <c r="R317" s="162"/>
      <c r="S317" s="162"/>
      <c r="T317" s="162"/>
      <c r="U317" s="162"/>
      <c r="V317" s="162"/>
      <c r="W317" s="162"/>
      <c r="X317" s="162"/>
      <c r="Y317" s="162"/>
      <c r="Z317" s="151"/>
      <c r="AA317" s="151"/>
      <c r="AB317" s="151"/>
      <c r="AC317" s="151"/>
      <c r="AD317" s="151"/>
      <c r="AE317" s="151"/>
      <c r="AF317" s="151"/>
      <c r="AG317" s="151" t="s">
        <v>249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92" t="s">
        <v>1175</v>
      </c>
      <c r="D318" s="164"/>
      <c r="E318" s="165">
        <v>26.219000000000001</v>
      </c>
      <c r="F318" s="162"/>
      <c r="G318" s="162"/>
      <c r="H318" s="162"/>
      <c r="I318" s="162"/>
      <c r="J318" s="162"/>
      <c r="K318" s="162"/>
      <c r="L318" s="162"/>
      <c r="M318" s="162"/>
      <c r="N318" s="161"/>
      <c r="O318" s="161"/>
      <c r="P318" s="161"/>
      <c r="Q318" s="161"/>
      <c r="R318" s="162"/>
      <c r="S318" s="162"/>
      <c r="T318" s="162"/>
      <c r="U318" s="162"/>
      <c r="V318" s="162"/>
      <c r="W318" s="162"/>
      <c r="X318" s="162"/>
      <c r="Y318" s="162"/>
      <c r="Z318" s="151"/>
      <c r="AA318" s="151"/>
      <c r="AB318" s="151"/>
      <c r="AC318" s="151"/>
      <c r="AD318" s="151"/>
      <c r="AE318" s="151"/>
      <c r="AF318" s="151"/>
      <c r="AG318" s="151" t="s">
        <v>249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">
      <c r="A319" s="158"/>
      <c r="B319" s="159"/>
      <c r="C319" s="192" t="s">
        <v>1176</v>
      </c>
      <c r="D319" s="164"/>
      <c r="E319" s="165">
        <v>28.923999999999999</v>
      </c>
      <c r="F319" s="162"/>
      <c r="G319" s="162"/>
      <c r="H319" s="162"/>
      <c r="I319" s="162"/>
      <c r="J319" s="162"/>
      <c r="K319" s="162"/>
      <c r="L319" s="162"/>
      <c r="M319" s="162"/>
      <c r="N319" s="161"/>
      <c r="O319" s="161"/>
      <c r="P319" s="161"/>
      <c r="Q319" s="161"/>
      <c r="R319" s="162"/>
      <c r="S319" s="162"/>
      <c r="T319" s="162"/>
      <c r="U319" s="162"/>
      <c r="V319" s="162"/>
      <c r="W319" s="162"/>
      <c r="X319" s="162"/>
      <c r="Y319" s="162"/>
      <c r="Z319" s="151"/>
      <c r="AA319" s="151"/>
      <c r="AB319" s="151"/>
      <c r="AC319" s="151"/>
      <c r="AD319" s="151"/>
      <c r="AE319" s="151"/>
      <c r="AF319" s="151"/>
      <c r="AG319" s="151" t="s">
        <v>249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">
      <c r="A320" s="158"/>
      <c r="B320" s="159"/>
      <c r="C320" s="192" t="s">
        <v>1177</v>
      </c>
      <c r="D320" s="164"/>
      <c r="E320" s="165"/>
      <c r="F320" s="162"/>
      <c r="G320" s="162"/>
      <c r="H320" s="162"/>
      <c r="I320" s="162"/>
      <c r="J320" s="162"/>
      <c r="K320" s="162"/>
      <c r="L320" s="162"/>
      <c r="M320" s="162"/>
      <c r="N320" s="161"/>
      <c r="O320" s="161"/>
      <c r="P320" s="161"/>
      <c r="Q320" s="161"/>
      <c r="R320" s="162"/>
      <c r="S320" s="162"/>
      <c r="T320" s="162"/>
      <c r="U320" s="162"/>
      <c r="V320" s="162"/>
      <c r="W320" s="162"/>
      <c r="X320" s="162"/>
      <c r="Y320" s="162"/>
      <c r="Z320" s="151"/>
      <c r="AA320" s="151"/>
      <c r="AB320" s="151"/>
      <c r="AC320" s="151"/>
      <c r="AD320" s="151"/>
      <c r="AE320" s="151"/>
      <c r="AF320" s="151"/>
      <c r="AG320" s="151" t="s">
        <v>249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">
      <c r="A321" s="158"/>
      <c r="B321" s="159"/>
      <c r="C321" s="192" t="s">
        <v>1178</v>
      </c>
      <c r="D321" s="164"/>
      <c r="E321" s="165">
        <v>20.196000000000002</v>
      </c>
      <c r="F321" s="162"/>
      <c r="G321" s="162"/>
      <c r="H321" s="162"/>
      <c r="I321" s="162"/>
      <c r="J321" s="162"/>
      <c r="K321" s="162"/>
      <c r="L321" s="162"/>
      <c r="M321" s="162"/>
      <c r="N321" s="161"/>
      <c r="O321" s="161"/>
      <c r="P321" s="161"/>
      <c r="Q321" s="161"/>
      <c r="R321" s="162"/>
      <c r="S321" s="162"/>
      <c r="T321" s="162"/>
      <c r="U321" s="162"/>
      <c r="V321" s="162"/>
      <c r="W321" s="162"/>
      <c r="X321" s="162"/>
      <c r="Y321" s="162"/>
      <c r="Z321" s="151"/>
      <c r="AA321" s="151"/>
      <c r="AB321" s="151"/>
      <c r="AC321" s="151"/>
      <c r="AD321" s="151"/>
      <c r="AE321" s="151"/>
      <c r="AF321" s="151"/>
      <c r="AG321" s="151" t="s">
        <v>249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2" t="s">
        <v>1179</v>
      </c>
      <c r="D322" s="164"/>
      <c r="E322" s="165">
        <v>25.558</v>
      </c>
      <c r="F322" s="162"/>
      <c r="G322" s="162"/>
      <c r="H322" s="162"/>
      <c r="I322" s="162"/>
      <c r="J322" s="162"/>
      <c r="K322" s="162"/>
      <c r="L322" s="162"/>
      <c r="M322" s="162"/>
      <c r="N322" s="161"/>
      <c r="O322" s="161"/>
      <c r="P322" s="161"/>
      <c r="Q322" s="161"/>
      <c r="R322" s="162"/>
      <c r="S322" s="162"/>
      <c r="T322" s="162"/>
      <c r="U322" s="162"/>
      <c r="V322" s="162"/>
      <c r="W322" s="162"/>
      <c r="X322" s="162"/>
      <c r="Y322" s="162"/>
      <c r="Z322" s="151"/>
      <c r="AA322" s="151"/>
      <c r="AB322" s="151"/>
      <c r="AC322" s="151"/>
      <c r="AD322" s="151"/>
      <c r="AE322" s="151"/>
      <c r="AF322" s="151"/>
      <c r="AG322" s="151" t="s">
        <v>249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2" t="s">
        <v>1180</v>
      </c>
      <c r="D323" s="164"/>
      <c r="E323" s="165">
        <v>31.224</v>
      </c>
      <c r="F323" s="162"/>
      <c r="G323" s="162"/>
      <c r="H323" s="162"/>
      <c r="I323" s="162"/>
      <c r="J323" s="162"/>
      <c r="K323" s="162"/>
      <c r="L323" s="162"/>
      <c r="M323" s="162"/>
      <c r="N323" s="161"/>
      <c r="O323" s="161"/>
      <c r="P323" s="161"/>
      <c r="Q323" s="161"/>
      <c r="R323" s="162"/>
      <c r="S323" s="162"/>
      <c r="T323" s="162"/>
      <c r="U323" s="162"/>
      <c r="V323" s="162"/>
      <c r="W323" s="162"/>
      <c r="X323" s="162"/>
      <c r="Y323" s="162"/>
      <c r="Z323" s="151"/>
      <c r="AA323" s="151"/>
      <c r="AB323" s="151"/>
      <c r="AC323" s="151"/>
      <c r="AD323" s="151"/>
      <c r="AE323" s="151"/>
      <c r="AF323" s="151"/>
      <c r="AG323" s="151" t="s">
        <v>249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">
      <c r="A324" s="158"/>
      <c r="B324" s="159"/>
      <c r="C324" s="192" t="s">
        <v>1181</v>
      </c>
      <c r="D324" s="164"/>
      <c r="E324" s="165">
        <v>60.891500000000001</v>
      </c>
      <c r="F324" s="162"/>
      <c r="G324" s="162"/>
      <c r="H324" s="162"/>
      <c r="I324" s="162"/>
      <c r="J324" s="162"/>
      <c r="K324" s="162"/>
      <c r="L324" s="162"/>
      <c r="M324" s="162"/>
      <c r="N324" s="161"/>
      <c r="O324" s="161"/>
      <c r="P324" s="161"/>
      <c r="Q324" s="161"/>
      <c r="R324" s="162"/>
      <c r="S324" s="162"/>
      <c r="T324" s="162"/>
      <c r="U324" s="162"/>
      <c r="V324" s="162"/>
      <c r="W324" s="162"/>
      <c r="X324" s="162"/>
      <c r="Y324" s="162"/>
      <c r="Z324" s="151"/>
      <c r="AA324" s="151"/>
      <c r="AB324" s="151"/>
      <c r="AC324" s="151"/>
      <c r="AD324" s="151"/>
      <c r="AE324" s="151"/>
      <c r="AF324" s="151"/>
      <c r="AG324" s="151" t="s">
        <v>249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92" t="s">
        <v>1182</v>
      </c>
      <c r="D325" s="164"/>
      <c r="E325" s="165">
        <v>29.37</v>
      </c>
      <c r="F325" s="162"/>
      <c r="G325" s="162"/>
      <c r="H325" s="162"/>
      <c r="I325" s="162"/>
      <c r="J325" s="162"/>
      <c r="K325" s="162"/>
      <c r="L325" s="162"/>
      <c r="M325" s="162"/>
      <c r="N325" s="161"/>
      <c r="O325" s="161"/>
      <c r="P325" s="161"/>
      <c r="Q325" s="161"/>
      <c r="R325" s="162"/>
      <c r="S325" s="162"/>
      <c r="T325" s="162"/>
      <c r="U325" s="162"/>
      <c r="V325" s="162"/>
      <c r="W325" s="162"/>
      <c r="X325" s="162"/>
      <c r="Y325" s="162"/>
      <c r="Z325" s="151"/>
      <c r="AA325" s="151"/>
      <c r="AB325" s="151"/>
      <c r="AC325" s="151"/>
      <c r="AD325" s="151"/>
      <c r="AE325" s="151"/>
      <c r="AF325" s="151"/>
      <c r="AG325" s="151" t="s">
        <v>249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92" t="s">
        <v>1183</v>
      </c>
      <c r="D326" s="164"/>
      <c r="E326" s="165">
        <v>28.649000000000001</v>
      </c>
      <c r="F326" s="162"/>
      <c r="G326" s="162"/>
      <c r="H326" s="162"/>
      <c r="I326" s="162"/>
      <c r="J326" s="162"/>
      <c r="K326" s="162"/>
      <c r="L326" s="162"/>
      <c r="M326" s="162"/>
      <c r="N326" s="161"/>
      <c r="O326" s="161"/>
      <c r="P326" s="161"/>
      <c r="Q326" s="161"/>
      <c r="R326" s="162"/>
      <c r="S326" s="162"/>
      <c r="T326" s="162"/>
      <c r="U326" s="162"/>
      <c r="V326" s="162"/>
      <c r="W326" s="162"/>
      <c r="X326" s="162"/>
      <c r="Y326" s="162"/>
      <c r="Z326" s="151"/>
      <c r="AA326" s="151"/>
      <c r="AB326" s="151"/>
      <c r="AC326" s="151"/>
      <c r="AD326" s="151"/>
      <c r="AE326" s="151"/>
      <c r="AF326" s="151"/>
      <c r="AG326" s="151" t="s">
        <v>249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92" t="s">
        <v>1184</v>
      </c>
      <c r="D327" s="164"/>
      <c r="E327" s="165">
        <v>26.824999999999999</v>
      </c>
      <c r="F327" s="162"/>
      <c r="G327" s="162"/>
      <c r="H327" s="162"/>
      <c r="I327" s="162"/>
      <c r="J327" s="162"/>
      <c r="K327" s="162"/>
      <c r="L327" s="162"/>
      <c r="M327" s="162"/>
      <c r="N327" s="161"/>
      <c r="O327" s="161"/>
      <c r="P327" s="161"/>
      <c r="Q327" s="161"/>
      <c r="R327" s="162"/>
      <c r="S327" s="162"/>
      <c r="T327" s="162"/>
      <c r="U327" s="162"/>
      <c r="V327" s="162"/>
      <c r="W327" s="162"/>
      <c r="X327" s="162"/>
      <c r="Y327" s="162"/>
      <c r="Z327" s="151"/>
      <c r="AA327" s="151"/>
      <c r="AB327" s="151"/>
      <c r="AC327" s="151"/>
      <c r="AD327" s="151"/>
      <c r="AE327" s="151"/>
      <c r="AF327" s="151"/>
      <c r="AG327" s="151" t="s">
        <v>249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92" t="s">
        <v>1185</v>
      </c>
      <c r="D328" s="164"/>
      <c r="E328" s="165">
        <v>45.898000000000003</v>
      </c>
      <c r="F328" s="162"/>
      <c r="G328" s="162"/>
      <c r="H328" s="162"/>
      <c r="I328" s="162"/>
      <c r="J328" s="162"/>
      <c r="K328" s="162"/>
      <c r="L328" s="162"/>
      <c r="M328" s="162"/>
      <c r="N328" s="161"/>
      <c r="O328" s="161"/>
      <c r="P328" s="161"/>
      <c r="Q328" s="161"/>
      <c r="R328" s="162"/>
      <c r="S328" s="162"/>
      <c r="T328" s="162"/>
      <c r="U328" s="162"/>
      <c r="V328" s="162"/>
      <c r="W328" s="162"/>
      <c r="X328" s="162"/>
      <c r="Y328" s="162"/>
      <c r="Z328" s="151"/>
      <c r="AA328" s="151"/>
      <c r="AB328" s="151"/>
      <c r="AC328" s="151"/>
      <c r="AD328" s="151"/>
      <c r="AE328" s="151"/>
      <c r="AF328" s="151"/>
      <c r="AG328" s="151" t="s">
        <v>249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">
      <c r="A329" s="158"/>
      <c r="B329" s="159"/>
      <c r="C329" s="192" t="s">
        <v>1186</v>
      </c>
      <c r="D329" s="164"/>
      <c r="E329" s="165">
        <v>47.902000000000001</v>
      </c>
      <c r="F329" s="162"/>
      <c r="G329" s="162"/>
      <c r="H329" s="162"/>
      <c r="I329" s="162"/>
      <c r="J329" s="162"/>
      <c r="K329" s="162"/>
      <c r="L329" s="162"/>
      <c r="M329" s="162"/>
      <c r="N329" s="161"/>
      <c r="O329" s="161"/>
      <c r="P329" s="161"/>
      <c r="Q329" s="161"/>
      <c r="R329" s="162"/>
      <c r="S329" s="162"/>
      <c r="T329" s="162"/>
      <c r="U329" s="162"/>
      <c r="V329" s="162"/>
      <c r="W329" s="162"/>
      <c r="X329" s="162"/>
      <c r="Y329" s="162"/>
      <c r="Z329" s="151"/>
      <c r="AA329" s="151"/>
      <c r="AB329" s="151"/>
      <c r="AC329" s="151"/>
      <c r="AD329" s="151"/>
      <c r="AE329" s="151"/>
      <c r="AF329" s="151"/>
      <c r="AG329" s="151" t="s">
        <v>249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2" t="s">
        <v>1187</v>
      </c>
      <c r="D330" s="164"/>
      <c r="E330" s="165">
        <v>26.649000000000001</v>
      </c>
      <c r="F330" s="162"/>
      <c r="G330" s="162"/>
      <c r="H330" s="162"/>
      <c r="I330" s="162"/>
      <c r="J330" s="162"/>
      <c r="K330" s="162"/>
      <c r="L330" s="162"/>
      <c r="M330" s="162"/>
      <c r="N330" s="161"/>
      <c r="O330" s="161"/>
      <c r="P330" s="161"/>
      <c r="Q330" s="161"/>
      <c r="R330" s="162"/>
      <c r="S330" s="162"/>
      <c r="T330" s="162"/>
      <c r="U330" s="162"/>
      <c r="V330" s="162"/>
      <c r="W330" s="162"/>
      <c r="X330" s="162"/>
      <c r="Y330" s="162"/>
      <c r="Z330" s="151"/>
      <c r="AA330" s="151"/>
      <c r="AB330" s="151"/>
      <c r="AC330" s="151"/>
      <c r="AD330" s="151"/>
      <c r="AE330" s="151"/>
      <c r="AF330" s="151"/>
      <c r="AG330" s="151" t="s">
        <v>249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2" t="s">
        <v>1188</v>
      </c>
      <c r="D331" s="164"/>
      <c r="E331" s="165">
        <v>13.093999999999999</v>
      </c>
      <c r="F331" s="162"/>
      <c r="G331" s="162"/>
      <c r="H331" s="162"/>
      <c r="I331" s="162"/>
      <c r="J331" s="162"/>
      <c r="K331" s="162"/>
      <c r="L331" s="162"/>
      <c r="M331" s="162"/>
      <c r="N331" s="161"/>
      <c r="O331" s="161"/>
      <c r="P331" s="161"/>
      <c r="Q331" s="161"/>
      <c r="R331" s="162"/>
      <c r="S331" s="162"/>
      <c r="T331" s="162"/>
      <c r="U331" s="162"/>
      <c r="V331" s="162"/>
      <c r="W331" s="162"/>
      <c r="X331" s="162"/>
      <c r="Y331" s="162"/>
      <c r="Z331" s="151"/>
      <c r="AA331" s="151"/>
      <c r="AB331" s="151"/>
      <c r="AC331" s="151"/>
      <c r="AD331" s="151"/>
      <c r="AE331" s="151"/>
      <c r="AF331" s="151"/>
      <c r="AG331" s="151" t="s">
        <v>249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2" t="s">
        <v>1189</v>
      </c>
      <c r="D332" s="164"/>
      <c r="E332" s="165">
        <v>57.65</v>
      </c>
      <c r="F332" s="162"/>
      <c r="G332" s="162"/>
      <c r="H332" s="162"/>
      <c r="I332" s="162"/>
      <c r="J332" s="162"/>
      <c r="K332" s="162"/>
      <c r="L332" s="162"/>
      <c r="M332" s="162"/>
      <c r="N332" s="161"/>
      <c r="O332" s="161"/>
      <c r="P332" s="161"/>
      <c r="Q332" s="161"/>
      <c r="R332" s="162"/>
      <c r="S332" s="162"/>
      <c r="T332" s="162"/>
      <c r="U332" s="162"/>
      <c r="V332" s="162"/>
      <c r="W332" s="162"/>
      <c r="X332" s="162"/>
      <c r="Y332" s="162"/>
      <c r="Z332" s="151"/>
      <c r="AA332" s="151"/>
      <c r="AB332" s="151"/>
      <c r="AC332" s="151"/>
      <c r="AD332" s="151"/>
      <c r="AE332" s="151"/>
      <c r="AF332" s="151"/>
      <c r="AG332" s="151" t="s">
        <v>249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192" t="s">
        <v>1190</v>
      </c>
      <c r="D333" s="164"/>
      <c r="E333" s="165">
        <v>13.528</v>
      </c>
      <c r="F333" s="162"/>
      <c r="G333" s="162"/>
      <c r="H333" s="162"/>
      <c r="I333" s="162"/>
      <c r="J333" s="162"/>
      <c r="K333" s="162"/>
      <c r="L333" s="162"/>
      <c r="M333" s="162"/>
      <c r="N333" s="161"/>
      <c r="O333" s="161"/>
      <c r="P333" s="161"/>
      <c r="Q333" s="161"/>
      <c r="R333" s="162"/>
      <c r="S333" s="162"/>
      <c r="T333" s="162"/>
      <c r="U333" s="162"/>
      <c r="V333" s="162"/>
      <c r="W333" s="162"/>
      <c r="X333" s="162"/>
      <c r="Y333" s="162"/>
      <c r="Z333" s="151"/>
      <c r="AA333" s="151"/>
      <c r="AB333" s="151"/>
      <c r="AC333" s="151"/>
      <c r="AD333" s="151"/>
      <c r="AE333" s="151"/>
      <c r="AF333" s="151"/>
      <c r="AG333" s="151" t="s">
        <v>249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192" t="s">
        <v>1191</v>
      </c>
      <c r="D334" s="164"/>
      <c r="E334" s="165">
        <v>21.542999999999999</v>
      </c>
      <c r="F334" s="162"/>
      <c r="G334" s="162"/>
      <c r="H334" s="162"/>
      <c r="I334" s="162"/>
      <c r="J334" s="162"/>
      <c r="K334" s="162"/>
      <c r="L334" s="162"/>
      <c r="M334" s="162"/>
      <c r="N334" s="161"/>
      <c r="O334" s="161"/>
      <c r="P334" s="161"/>
      <c r="Q334" s="161"/>
      <c r="R334" s="162"/>
      <c r="S334" s="162"/>
      <c r="T334" s="162"/>
      <c r="U334" s="162"/>
      <c r="V334" s="162"/>
      <c r="W334" s="162"/>
      <c r="X334" s="162"/>
      <c r="Y334" s="162"/>
      <c r="Z334" s="151"/>
      <c r="AA334" s="151"/>
      <c r="AB334" s="151"/>
      <c r="AC334" s="151"/>
      <c r="AD334" s="151"/>
      <c r="AE334" s="151"/>
      <c r="AF334" s="151"/>
      <c r="AG334" s="151" t="s">
        <v>249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">
      <c r="A335" s="158"/>
      <c r="B335" s="159"/>
      <c r="C335" s="192" t="s">
        <v>1192</v>
      </c>
      <c r="D335" s="164"/>
      <c r="E335" s="165">
        <v>36.423999999999999</v>
      </c>
      <c r="F335" s="162"/>
      <c r="G335" s="162"/>
      <c r="H335" s="162"/>
      <c r="I335" s="162"/>
      <c r="J335" s="162"/>
      <c r="K335" s="162"/>
      <c r="L335" s="162"/>
      <c r="M335" s="162"/>
      <c r="N335" s="161"/>
      <c r="O335" s="161"/>
      <c r="P335" s="161"/>
      <c r="Q335" s="161"/>
      <c r="R335" s="162"/>
      <c r="S335" s="162"/>
      <c r="T335" s="162"/>
      <c r="U335" s="162"/>
      <c r="V335" s="162"/>
      <c r="W335" s="162"/>
      <c r="X335" s="162"/>
      <c r="Y335" s="162"/>
      <c r="Z335" s="151"/>
      <c r="AA335" s="151"/>
      <c r="AB335" s="151"/>
      <c r="AC335" s="151"/>
      <c r="AD335" s="151"/>
      <c r="AE335" s="151"/>
      <c r="AF335" s="151"/>
      <c r="AG335" s="151" t="s">
        <v>249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2" t="s">
        <v>1193</v>
      </c>
      <c r="D336" s="164"/>
      <c r="E336" s="165">
        <v>35.797919999999998</v>
      </c>
      <c r="F336" s="162"/>
      <c r="G336" s="162"/>
      <c r="H336" s="162"/>
      <c r="I336" s="162"/>
      <c r="J336" s="162"/>
      <c r="K336" s="162"/>
      <c r="L336" s="162"/>
      <c r="M336" s="162"/>
      <c r="N336" s="161"/>
      <c r="O336" s="161"/>
      <c r="P336" s="161"/>
      <c r="Q336" s="161"/>
      <c r="R336" s="162"/>
      <c r="S336" s="162"/>
      <c r="T336" s="162"/>
      <c r="U336" s="162"/>
      <c r="V336" s="162"/>
      <c r="W336" s="162"/>
      <c r="X336" s="162"/>
      <c r="Y336" s="162"/>
      <c r="Z336" s="151"/>
      <c r="AA336" s="151"/>
      <c r="AB336" s="151"/>
      <c r="AC336" s="151"/>
      <c r="AD336" s="151"/>
      <c r="AE336" s="151"/>
      <c r="AF336" s="151"/>
      <c r="AG336" s="151" t="s">
        <v>249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2" t="s">
        <v>1194</v>
      </c>
      <c r="D337" s="164"/>
      <c r="E337" s="165">
        <v>20.777999999999999</v>
      </c>
      <c r="F337" s="162"/>
      <c r="G337" s="162"/>
      <c r="H337" s="162"/>
      <c r="I337" s="162"/>
      <c r="J337" s="162"/>
      <c r="K337" s="162"/>
      <c r="L337" s="162"/>
      <c r="M337" s="162"/>
      <c r="N337" s="161"/>
      <c r="O337" s="161"/>
      <c r="P337" s="161"/>
      <c r="Q337" s="161"/>
      <c r="R337" s="162"/>
      <c r="S337" s="162"/>
      <c r="T337" s="162"/>
      <c r="U337" s="162"/>
      <c r="V337" s="162"/>
      <c r="W337" s="162"/>
      <c r="X337" s="162"/>
      <c r="Y337" s="162"/>
      <c r="Z337" s="151"/>
      <c r="AA337" s="151"/>
      <c r="AB337" s="151"/>
      <c r="AC337" s="151"/>
      <c r="AD337" s="151"/>
      <c r="AE337" s="151"/>
      <c r="AF337" s="151"/>
      <c r="AG337" s="151" t="s">
        <v>249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3" x14ac:dyDescent="0.2">
      <c r="A338" s="158"/>
      <c r="B338" s="159"/>
      <c r="C338" s="192" t="s">
        <v>1195</v>
      </c>
      <c r="D338" s="164"/>
      <c r="E338" s="165">
        <v>18.863</v>
      </c>
      <c r="F338" s="162"/>
      <c r="G338" s="162"/>
      <c r="H338" s="162"/>
      <c r="I338" s="162"/>
      <c r="J338" s="162"/>
      <c r="K338" s="162"/>
      <c r="L338" s="162"/>
      <c r="M338" s="162"/>
      <c r="N338" s="161"/>
      <c r="O338" s="161"/>
      <c r="P338" s="161"/>
      <c r="Q338" s="161"/>
      <c r="R338" s="162"/>
      <c r="S338" s="162"/>
      <c r="T338" s="162"/>
      <c r="U338" s="162"/>
      <c r="V338" s="162"/>
      <c r="W338" s="162"/>
      <c r="X338" s="162"/>
      <c r="Y338" s="162"/>
      <c r="Z338" s="151"/>
      <c r="AA338" s="151"/>
      <c r="AB338" s="151"/>
      <c r="AC338" s="151"/>
      <c r="AD338" s="151"/>
      <c r="AE338" s="151"/>
      <c r="AF338" s="151"/>
      <c r="AG338" s="151" t="s">
        <v>249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3" x14ac:dyDescent="0.2">
      <c r="A339" s="158"/>
      <c r="B339" s="159"/>
      <c r="C339" s="192" t="s">
        <v>1114</v>
      </c>
      <c r="D339" s="164"/>
      <c r="E339" s="165"/>
      <c r="F339" s="162"/>
      <c r="G339" s="162"/>
      <c r="H339" s="162"/>
      <c r="I339" s="162"/>
      <c r="J339" s="162"/>
      <c r="K339" s="162"/>
      <c r="L339" s="162"/>
      <c r="M339" s="162"/>
      <c r="N339" s="161"/>
      <c r="O339" s="161"/>
      <c r="P339" s="161"/>
      <c r="Q339" s="161"/>
      <c r="R339" s="162"/>
      <c r="S339" s="162"/>
      <c r="T339" s="162"/>
      <c r="U339" s="162"/>
      <c r="V339" s="162"/>
      <c r="W339" s="162"/>
      <c r="X339" s="162"/>
      <c r="Y339" s="162"/>
      <c r="Z339" s="151"/>
      <c r="AA339" s="151"/>
      <c r="AB339" s="151"/>
      <c r="AC339" s="151"/>
      <c r="AD339" s="151"/>
      <c r="AE339" s="151"/>
      <c r="AF339" s="151"/>
      <c r="AG339" s="151" t="s">
        <v>249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2" t="s">
        <v>1196</v>
      </c>
      <c r="D340" s="164"/>
      <c r="E340" s="165">
        <v>57.389000000000003</v>
      </c>
      <c r="F340" s="162"/>
      <c r="G340" s="162"/>
      <c r="H340" s="162"/>
      <c r="I340" s="162"/>
      <c r="J340" s="162"/>
      <c r="K340" s="162"/>
      <c r="L340" s="162"/>
      <c r="M340" s="162"/>
      <c r="N340" s="161"/>
      <c r="O340" s="161"/>
      <c r="P340" s="161"/>
      <c r="Q340" s="161"/>
      <c r="R340" s="162"/>
      <c r="S340" s="162"/>
      <c r="T340" s="162"/>
      <c r="U340" s="162"/>
      <c r="V340" s="162"/>
      <c r="W340" s="162"/>
      <c r="X340" s="162"/>
      <c r="Y340" s="162"/>
      <c r="Z340" s="151"/>
      <c r="AA340" s="151"/>
      <c r="AB340" s="151"/>
      <c r="AC340" s="151"/>
      <c r="AD340" s="151"/>
      <c r="AE340" s="151"/>
      <c r="AF340" s="151"/>
      <c r="AG340" s="151" t="s">
        <v>249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2" t="s">
        <v>1197</v>
      </c>
      <c r="D341" s="164"/>
      <c r="E341" s="165">
        <v>12.536</v>
      </c>
      <c r="F341" s="162"/>
      <c r="G341" s="162"/>
      <c r="H341" s="162"/>
      <c r="I341" s="162"/>
      <c r="J341" s="162"/>
      <c r="K341" s="162"/>
      <c r="L341" s="162"/>
      <c r="M341" s="162"/>
      <c r="N341" s="161"/>
      <c r="O341" s="161"/>
      <c r="P341" s="161"/>
      <c r="Q341" s="161"/>
      <c r="R341" s="162"/>
      <c r="S341" s="162"/>
      <c r="T341" s="162"/>
      <c r="U341" s="162"/>
      <c r="V341" s="162"/>
      <c r="W341" s="162"/>
      <c r="X341" s="162"/>
      <c r="Y341" s="162"/>
      <c r="Z341" s="151"/>
      <c r="AA341" s="151"/>
      <c r="AB341" s="151"/>
      <c r="AC341" s="151"/>
      <c r="AD341" s="151"/>
      <c r="AE341" s="151"/>
      <c r="AF341" s="151"/>
      <c r="AG341" s="151" t="s">
        <v>249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2" t="s">
        <v>1198</v>
      </c>
      <c r="D342" s="164"/>
      <c r="E342" s="165">
        <v>11.978</v>
      </c>
      <c r="F342" s="162"/>
      <c r="G342" s="162"/>
      <c r="H342" s="162"/>
      <c r="I342" s="162"/>
      <c r="J342" s="162"/>
      <c r="K342" s="162"/>
      <c r="L342" s="162"/>
      <c r="M342" s="162"/>
      <c r="N342" s="161"/>
      <c r="O342" s="161"/>
      <c r="P342" s="161"/>
      <c r="Q342" s="161"/>
      <c r="R342" s="162"/>
      <c r="S342" s="162"/>
      <c r="T342" s="162"/>
      <c r="U342" s="162"/>
      <c r="V342" s="162"/>
      <c r="W342" s="162"/>
      <c r="X342" s="162"/>
      <c r="Y342" s="162"/>
      <c r="Z342" s="151"/>
      <c r="AA342" s="151"/>
      <c r="AB342" s="151"/>
      <c r="AC342" s="151"/>
      <c r="AD342" s="151"/>
      <c r="AE342" s="151"/>
      <c r="AF342" s="151"/>
      <c r="AG342" s="151" t="s">
        <v>249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2" t="s">
        <v>1199</v>
      </c>
      <c r="D343" s="164"/>
      <c r="E343" s="165">
        <v>38.860999999999997</v>
      </c>
      <c r="F343" s="162"/>
      <c r="G343" s="162"/>
      <c r="H343" s="162"/>
      <c r="I343" s="162"/>
      <c r="J343" s="162"/>
      <c r="K343" s="162"/>
      <c r="L343" s="162"/>
      <c r="M343" s="162"/>
      <c r="N343" s="161"/>
      <c r="O343" s="161"/>
      <c r="P343" s="161"/>
      <c r="Q343" s="161"/>
      <c r="R343" s="162"/>
      <c r="S343" s="162"/>
      <c r="T343" s="162"/>
      <c r="U343" s="162"/>
      <c r="V343" s="162"/>
      <c r="W343" s="162"/>
      <c r="X343" s="162"/>
      <c r="Y343" s="162"/>
      <c r="Z343" s="151"/>
      <c r="AA343" s="151"/>
      <c r="AB343" s="151"/>
      <c r="AC343" s="151"/>
      <c r="AD343" s="151"/>
      <c r="AE343" s="151"/>
      <c r="AF343" s="151"/>
      <c r="AG343" s="151" t="s">
        <v>249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2" t="s">
        <v>1200</v>
      </c>
      <c r="D344" s="164"/>
      <c r="E344" s="165">
        <v>41.709000000000003</v>
      </c>
      <c r="F344" s="162"/>
      <c r="G344" s="162"/>
      <c r="H344" s="162"/>
      <c r="I344" s="162"/>
      <c r="J344" s="162"/>
      <c r="K344" s="162"/>
      <c r="L344" s="162"/>
      <c r="M344" s="162"/>
      <c r="N344" s="161"/>
      <c r="O344" s="161"/>
      <c r="P344" s="161"/>
      <c r="Q344" s="161"/>
      <c r="R344" s="162"/>
      <c r="S344" s="162"/>
      <c r="T344" s="162"/>
      <c r="U344" s="162"/>
      <c r="V344" s="162"/>
      <c r="W344" s="162"/>
      <c r="X344" s="162"/>
      <c r="Y344" s="162"/>
      <c r="Z344" s="151"/>
      <c r="AA344" s="151"/>
      <c r="AB344" s="151"/>
      <c r="AC344" s="151"/>
      <c r="AD344" s="151"/>
      <c r="AE344" s="151"/>
      <c r="AF344" s="151"/>
      <c r="AG344" s="151" t="s">
        <v>249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">
      <c r="A345" s="158"/>
      <c r="B345" s="159"/>
      <c r="C345" s="192" t="s">
        <v>1201</v>
      </c>
      <c r="D345" s="164"/>
      <c r="E345" s="165">
        <v>14.188000000000001</v>
      </c>
      <c r="F345" s="162"/>
      <c r="G345" s="162"/>
      <c r="H345" s="162"/>
      <c r="I345" s="162"/>
      <c r="J345" s="162"/>
      <c r="K345" s="162"/>
      <c r="L345" s="162"/>
      <c r="M345" s="162"/>
      <c r="N345" s="161"/>
      <c r="O345" s="161"/>
      <c r="P345" s="161"/>
      <c r="Q345" s="161"/>
      <c r="R345" s="162"/>
      <c r="S345" s="162"/>
      <c r="T345" s="162"/>
      <c r="U345" s="162"/>
      <c r="V345" s="162"/>
      <c r="W345" s="162"/>
      <c r="X345" s="162"/>
      <c r="Y345" s="162"/>
      <c r="Z345" s="151"/>
      <c r="AA345" s="151"/>
      <c r="AB345" s="151"/>
      <c r="AC345" s="151"/>
      <c r="AD345" s="151"/>
      <c r="AE345" s="151"/>
      <c r="AF345" s="151"/>
      <c r="AG345" s="151" t="s">
        <v>249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">
      <c r="A346" s="158"/>
      <c r="B346" s="159"/>
      <c r="C346" s="192" t="s">
        <v>1202</v>
      </c>
      <c r="D346" s="164"/>
      <c r="E346" s="165">
        <v>8.59</v>
      </c>
      <c r="F346" s="162"/>
      <c r="G346" s="162"/>
      <c r="H346" s="162"/>
      <c r="I346" s="162"/>
      <c r="J346" s="162"/>
      <c r="K346" s="162"/>
      <c r="L346" s="162"/>
      <c r="M346" s="162"/>
      <c r="N346" s="161"/>
      <c r="O346" s="161"/>
      <c r="P346" s="161"/>
      <c r="Q346" s="161"/>
      <c r="R346" s="162"/>
      <c r="S346" s="162"/>
      <c r="T346" s="162"/>
      <c r="U346" s="162"/>
      <c r="V346" s="162"/>
      <c r="W346" s="162"/>
      <c r="X346" s="162"/>
      <c r="Y346" s="162"/>
      <c r="Z346" s="151"/>
      <c r="AA346" s="151"/>
      <c r="AB346" s="151"/>
      <c r="AC346" s="151"/>
      <c r="AD346" s="151"/>
      <c r="AE346" s="151"/>
      <c r="AF346" s="151"/>
      <c r="AG346" s="151" t="s">
        <v>249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2" t="s">
        <v>1203</v>
      </c>
      <c r="D347" s="164"/>
      <c r="E347" s="165"/>
      <c r="F347" s="162"/>
      <c r="G347" s="162"/>
      <c r="H347" s="162"/>
      <c r="I347" s="162"/>
      <c r="J347" s="162"/>
      <c r="K347" s="162"/>
      <c r="L347" s="162"/>
      <c r="M347" s="162"/>
      <c r="N347" s="161"/>
      <c r="O347" s="161"/>
      <c r="P347" s="161"/>
      <c r="Q347" s="161"/>
      <c r="R347" s="162"/>
      <c r="S347" s="162"/>
      <c r="T347" s="162"/>
      <c r="U347" s="162"/>
      <c r="V347" s="162"/>
      <c r="W347" s="162"/>
      <c r="X347" s="162"/>
      <c r="Y347" s="162"/>
      <c r="Z347" s="151"/>
      <c r="AA347" s="151"/>
      <c r="AB347" s="151"/>
      <c r="AC347" s="151"/>
      <c r="AD347" s="151"/>
      <c r="AE347" s="151"/>
      <c r="AF347" s="151"/>
      <c r="AG347" s="151" t="s">
        <v>249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2" t="s">
        <v>1204</v>
      </c>
      <c r="D348" s="164"/>
      <c r="E348" s="165">
        <v>25.7515</v>
      </c>
      <c r="F348" s="162"/>
      <c r="G348" s="162"/>
      <c r="H348" s="162"/>
      <c r="I348" s="162"/>
      <c r="J348" s="162"/>
      <c r="K348" s="162"/>
      <c r="L348" s="162"/>
      <c r="M348" s="162"/>
      <c r="N348" s="161"/>
      <c r="O348" s="161"/>
      <c r="P348" s="161"/>
      <c r="Q348" s="161"/>
      <c r="R348" s="162"/>
      <c r="S348" s="162"/>
      <c r="T348" s="162"/>
      <c r="U348" s="162"/>
      <c r="V348" s="162"/>
      <c r="W348" s="162"/>
      <c r="X348" s="162"/>
      <c r="Y348" s="162"/>
      <c r="Z348" s="151"/>
      <c r="AA348" s="151"/>
      <c r="AB348" s="151"/>
      <c r="AC348" s="151"/>
      <c r="AD348" s="151"/>
      <c r="AE348" s="151"/>
      <c r="AF348" s="151"/>
      <c r="AG348" s="151" t="s">
        <v>249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2" t="s">
        <v>1205</v>
      </c>
      <c r="D349" s="164"/>
      <c r="E349" s="165">
        <v>33.298000000000002</v>
      </c>
      <c r="F349" s="162"/>
      <c r="G349" s="162"/>
      <c r="H349" s="162"/>
      <c r="I349" s="162"/>
      <c r="J349" s="162"/>
      <c r="K349" s="162"/>
      <c r="L349" s="162"/>
      <c r="M349" s="162"/>
      <c r="N349" s="161"/>
      <c r="O349" s="161"/>
      <c r="P349" s="161"/>
      <c r="Q349" s="161"/>
      <c r="R349" s="162"/>
      <c r="S349" s="162"/>
      <c r="T349" s="162"/>
      <c r="U349" s="162"/>
      <c r="V349" s="162"/>
      <c r="W349" s="162"/>
      <c r="X349" s="162"/>
      <c r="Y349" s="162"/>
      <c r="Z349" s="151"/>
      <c r="AA349" s="151"/>
      <c r="AB349" s="151"/>
      <c r="AC349" s="151"/>
      <c r="AD349" s="151"/>
      <c r="AE349" s="151"/>
      <c r="AF349" s="151"/>
      <c r="AG349" s="151" t="s">
        <v>249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3" x14ac:dyDescent="0.2">
      <c r="A350" s="158"/>
      <c r="B350" s="159"/>
      <c r="C350" s="192" t="s">
        <v>1206</v>
      </c>
      <c r="D350" s="164"/>
      <c r="E350" s="165">
        <v>51.511000000000003</v>
      </c>
      <c r="F350" s="162"/>
      <c r="G350" s="162"/>
      <c r="H350" s="162"/>
      <c r="I350" s="162"/>
      <c r="J350" s="162"/>
      <c r="K350" s="162"/>
      <c r="L350" s="162"/>
      <c r="M350" s="162"/>
      <c r="N350" s="161"/>
      <c r="O350" s="161"/>
      <c r="P350" s="161"/>
      <c r="Q350" s="161"/>
      <c r="R350" s="162"/>
      <c r="S350" s="162"/>
      <c r="T350" s="162"/>
      <c r="U350" s="162"/>
      <c r="V350" s="162"/>
      <c r="W350" s="162"/>
      <c r="X350" s="162"/>
      <c r="Y350" s="162"/>
      <c r="Z350" s="151"/>
      <c r="AA350" s="151"/>
      <c r="AB350" s="151"/>
      <c r="AC350" s="151"/>
      <c r="AD350" s="151"/>
      <c r="AE350" s="151"/>
      <c r="AF350" s="151"/>
      <c r="AG350" s="151" t="s">
        <v>249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3" x14ac:dyDescent="0.2">
      <c r="A351" s="158"/>
      <c r="B351" s="159"/>
      <c r="C351" s="192" t="s">
        <v>1207</v>
      </c>
      <c r="D351" s="164"/>
      <c r="E351" s="165">
        <v>18.884</v>
      </c>
      <c r="F351" s="162"/>
      <c r="G351" s="162"/>
      <c r="H351" s="162"/>
      <c r="I351" s="162"/>
      <c r="J351" s="162"/>
      <c r="K351" s="162"/>
      <c r="L351" s="162"/>
      <c r="M351" s="162"/>
      <c r="N351" s="161"/>
      <c r="O351" s="161"/>
      <c r="P351" s="161"/>
      <c r="Q351" s="161"/>
      <c r="R351" s="162"/>
      <c r="S351" s="162"/>
      <c r="T351" s="162"/>
      <c r="U351" s="162"/>
      <c r="V351" s="162"/>
      <c r="W351" s="162"/>
      <c r="X351" s="162"/>
      <c r="Y351" s="162"/>
      <c r="Z351" s="151"/>
      <c r="AA351" s="151"/>
      <c r="AB351" s="151"/>
      <c r="AC351" s="151"/>
      <c r="AD351" s="151"/>
      <c r="AE351" s="151"/>
      <c r="AF351" s="151"/>
      <c r="AG351" s="151" t="s">
        <v>249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2" t="s">
        <v>1208</v>
      </c>
      <c r="D352" s="164"/>
      <c r="E352" s="165">
        <v>26.568999999999999</v>
      </c>
      <c r="F352" s="162"/>
      <c r="G352" s="162"/>
      <c r="H352" s="162"/>
      <c r="I352" s="162"/>
      <c r="J352" s="162"/>
      <c r="K352" s="162"/>
      <c r="L352" s="162"/>
      <c r="M352" s="162"/>
      <c r="N352" s="161"/>
      <c r="O352" s="161"/>
      <c r="P352" s="161"/>
      <c r="Q352" s="161"/>
      <c r="R352" s="162"/>
      <c r="S352" s="162"/>
      <c r="T352" s="162"/>
      <c r="U352" s="162"/>
      <c r="V352" s="162"/>
      <c r="W352" s="162"/>
      <c r="X352" s="162"/>
      <c r="Y352" s="162"/>
      <c r="Z352" s="151"/>
      <c r="AA352" s="151"/>
      <c r="AB352" s="151"/>
      <c r="AC352" s="151"/>
      <c r="AD352" s="151"/>
      <c r="AE352" s="151"/>
      <c r="AF352" s="151"/>
      <c r="AG352" s="151" t="s">
        <v>249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3" x14ac:dyDescent="0.2">
      <c r="A353" s="158"/>
      <c r="B353" s="159"/>
      <c r="C353" s="192" t="s">
        <v>1209</v>
      </c>
      <c r="D353" s="164"/>
      <c r="E353" s="165">
        <v>30.030999999999999</v>
      </c>
      <c r="F353" s="162"/>
      <c r="G353" s="162"/>
      <c r="H353" s="162"/>
      <c r="I353" s="162"/>
      <c r="J353" s="162"/>
      <c r="K353" s="162"/>
      <c r="L353" s="162"/>
      <c r="M353" s="162"/>
      <c r="N353" s="161"/>
      <c r="O353" s="161"/>
      <c r="P353" s="161"/>
      <c r="Q353" s="161"/>
      <c r="R353" s="162"/>
      <c r="S353" s="162"/>
      <c r="T353" s="162"/>
      <c r="U353" s="162"/>
      <c r="V353" s="162"/>
      <c r="W353" s="162"/>
      <c r="X353" s="162"/>
      <c r="Y353" s="162"/>
      <c r="Z353" s="151"/>
      <c r="AA353" s="151"/>
      <c r="AB353" s="151"/>
      <c r="AC353" s="151"/>
      <c r="AD353" s="151"/>
      <c r="AE353" s="151"/>
      <c r="AF353" s="151"/>
      <c r="AG353" s="151" t="s">
        <v>249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">
      <c r="A354" s="158"/>
      <c r="B354" s="159"/>
      <c r="C354" s="192" t="s">
        <v>1210</v>
      </c>
      <c r="D354" s="164"/>
      <c r="E354" s="165">
        <v>67.366</v>
      </c>
      <c r="F354" s="162"/>
      <c r="G354" s="162"/>
      <c r="H354" s="162"/>
      <c r="I354" s="162"/>
      <c r="J354" s="162"/>
      <c r="K354" s="162"/>
      <c r="L354" s="162"/>
      <c r="M354" s="162"/>
      <c r="N354" s="161"/>
      <c r="O354" s="161"/>
      <c r="P354" s="161"/>
      <c r="Q354" s="161"/>
      <c r="R354" s="162"/>
      <c r="S354" s="162"/>
      <c r="T354" s="162"/>
      <c r="U354" s="162"/>
      <c r="V354" s="162"/>
      <c r="W354" s="162"/>
      <c r="X354" s="162"/>
      <c r="Y354" s="162"/>
      <c r="Z354" s="151"/>
      <c r="AA354" s="151"/>
      <c r="AB354" s="151"/>
      <c r="AC354" s="151"/>
      <c r="AD354" s="151"/>
      <c r="AE354" s="151"/>
      <c r="AF354" s="151"/>
      <c r="AG354" s="151" t="s">
        <v>249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192" t="s">
        <v>1211</v>
      </c>
      <c r="D355" s="164"/>
      <c r="E355" s="165">
        <v>71.225499999999997</v>
      </c>
      <c r="F355" s="162"/>
      <c r="G355" s="162"/>
      <c r="H355" s="162"/>
      <c r="I355" s="162"/>
      <c r="J355" s="162"/>
      <c r="K355" s="162"/>
      <c r="L355" s="162"/>
      <c r="M355" s="162"/>
      <c r="N355" s="161"/>
      <c r="O355" s="161"/>
      <c r="P355" s="161"/>
      <c r="Q355" s="161"/>
      <c r="R355" s="162"/>
      <c r="S355" s="162"/>
      <c r="T355" s="162"/>
      <c r="U355" s="162"/>
      <c r="V355" s="162"/>
      <c r="W355" s="162"/>
      <c r="X355" s="162"/>
      <c r="Y355" s="162"/>
      <c r="Z355" s="151"/>
      <c r="AA355" s="151"/>
      <c r="AB355" s="151"/>
      <c r="AC355" s="151"/>
      <c r="AD355" s="151"/>
      <c r="AE355" s="151"/>
      <c r="AF355" s="151"/>
      <c r="AG355" s="151" t="s">
        <v>249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">
      <c r="A356" s="158"/>
      <c r="B356" s="159"/>
      <c r="C356" s="192" t="s">
        <v>1212</v>
      </c>
      <c r="D356" s="164"/>
      <c r="E356" s="165">
        <v>31.045999999999999</v>
      </c>
      <c r="F356" s="162"/>
      <c r="G356" s="162"/>
      <c r="H356" s="162"/>
      <c r="I356" s="162"/>
      <c r="J356" s="162"/>
      <c r="K356" s="162"/>
      <c r="L356" s="162"/>
      <c r="M356" s="162"/>
      <c r="N356" s="161"/>
      <c r="O356" s="161"/>
      <c r="P356" s="161"/>
      <c r="Q356" s="161"/>
      <c r="R356" s="162"/>
      <c r="S356" s="162"/>
      <c r="T356" s="162"/>
      <c r="U356" s="162"/>
      <c r="V356" s="162"/>
      <c r="W356" s="162"/>
      <c r="X356" s="162"/>
      <c r="Y356" s="162"/>
      <c r="Z356" s="151"/>
      <c r="AA356" s="151"/>
      <c r="AB356" s="151"/>
      <c r="AC356" s="151"/>
      <c r="AD356" s="151"/>
      <c r="AE356" s="151"/>
      <c r="AF356" s="151"/>
      <c r="AG356" s="151" t="s">
        <v>249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2" t="s">
        <v>1213</v>
      </c>
      <c r="D357" s="164"/>
      <c r="E357" s="165">
        <v>10.708</v>
      </c>
      <c r="F357" s="162"/>
      <c r="G357" s="162"/>
      <c r="H357" s="162"/>
      <c r="I357" s="162"/>
      <c r="J357" s="162"/>
      <c r="K357" s="162"/>
      <c r="L357" s="162"/>
      <c r="M357" s="162"/>
      <c r="N357" s="161"/>
      <c r="O357" s="161"/>
      <c r="P357" s="161"/>
      <c r="Q357" s="161"/>
      <c r="R357" s="162"/>
      <c r="S357" s="162"/>
      <c r="T357" s="162"/>
      <c r="U357" s="162"/>
      <c r="V357" s="162"/>
      <c r="W357" s="162"/>
      <c r="X357" s="162"/>
      <c r="Y357" s="162"/>
      <c r="Z357" s="151"/>
      <c r="AA357" s="151"/>
      <c r="AB357" s="151"/>
      <c r="AC357" s="151"/>
      <c r="AD357" s="151"/>
      <c r="AE357" s="151"/>
      <c r="AF357" s="151"/>
      <c r="AG357" s="151" t="s">
        <v>249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">
      <c r="A358" s="158"/>
      <c r="B358" s="159"/>
      <c r="C358" s="192" t="s">
        <v>1214</v>
      </c>
      <c r="D358" s="164"/>
      <c r="E358" s="165">
        <v>30.63</v>
      </c>
      <c r="F358" s="162"/>
      <c r="G358" s="162"/>
      <c r="H358" s="162"/>
      <c r="I358" s="162"/>
      <c r="J358" s="162"/>
      <c r="K358" s="162"/>
      <c r="L358" s="162"/>
      <c r="M358" s="162"/>
      <c r="N358" s="161"/>
      <c r="O358" s="161"/>
      <c r="P358" s="161"/>
      <c r="Q358" s="161"/>
      <c r="R358" s="162"/>
      <c r="S358" s="162"/>
      <c r="T358" s="162"/>
      <c r="U358" s="162"/>
      <c r="V358" s="162"/>
      <c r="W358" s="162"/>
      <c r="X358" s="162"/>
      <c r="Y358" s="162"/>
      <c r="Z358" s="151"/>
      <c r="AA358" s="151"/>
      <c r="AB358" s="151"/>
      <c r="AC358" s="151"/>
      <c r="AD358" s="151"/>
      <c r="AE358" s="151"/>
      <c r="AF358" s="151"/>
      <c r="AG358" s="151" t="s">
        <v>249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3" x14ac:dyDescent="0.2">
      <c r="A359" s="158"/>
      <c r="B359" s="159"/>
      <c r="C359" s="192" t="s">
        <v>1215</v>
      </c>
      <c r="D359" s="164"/>
      <c r="E359" s="165">
        <v>45.779499999999999</v>
      </c>
      <c r="F359" s="162"/>
      <c r="G359" s="162"/>
      <c r="H359" s="162"/>
      <c r="I359" s="162"/>
      <c r="J359" s="162"/>
      <c r="K359" s="162"/>
      <c r="L359" s="162"/>
      <c r="M359" s="162"/>
      <c r="N359" s="161"/>
      <c r="O359" s="161"/>
      <c r="P359" s="161"/>
      <c r="Q359" s="161"/>
      <c r="R359" s="162"/>
      <c r="S359" s="162"/>
      <c r="T359" s="162"/>
      <c r="U359" s="162"/>
      <c r="V359" s="162"/>
      <c r="W359" s="162"/>
      <c r="X359" s="162"/>
      <c r="Y359" s="162"/>
      <c r="Z359" s="151"/>
      <c r="AA359" s="151"/>
      <c r="AB359" s="151"/>
      <c r="AC359" s="151"/>
      <c r="AD359" s="151"/>
      <c r="AE359" s="151"/>
      <c r="AF359" s="151"/>
      <c r="AG359" s="151" t="s">
        <v>249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192" t="s">
        <v>1216</v>
      </c>
      <c r="D360" s="164"/>
      <c r="E360" s="165">
        <v>31.523</v>
      </c>
      <c r="F360" s="162"/>
      <c r="G360" s="162"/>
      <c r="H360" s="162"/>
      <c r="I360" s="162"/>
      <c r="J360" s="162"/>
      <c r="K360" s="162"/>
      <c r="L360" s="162"/>
      <c r="M360" s="162"/>
      <c r="N360" s="161"/>
      <c r="O360" s="161"/>
      <c r="P360" s="161"/>
      <c r="Q360" s="161"/>
      <c r="R360" s="162"/>
      <c r="S360" s="162"/>
      <c r="T360" s="162"/>
      <c r="U360" s="162"/>
      <c r="V360" s="162"/>
      <c r="W360" s="162"/>
      <c r="X360" s="162"/>
      <c r="Y360" s="162"/>
      <c r="Z360" s="151"/>
      <c r="AA360" s="151"/>
      <c r="AB360" s="151"/>
      <c r="AC360" s="151"/>
      <c r="AD360" s="151"/>
      <c r="AE360" s="151"/>
      <c r="AF360" s="151"/>
      <c r="AG360" s="151" t="s">
        <v>249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3" x14ac:dyDescent="0.2">
      <c r="A361" s="158"/>
      <c r="B361" s="159"/>
      <c r="C361" s="192" t="s">
        <v>1217</v>
      </c>
      <c r="D361" s="164"/>
      <c r="E361" s="165">
        <v>36.435000000000002</v>
      </c>
      <c r="F361" s="162"/>
      <c r="G361" s="162"/>
      <c r="H361" s="162"/>
      <c r="I361" s="162"/>
      <c r="J361" s="162"/>
      <c r="K361" s="162"/>
      <c r="L361" s="162"/>
      <c r="M361" s="162"/>
      <c r="N361" s="161"/>
      <c r="O361" s="161"/>
      <c r="P361" s="161"/>
      <c r="Q361" s="161"/>
      <c r="R361" s="162"/>
      <c r="S361" s="162"/>
      <c r="T361" s="162"/>
      <c r="U361" s="162"/>
      <c r="V361" s="162"/>
      <c r="W361" s="162"/>
      <c r="X361" s="162"/>
      <c r="Y361" s="162"/>
      <c r="Z361" s="151"/>
      <c r="AA361" s="151"/>
      <c r="AB361" s="151"/>
      <c r="AC361" s="151"/>
      <c r="AD361" s="151"/>
      <c r="AE361" s="151"/>
      <c r="AF361" s="151"/>
      <c r="AG361" s="151" t="s">
        <v>249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2" t="s">
        <v>1218</v>
      </c>
      <c r="D362" s="164"/>
      <c r="E362" s="165">
        <v>16.702000000000002</v>
      </c>
      <c r="F362" s="162"/>
      <c r="G362" s="162"/>
      <c r="H362" s="162"/>
      <c r="I362" s="162"/>
      <c r="J362" s="162"/>
      <c r="K362" s="162"/>
      <c r="L362" s="162"/>
      <c r="M362" s="162"/>
      <c r="N362" s="161"/>
      <c r="O362" s="161"/>
      <c r="P362" s="161"/>
      <c r="Q362" s="161"/>
      <c r="R362" s="162"/>
      <c r="S362" s="162"/>
      <c r="T362" s="162"/>
      <c r="U362" s="162"/>
      <c r="V362" s="162"/>
      <c r="W362" s="162"/>
      <c r="X362" s="162"/>
      <c r="Y362" s="162"/>
      <c r="Z362" s="151"/>
      <c r="AA362" s="151"/>
      <c r="AB362" s="151"/>
      <c r="AC362" s="151"/>
      <c r="AD362" s="151"/>
      <c r="AE362" s="151"/>
      <c r="AF362" s="151"/>
      <c r="AG362" s="151" t="s">
        <v>249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2" t="s">
        <v>1219</v>
      </c>
      <c r="D363" s="164"/>
      <c r="E363" s="165">
        <v>38.817</v>
      </c>
      <c r="F363" s="162"/>
      <c r="G363" s="162"/>
      <c r="H363" s="162"/>
      <c r="I363" s="162"/>
      <c r="J363" s="162"/>
      <c r="K363" s="162"/>
      <c r="L363" s="162"/>
      <c r="M363" s="162"/>
      <c r="N363" s="161"/>
      <c r="O363" s="161"/>
      <c r="P363" s="161"/>
      <c r="Q363" s="161"/>
      <c r="R363" s="162"/>
      <c r="S363" s="162"/>
      <c r="T363" s="162"/>
      <c r="U363" s="162"/>
      <c r="V363" s="162"/>
      <c r="W363" s="162"/>
      <c r="X363" s="162"/>
      <c r="Y363" s="162"/>
      <c r="Z363" s="151"/>
      <c r="AA363" s="151"/>
      <c r="AB363" s="151"/>
      <c r="AC363" s="151"/>
      <c r="AD363" s="151"/>
      <c r="AE363" s="151"/>
      <c r="AF363" s="151"/>
      <c r="AG363" s="151" t="s">
        <v>249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92" t="s">
        <v>1220</v>
      </c>
      <c r="D364" s="164"/>
      <c r="E364" s="165">
        <v>30.289000000000001</v>
      </c>
      <c r="F364" s="162"/>
      <c r="G364" s="162"/>
      <c r="H364" s="162"/>
      <c r="I364" s="162"/>
      <c r="J364" s="162"/>
      <c r="K364" s="162"/>
      <c r="L364" s="162"/>
      <c r="M364" s="162"/>
      <c r="N364" s="161"/>
      <c r="O364" s="161"/>
      <c r="P364" s="161"/>
      <c r="Q364" s="161"/>
      <c r="R364" s="162"/>
      <c r="S364" s="162"/>
      <c r="T364" s="162"/>
      <c r="U364" s="162"/>
      <c r="V364" s="162"/>
      <c r="W364" s="162"/>
      <c r="X364" s="162"/>
      <c r="Y364" s="162"/>
      <c r="Z364" s="151"/>
      <c r="AA364" s="151"/>
      <c r="AB364" s="151"/>
      <c r="AC364" s="151"/>
      <c r="AD364" s="151"/>
      <c r="AE364" s="151"/>
      <c r="AF364" s="151"/>
      <c r="AG364" s="151" t="s">
        <v>249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192" t="s">
        <v>1221</v>
      </c>
      <c r="D365" s="164"/>
      <c r="E365" s="165">
        <v>29.709</v>
      </c>
      <c r="F365" s="162"/>
      <c r="G365" s="162"/>
      <c r="H365" s="162"/>
      <c r="I365" s="162"/>
      <c r="J365" s="162"/>
      <c r="K365" s="162"/>
      <c r="L365" s="162"/>
      <c r="M365" s="162"/>
      <c r="N365" s="161"/>
      <c r="O365" s="161"/>
      <c r="P365" s="161"/>
      <c r="Q365" s="161"/>
      <c r="R365" s="162"/>
      <c r="S365" s="162"/>
      <c r="T365" s="162"/>
      <c r="U365" s="162"/>
      <c r="V365" s="162"/>
      <c r="W365" s="162"/>
      <c r="X365" s="162"/>
      <c r="Y365" s="162"/>
      <c r="Z365" s="151"/>
      <c r="AA365" s="151"/>
      <c r="AB365" s="151"/>
      <c r="AC365" s="151"/>
      <c r="AD365" s="151"/>
      <c r="AE365" s="151"/>
      <c r="AF365" s="151"/>
      <c r="AG365" s="151" t="s">
        <v>249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">
      <c r="A366" s="158"/>
      <c r="B366" s="159"/>
      <c r="C366" s="192" t="s">
        <v>1222</v>
      </c>
      <c r="D366" s="164"/>
      <c r="E366" s="165">
        <v>38.009079999999997</v>
      </c>
      <c r="F366" s="162"/>
      <c r="G366" s="162"/>
      <c r="H366" s="162"/>
      <c r="I366" s="162"/>
      <c r="J366" s="162"/>
      <c r="K366" s="162"/>
      <c r="L366" s="162"/>
      <c r="M366" s="162"/>
      <c r="N366" s="161"/>
      <c r="O366" s="161"/>
      <c r="P366" s="161"/>
      <c r="Q366" s="161"/>
      <c r="R366" s="162"/>
      <c r="S366" s="162"/>
      <c r="T366" s="162"/>
      <c r="U366" s="162"/>
      <c r="V366" s="162"/>
      <c r="W366" s="162"/>
      <c r="X366" s="162"/>
      <c r="Y366" s="162"/>
      <c r="Z366" s="151"/>
      <c r="AA366" s="151"/>
      <c r="AB366" s="151"/>
      <c r="AC366" s="151"/>
      <c r="AD366" s="151"/>
      <c r="AE366" s="151"/>
      <c r="AF366" s="151"/>
      <c r="AG366" s="151" t="s">
        <v>249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2" t="s">
        <v>1121</v>
      </c>
      <c r="D367" s="164"/>
      <c r="E367" s="165"/>
      <c r="F367" s="162"/>
      <c r="G367" s="162"/>
      <c r="H367" s="162"/>
      <c r="I367" s="162"/>
      <c r="J367" s="162"/>
      <c r="K367" s="162"/>
      <c r="L367" s="162"/>
      <c r="M367" s="162"/>
      <c r="N367" s="161"/>
      <c r="O367" s="161"/>
      <c r="P367" s="161"/>
      <c r="Q367" s="161"/>
      <c r="R367" s="162"/>
      <c r="S367" s="162"/>
      <c r="T367" s="162"/>
      <c r="U367" s="162"/>
      <c r="V367" s="162"/>
      <c r="W367" s="162"/>
      <c r="X367" s="162"/>
      <c r="Y367" s="162"/>
      <c r="Z367" s="151"/>
      <c r="AA367" s="151"/>
      <c r="AB367" s="151"/>
      <c r="AC367" s="151"/>
      <c r="AD367" s="151"/>
      <c r="AE367" s="151"/>
      <c r="AF367" s="151"/>
      <c r="AG367" s="151" t="s">
        <v>249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92" t="s">
        <v>1223</v>
      </c>
      <c r="D368" s="164"/>
      <c r="E368" s="165">
        <v>45.776000000000003</v>
      </c>
      <c r="F368" s="162"/>
      <c r="G368" s="162"/>
      <c r="H368" s="162"/>
      <c r="I368" s="162"/>
      <c r="J368" s="162"/>
      <c r="K368" s="162"/>
      <c r="L368" s="162"/>
      <c r="M368" s="162"/>
      <c r="N368" s="161"/>
      <c r="O368" s="161"/>
      <c r="P368" s="161"/>
      <c r="Q368" s="161"/>
      <c r="R368" s="162"/>
      <c r="S368" s="162"/>
      <c r="T368" s="162"/>
      <c r="U368" s="162"/>
      <c r="V368" s="162"/>
      <c r="W368" s="162"/>
      <c r="X368" s="162"/>
      <c r="Y368" s="162"/>
      <c r="Z368" s="151"/>
      <c r="AA368" s="151"/>
      <c r="AB368" s="151"/>
      <c r="AC368" s="151"/>
      <c r="AD368" s="151"/>
      <c r="AE368" s="151"/>
      <c r="AF368" s="151"/>
      <c r="AG368" s="151" t="s">
        <v>249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192" t="s">
        <v>1224</v>
      </c>
      <c r="D369" s="164"/>
      <c r="E369" s="165">
        <v>50.768999999999998</v>
      </c>
      <c r="F369" s="162"/>
      <c r="G369" s="162"/>
      <c r="H369" s="162"/>
      <c r="I369" s="162"/>
      <c r="J369" s="162"/>
      <c r="K369" s="162"/>
      <c r="L369" s="162"/>
      <c r="M369" s="162"/>
      <c r="N369" s="161"/>
      <c r="O369" s="161"/>
      <c r="P369" s="161"/>
      <c r="Q369" s="161"/>
      <c r="R369" s="162"/>
      <c r="S369" s="162"/>
      <c r="T369" s="162"/>
      <c r="U369" s="162"/>
      <c r="V369" s="162"/>
      <c r="W369" s="162"/>
      <c r="X369" s="162"/>
      <c r="Y369" s="162"/>
      <c r="Z369" s="151"/>
      <c r="AA369" s="151"/>
      <c r="AB369" s="151"/>
      <c r="AC369" s="151"/>
      <c r="AD369" s="151"/>
      <c r="AE369" s="151"/>
      <c r="AF369" s="151"/>
      <c r="AG369" s="151" t="s">
        <v>249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3" x14ac:dyDescent="0.2">
      <c r="A370" s="158"/>
      <c r="B370" s="159"/>
      <c r="C370" s="192" t="s">
        <v>1225</v>
      </c>
      <c r="D370" s="164"/>
      <c r="E370" s="165">
        <v>12.413</v>
      </c>
      <c r="F370" s="162"/>
      <c r="G370" s="162"/>
      <c r="H370" s="162"/>
      <c r="I370" s="162"/>
      <c r="J370" s="162"/>
      <c r="K370" s="162"/>
      <c r="L370" s="162"/>
      <c r="M370" s="162"/>
      <c r="N370" s="161"/>
      <c r="O370" s="161"/>
      <c r="P370" s="161"/>
      <c r="Q370" s="161"/>
      <c r="R370" s="162"/>
      <c r="S370" s="162"/>
      <c r="T370" s="162"/>
      <c r="U370" s="162"/>
      <c r="V370" s="162"/>
      <c r="W370" s="162"/>
      <c r="X370" s="162"/>
      <c r="Y370" s="162"/>
      <c r="Z370" s="151"/>
      <c r="AA370" s="151"/>
      <c r="AB370" s="151"/>
      <c r="AC370" s="151"/>
      <c r="AD370" s="151"/>
      <c r="AE370" s="151"/>
      <c r="AF370" s="151"/>
      <c r="AG370" s="151" t="s">
        <v>249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3" x14ac:dyDescent="0.2">
      <c r="A371" s="158"/>
      <c r="B371" s="159"/>
      <c r="C371" s="192" t="s">
        <v>1226</v>
      </c>
      <c r="D371" s="164"/>
      <c r="E371" s="165">
        <v>40.003999999999998</v>
      </c>
      <c r="F371" s="162"/>
      <c r="G371" s="162"/>
      <c r="H371" s="162"/>
      <c r="I371" s="162"/>
      <c r="J371" s="162"/>
      <c r="K371" s="162"/>
      <c r="L371" s="162"/>
      <c r="M371" s="162"/>
      <c r="N371" s="161"/>
      <c r="O371" s="161"/>
      <c r="P371" s="161"/>
      <c r="Q371" s="161"/>
      <c r="R371" s="162"/>
      <c r="S371" s="162"/>
      <c r="T371" s="162"/>
      <c r="U371" s="162"/>
      <c r="V371" s="162"/>
      <c r="W371" s="162"/>
      <c r="X371" s="162"/>
      <c r="Y371" s="162"/>
      <c r="Z371" s="151"/>
      <c r="AA371" s="151"/>
      <c r="AB371" s="151"/>
      <c r="AC371" s="151"/>
      <c r="AD371" s="151"/>
      <c r="AE371" s="151"/>
      <c r="AF371" s="151"/>
      <c r="AG371" s="151" t="s">
        <v>249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92" t="s">
        <v>1227</v>
      </c>
      <c r="D372" s="164"/>
      <c r="E372" s="165">
        <v>29.419</v>
      </c>
      <c r="F372" s="162"/>
      <c r="G372" s="162"/>
      <c r="H372" s="162"/>
      <c r="I372" s="162"/>
      <c r="J372" s="162"/>
      <c r="K372" s="162"/>
      <c r="L372" s="162"/>
      <c r="M372" s="162"/>
      <c r="N372" s="161"/>
      <c r="O372" s="161"/>
      <c r="P372" s="161"/>
      <c r="Q372" s="161"/>
      <c r="R372" s="162"/>
      <c r="S372" s="162"/>
      <c r="T372" s="162"/>
      <c r="U372" s="162"/>
      <c r="V372" s="162"/>
      <c r="W372" s="162"/>
      <c r="X372" s="162"/>
      <c r="Y372" s="162"/>
      <c r="Z372" s="151"/>
      <c r="AA372" s="151"/>
      <c r="AB372" s="151"/>
      <c r="AC372" s="151"/>
      <c r="AD372" s="151"/>
      <c r="AE372" s="151"/>
      <c r="AF372" s="151"/>
      <c r="AG372" s="151" t="s">
        <v>249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92" t="s">
        <v>1228</v>
      </c>
      <c r="D373" s="164"/>
      <c r="E373" s="165">
        <v>34.296999999999997</v>
      </c>
      <c r="F373" s="162"/>
      <c r="G373" s="162"/>
      <c r="H373" s="162"/>
      <c r="I373" s="162"/>
      <c r="J373" s="162"/>
      <c r="K373" s="162"/>
      <c r="L373" s="162"/>
      <c r="M373" s="162"/>
      <c r="N373" s="161"/>
      <c r="O373" s="161"/>
      <c r="P373" s="161"/>
      <c r="Q373" s="161"/>
      <c r="R373" s="162"/>
      <c r="S373" s="162"/>
      <c r="T373" s="162"/>
      <c r="U373" s="162"/>
      <c r="V373" s="162"/>
      <c r="W373" s="162"/>
      <c r="X373" s="162"/>
      <c r="Y373" s="162"/>
      <c r="Z373" s="151"/>
      <c r="AA373" s="151"/>
      <c r="AB373" s="151"/>
      <c r="AC373" s="151"/>
      <c r="AD373" s="151"/>
      <c r="AE373" s="151"/>
      <c r="AF373" s="151"/>
      <c r="AG373" s="151" t="s">
        <v>249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92" t="s">
        <v>1229</v>
      </c>
      <c r="D374" s="164"/>
      <c r="E374" s="165">
        <v>36.853999999999999</v>
      </c>
      <c r="F374" s="162"/>
      <c r="G374" s="162"/>
      <c r="H374" s="162"/>
      <c r="I374" s="162"/>
      <c r="J374" s="162"/>
      <c r="K374" s="162"/>
      <c r="L374" s="162"/>
      <c r="M374" s="162"/>
      <c r="N374" s="161"/>
      <c r="O374" s="161"/>
      <c r="P374" s="161"/>
      <c r="Q374" s="161"/>
      <c r="R374" s="162"/>
      <c r="S374" s="162"/>
      <c r="T374" s="162"/>
      <c r="U374" s="162"/>
      <c r="V374" s="162"/>
      <c r="W374" s="162"/>
      <c r="X374" s="162"/>
      <c r="Y374" s="162"/>
      <c r="Z374" s="151"/>
      <c r="AA374" s="151"/>
      <c r="AB374" s="151"/>
      <c r="AC374" s="151"/>
      <c r="AD374" s="151"/>
      <c r="AE374" s="151"/>
      <c r="AF374" s="151"/>
      <c r="AG374" s="151" t="s">
        <v>249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2" t="s">
        <v>1230</v>
      </c>
      <c r="D375" s="164"/>
      <c r="E375" s="165">
        <v>60.169499999999999</v>
      </c>
      <c r="F375" s="162"/>
      <c r="G375" s="162"/>
      <c r="H375" s="162"/>
      <c r="I375" s="162"/>
      <c r="J375" s="162"/>
      <c r="K375" s="162"/>
      <c r="L375" s="162"/>
      <c r="M375" s="162"/>
      <c r="N375" s="161"/>
      <c r="O375" s="161"/>
      <c r="P375" s="161"/>
      <c r="Q375" s="161"/>
      <c r="R375" s="162"/>
      <c r="S375" s="162"/>
      <c r="T375" s="162"/>
      <c r="U375" s="162"/>
      <c r="V375" s="162"/>
      <c r="W375" s="162"/>
      <c r="X375" s="162"/>
      <c r="Y375" s="162"/>
      <c r="Z375" s="151"/>
      <c r="AA375" s="151"/>
      <c r="AB375" s="151"/>
      <c r="AC375" s="151"/>
      <c r="AD375" s="151"/>
      <c r="AE375" s="151"/>
      <c r="AF375" s="151"/>
      <c r="AG375" s="151" t="s">
        <v>249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3" x14ac:dyDescent="0.2">
      <c r="A376" s="158"/>
      <c r="B376" s="159"/>
      <c r="C376" s="192" t="s">
        <v>1231</v>
      </c>
      <c r="D376" s="164"/>
      <c r="E376" s="165">
        <v>20.447500000000002</v>
      </c>
      <c r="F376" s="162"/>
      <c r="G376" s="162"/>
      <c r="H376" s="162"/>
      <c r="I376" s="162"/>
      <c r="J376" s="162"/>
      <c r="K376" s="162"/>
      <c r="L376" s="162"/>
      <c r="M376" s="162"/>
      <c r="N376" s="161"/>
      <c r="O376" s="161"/>
      <c r="P376" s="161"/>
      <c r="Q376" s="161"/>
      <c r="R376" s="162"/>
      <c r="S376" s="162"/>
      <c r="T376" s="162"/>
      <c r="U376" s="162"/>
      <c r="V376" s="162"/>
      <c r="W376" s="162"/>
      <c r="X376" s="162"/>
      <c r="Y376" s="162"/>
      <c r="Z376" s="151"/>
      <c r="AA376" s="151"/>
      <c r="AB376" s="151"/>
      <c r="AC376" s="151"/>
      <c r="AD376" s="151"/>
      <c r="AE376" s="151"/>
      <c r="AF376" s="151"/>
      <c r="AG376" s="151" t="s">
        <v>249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">
      <c r="A377" s="158"/>
      <c r="B377" s="159"/>
      <c r="C377" s="192" t="s">
        <v>1232</v>
      </c>
      <c r="D377" s="164"/>
      <c r="E377" s="165">
        <v>54.905000000000001</v>
      </c>
      <c r="F377" s="162"/>
      <c r="G377" s="162"/>
      <c r="H377" s="162"/>
      <c r="I377" s="162"/>
      <c r="J377" s="162"/>
      <c r="K377" s="162"/>
      <c r="L377" s="162"/>
      <c r="M377" s="162"/>
      <c r="N377" s="161"/>
      <c r="O377" s="161"/>
      <c r="P377" s="161"/>
      <c r="Q377" s="161"/>
      <c r="R377" s="162"/>
      <c r="S377" s="162"/>
      <c r="T377" s="162"/>
      <c r="U377" s="162"/>
      <c r="V377" s="162"/>
      <c r="W377" s="162"/>
      <c r="X377" s="162"/>
      <c r="Y377" s="162"/>
      <c r="Z377" s="151"/>
      <c r="AA377" s="151"/>
      <c r="AB377" s="151"/>
      <c r="AC377" s="151"/>
      <c r="AD377" s="151"/>
      <c r="AE377" s="151"/>
      <c r="AF377" s="151"/>
      <c r="AG377" s="151" t="s">
        <v>249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">
      <c r="A378" s="158"/>
      <c r="B378" s="159"/>
      <c r="C378" s="192" t="s">
        <v>1233</v>
      </c>
      <c r="D378" s="164"/>
      <c r="E378" s="165">
        <v>25.869</v>
      </c>
      <c r="F378" s="162"/>
      <c r="G378" s="162"/>
      <c r="H378" s="162"/>
      <c r="I378" s="162"/>
      <c r="J378" s="162"/>
      <c r="K378" s="162"/>
      <c r="L378" s="162"/>
      <c r="M378" s="162"/>
      <c r="N378" s="161"/>
      <c r="O378" s="161"/>
      <c r="P378" s="161"/>
      <c r="Q378" s="161"/>
      <c r="R378" s="162"/>
      <c r="S378" s="162"/>
      <c r="T378" s="162"/>
      <c r="U378" s="162"/>
      <c r="V378" s="162"/>
      <c r="W378" s="162"/>
      <c r="X378" s="162"/>
      <c r="Y378" s="162"/>
      <c r="Z378" s="151"/>
      <c r="AA378" s="151"/>
      <c r="AB378" s="151"/>
      <c r="AC378" s="151"/>
      <c r="AD378" s="151"/>
      <c r="AE378" s="151"/>
      <c r="AF378" s="151"/>
      <c r="AG378" s="151" t="s">
        <v>249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2" t="s">
        <v>1234</v>
      </c>
      <c r="D379" s="164"/>
      <c r="E379" s="165">
        <v>19.405000000000001</v>
      </c>
      <c r="F379" s="162"/>
      <c r="G379" s="162"/>
      <c r="H379" s="162"/>
      <c r="I379" s="162"/>
      <c r="J379" s="162"/>
      <c r="K379" s="162"/>
      <c r="L379" s="162"/>
      <c r="M379" s="162"/>
      <c r="N379" s="161"/>
      <c r="O379" s="161"/>
      <c r="P379" s="161"/>
      <c r="Q379" s="161"/>
      <c r="R379" s="162"/>
      <c r="S379" s="162"/>
      <c r="T379" s="162"/>
      <c r="U379" s="162"/>
      <c r="V379" s="162"/>
      <c r="W379" s="162"/>
      <c r="X379" s="162"/>
      <c r="Y379" s="162"/>
      <c r="Z379" s="151"/>
      <c r="AA379" s="151"/>
      <c r="AB379" s="151"/>
      <c r="AC379" s="151"/>
      <c r="AD379" s="151"/>
      <c r="AE379" s="151"/>
      <c r="AF379" s="151"/>
      <c r="AG379" s="151" t="s">
        <v>249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2" t="s">
        <v>1235</v>
      </c>
      <c r="D380" s="164"/>
      <c r="E380" s="165">
        <v>20.643999999999998</v>
      </c>
      <c r="F380" s="162"/>
      <c r="G380" s="162"/>
      <c r="H380" s="162"/>
      <c r="I380" s="162"/>
      <c r="J380" s="162"/>
      <c r="K380" s="162"/>
      <c r="L380" s="162"/>
      <c r="M380" s="162"/>
      <c r="N380" s="161"/>
      <c r="O380" s="161"/>
      <c r="P380" s="161"/>
      <c r="Q380" s="161"/>
      <c r="R380" s="162"/>
      <c r="S380" s="162"/>
      <c r="T380" s="162"/>
      <c r="U380" s="162"/>
      <c r="V380" s="162"/>
      <c r="W380" s="162"/>
      <c r="X380" s="162"/>
      <c r="Y380" s="162"/>
      <c r="Z380" s="151"/>
      <c r="AA380" s="151"/>
      <c r="AB380" s="151"/>
      <c r="AC380" s="151"/>
      <c r="AD380" s="151"/>
      <c r="AE380" s="151"/>
      <c r="AF380" s="151"/>
      <c r="AG380" s="151" t="s">
        <v>249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92" t="s">
        <v>1236</v>
      </c>
      <c r="D381" s="164"/>
      <c r="E381" s="165">
        <v>57.225999999999999</v>
      </c>
      <c r="F381" s="162"/>
      <c r="G381" s="162"/>
      <c r="H381" s="162"/>
      <c r="I381" s="162"/>
      <c r="J381" s="162"/>
      <c r="K381" s="162"/>
      <c r="L381" s="162"/>
      <c r="M381" s="162"/>
      <c r="N381" s="161"/>
      <c r="O381" s="161"/>
      <c r="P381" s="161"/>
      <c r="Q381" s="161"/>
      <c r="R381" s="162"/>
      <c r="S381" s="162"/>
      <c r="T381" s="162"/>
      <c r="U381" s="162"/>
      <c r="V381" s="162"/>
      <c r="W381" s="162"/>
      <c r="X381" s="162"/>
      <c r="Y381" s="162"/>
      <c r="Z381" s="151"/>
      <c r="AA381" s="151"/>
      <c r="AB381" s="151"/>
      <c r="AC381" s="151"/>
      <c r="AD381" s="151"/>
      <c r="AE381" s="151"/>
      <c r="AF381" s="151"/>
      <c r="AG381" s="151" t="s">
        <v>249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92" t="s">
        <v>1237</v>
      </c>
      <c r="D382" s="164"/>
      <c r="E382" s="165">
        <v>38.331000000000003</v>
      </c>
      <c r="F382" s="162"/>
      <c r="G382" s="162"/>
      <c r="H382" s="162"/>
      <c r="I382" s="162"/>
      <c r="J382" s="162"/>
      <c r="K382" s="162"/>
      <c r="L382" s="162"/>
      <c r="M382" s="162"/>
      <c r="N382" s="161"/>
      <c r="O382" s="161"/>
      <c r="P382" s="161"/>
      <c r="Q382" s="161"/>
      <c r="R382" s="162"/>
      <c r="S382" s="162"/>
      <c r="T382" s="162"/>
      <c r="U382" s="162"/>
      <c r="V382" s="162"/>
      <c r="W382" s="162"/>
      <c r="X382" s="162"/>
      <c r="Y382" s="162"/>
      <c r="Z382" s="151"/>
      <c r="AA382" s="151"/>
      <c r="AB382" s="151"/>
      <c r="AC382" s="151"/>
      <c r="AD382" s="151"/>
      <c r="AE382" s="151"/>
      <c r="AF382" s="151"/>
      <c r="AG382" s="151" t="s">
        <v>249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3" x14ac:dyDescent="0.2">
      <c r="A383" s="158"/>
      <c r="B383" s="159"/>
      <c r="C383" s="192" t="s">
        <v>1238</v>
      </c>
      <c r="D383" s="164"/>
      <c r="E383" s="165">
        <v>29.233000000000001</v>
      </c>
      <c r="F383" s="162"/>
      <c r="G383" s="162"/>
      <c r="H383" s="162"/>
      <c r="I383" s="162"/>
      <c r="J383" s="162"/>
      <c r="K383" s="162"/>
      <c r="L383" s="162"/>
      <c r="M383" s="162"/>
      <c r="N383" s="161"/>
      <c r="O383" s="161"/>
      <c r="P383" s="161"/>
      <c r="Q383" s="161"/>
      <c r="R383" s="162"/>
      <c r="S383" s="162"/>
      <c r="T383" s="162"/>
      <c r="U383" s="162"/>
      <c r="V383" s="162"/>
      <c r="W383" s="162"/>
      <c r="X383" s="162"/>
      <c r="Y383" s="162"/>
      <c r="Z383" s="151"/>
      <c r="AA383" s="151"/>
      <c r="AB383" s="151"/>
      <c r="AC383" s="151"/>
      <c r="AD383" s="151"/>
      <c r="AE383" s="151"/>
      <c r="AF383" s="151"/>
      <c r="AG383" s="151" t="s">
        <v>249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2" t="s">
        <v>1239</v>
      </c>
      <c r="D384" s="164"/>
      <c r="E384" s="165">
        <v>44.061</v>
      </c>
      <c r="F384" s="162"/>
      <c r="G384" s="162"/>
      <c r="H384" s="162"/>
      <c r="I384" s="162"/>
      <c r="J384" s="162"/>
      <c r="K384" s="162"/>
      <c r="L384" s="162"/>
      <c r="M384" s="162"/>
      <c r="N384" s="161"/>
      <c r="O384" s="161"/>
      <c r="P384" s="161"/>
      <c r="Q384" s="161"/>
      <c r="R384" s="162"/>
      <c r="S384" s="162"/>
      <c r="T384" s="162"/>
      <c r="U384" s="162"/>
      <c r="V384" s="162"/>
      <c r="W384" s="162"/>
      <c r="X384" s="162"/>
      <c r="Y384" s="162"/>
      <c r="Z384" s="151"/>
      <c r="AA384" s="151"/>
      <c r="AB384" s="151"/>
      <c r="AC384" s="151"/>
      <c r="AD384" s="151"/>
      <c r="AE384" s="151"/>
      <c r="AF384" s="151"/>
      <c r="AG384" s="151" t="s">
        <v>249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2" t="s">
        <v>1240</v>
      </c>
      <c r="D385" s="164"/>
      <c r="E385" s="165">
        <v>-322.28899999999999</v>
      </c>
      <c r="F385" s="162"/>
      <c r="G385" s="162"/>
      <c r="H385" s="162"/>
      <c r="I385" s="162"/>
      <c r="J385" s="162"/>
      <c r="K385" s="162"/>
      <c r="L385" s="162"/>
      <c r="M385" s="162"/>
      <c r="N385" s="161"/>
      <c r="O385" s="161"/>
      <c r="P385" s="161"/>
      <c r="Q385" s="161"/>
      <c r="R385" s="162"/>
      <c r="S385" s="162"/>
      <c r="T385" s="162"/>
      <c r="U385" s="162"/>
      <c r="V385" s="162"/>
      <c r="W385" s="162"/>
      <c r="X385" s="162"/>
      <c r="Y385" s="162"/>
      <c r="Z385" s="151"/>
      <c r="AA385" s="151"/>
      <c r="AB385" s="151"/>
      <c r="AC385" s="151"/>
      <c r="AD385" s="151"/>
      <c r="AE385" s="151"/>
      <c r="AF385" s="151"/>
      <c r="AG385" s="151" t="s">
        <v>249</v>
      </c>
      <c r="AH385" s="151">
        <v>5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ht="22.5" outlineLevel="1" x14ac:dyDescent="0.2">
      <c r="A386" s="174">
        <v>65</v>
      </c>
      <c r="B386" s="175" t="s">
        <v>1241</v>
      </c>
      <c r="C386" s="191" t="s">
        <v>1242</v>
      </c>
      <c r="D386" s="176" t="s">
        <v>268</v>
      </c>
      <c r="E386" s="177">
        <v>322.28899999999999</v>
      </c>
      <c r="F386" s="178"/>
      <c r="G386" s="179">
        <f>ROUND(E386*F386,2)</f>
        <v>0</v>
      </c>
      <c r="H386" s="178"/>
      <c r="I386" s="179">
        <f>ROUND(E386*H386,2)</f>
        <v>0</v>
      </c>
      <c r="J386" s="178"/>
      <c r="K386" s="179">
        <f>ROUND(E386*J386,2)</f>
        <v>0</v>
      </c>
      <c r="L386" s="179">
        <v>21</v>
      </c>
      <c r="M386" s="179">
        <f>G386*(1+L386/100)</f>
        <v>0</v>
      </c>
      <c r="N386" s="177">
        <v>0</v>
      </c>
      <c r="O386" s="177">
        <f>ROUND(E386*N386,2)</f>
        <v>0</v>
      </c>
      <c r="P386" s="177">
        <v>6.8000000000000005E-2</v>
      </c>
      <c r="Q386" s="177">
        <f>ROUND(E386*P386,2)</f>
        <v>21.92</v>
      </c>
      <c r="R386" s="179" t="s">
        <v>388</v>
      </c>
      <c r="S386" s="179" t="s">
        <v>241</v>
      </c>
      <c r="T386" s="180" t="s">
        <v>242</v>
      </c>
      <c r="U386" s="162">
        <v>0.3</v>
      </c>
      <c r="V386" s="162">
        <f>ROUND(E386*U386,2)</f>
        <v>96.69</v>
      </c>
      <c r="W386" s="162"/>
      <c r="X386" s="162" t="s">
        <v>243</v>
      </c>
      <c r="Y386" s="162" t="s">
        <v>244</v>
      </c>
      <c r="Z386" s="151"/>
      <c r="AA386" s="151"/>
      <c r="AB386" s="151"/>
      <c r="AC386" s="151"/>
      <c r="AD386" s="151"/>
      <c r="AE386" s="151"/>
      <c r="AF386" s="151"/>
      <c r="AG386" s="151" t="s">
        <v>245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2" x14ac:dyDescent="0.2">
      <c r="A387" s="158"/>
      <c r="B387" s="159"/>
      <c r="C387" s="253" t="s">
        <v>1243</v>
      </c>
      <c r="D387" s="254"/>
      <c r="E387" s="254"/>
      <c r="F387" s="254"/>
      <c r="G387" s="254"/>
      <c r="H387" s="162"/>
      <c r="I387" s="162"/>
      <c r="J387" s="162"/>
      <c r="K387" s="162"/>
      <c r="L387" s="162"/>
      <c r="M387" s="162"/>
      <c r="N387" s="161"/>
      <c r="O387" s="161"/>
      <c r="P387" s="161"/>
      <c r="Q387" s="161"/>
      <c r="R387" s="162"/>
      <c r="S387" s="162"/>
      <c r="T387" s="162"/>
      <c r="U387" s="162"/>
      <c r="V387" s="162"/>
      <c r="W387" s="162"/>
      <c r="X387" s="162"/>
      <c r="Y387" s="162"/>
      <c r="Z387" s="151"/>
      <c r="AA387" s="151"/>
      <c r="AB387" s="151"/>
      <c r="AC387" s="151"/>
      <c r="AD387" s="151"/>
      <c r="AE387" s="151"/>
      <c r="AF387" s="151"/>
      <c r="AG387" s="151" t="s">
        <v>247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2" x14ac:dyDescent="0.2">
      <c r="A388" s="158"/>
      <c r="B388" s="159"/>
      <c r="C388" s="192" t="s">
        <v>1108</v>
      </c>
      <c r="D388" s="164"/>
      <c r="E388" s="165"/>
      <c r="F388" s="162"/>
      <c r="G388" s="162"/>
      <c r="H388" s="162"/>
      <c r="I388" s="162"/>
      <c r="J388" s="162"/>
      <c r="K388" s="162"/>
      <c r="L388" s="162"/>
      <c r="M388" s="162"/>
      <c r="N388" s="161"/>
      <c r="O388" s="161"/>
      <c r="P388" s="161"/>
      <c r="Q388" s="161"/>
      <c r="R388" s="162"/>
      <c r="S388" s="162"/>
      <c r="T388" s="162"/>
      <c r="U388" s="162"/>
      <c r="V388" s="162"/>
      <c r="W388" s="162"/>
      <c r="X388" s="162"/>
      <c r="Y388" s="162"/>
      <c r="Z388" s="151"/>
      <c r="AA388" s="151"/>
      <c r="AB388" s="151"/>
      <c r="AC388" s="151"/>
      <c r="AD388" s="151"/>
      <c r="AE388" s="151"/>
      <c r="AF388" s="151"/>
      <c r="AG388" s="151" t="s">
        <v>249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192" t="s">
        <v>1244</v>
      </c>
      <c r="D389" s="164"/>
      <c r="E389" s="165"/>
      <c r="F389" s="162"/>
      <c r="G389" s="162"/>
      <c r="H389" s="162"/>
      <c r="I389" s="162"/>
      <c r="J389" s="162"/>
      <c r="K389" s="162"/>
      <c r="L389" s="162"/>
      <c r="M389" s="162"/>
      <c r="N389" s="161"/>
      <c r="O389" s="161"/>
      <c r="P389" s="161"/>
      <c r="Q389" s="161"/>
      <c r="R389" s="162"/>
      <c r="S389" s="162"/>
      <c r="T389" s="162"/>
      <c r="U389" s="162"/>
      <c r="V389" s="162"/>
      <c r="W389" s="162"/>
      <c r="X389" s="162"/>
      <c r="Y389" s="162"/>
      <c r="Z389" s="151"/>
      <c r="AA389" s="151"/>
      <c r="AB389" s="151"/>
      <c r="AC389" s="151"/>
      <c r="AD389" s="151"/>
      <c r="AE389" s="151"/>
      <c r="AF389" s="151"/>
      <c r="AG389" s="151" t="s">
        <v>249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3" x14ac:dyDescent="0.2">
      <c r="A390" s="158"/>
      <c r="B390" s="159"/>
      <c r="C390" s="192" t="s">
        <v>1245</v>
      </c>
      <c r="D390" s="164"/>
      <c r="E390" s="165">
        <v>3.7130000000000001</v>
      </c>
      <c r="F390" s="162"/>
      <c r="G390" s="162"/>
      <c r="H390" s="162"/>
      <c r="I390" s="162"/>
      <c r="J390" s="162"/>
      <c r="K390" s="162"/>
      <c r="L390" s="162"/>
      <c r="M390" s="162"/>
      <c r="N390" s="161"/>
      <c r="O390" s="161"/>
      <c r="P390" s="161"/>
      <c r="Q390" s="161"/>
      <c r="R390" s="162"/>
      <c r="S390" s="162"/>
      <c r="T390" s="162"/>
      <c r="U390" s="162"/>
      <c r="V390" s="162"/>
      <c r="W390" s="162"/>
      <c r="X390" s="162"/>
      <c r="Y390" s="162"/>
      <c r="Z390" s="151"/>
      <c r="AA390" s="151"/>
      <c r="AB390" s="151"/>
      <c r="AC390" s="151"/>
      <c r="AD390" s="151"/>
      <c r="AE390" s="151"/>
      <c r="AF390" s="151"/>
      <c r="AG390" s="151" t="s">
        <v>249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192" t="s">
        <v>1246</v>
      </c>
      <c r="D391" s="164"/>
      <c r="E391" s="165">
        <v>0.42</v>
      </c>
      <c r="F391" s="162"/>
      <c r="G391" s="162"/>
      <c r="H391" s="162"/>
      <c r="I391" s="162"/>
      <c r="J391" s="162"/>
      <c r="K391" s="162"/>
      <c r="L391" s="162"/>
      <c r="M391" s="162"/>
      <c r="N391" s="161"/>
      <c r="O391" s="161"/>
      <c r="P391" s="161"/>
      <c r="Q391" s="161"/>
      <c r="R391" s="162"/>
      <c r="S391" s="162"/>
      <c r="T391" s="162"/>
      <c r="U391" s="162"/>
      <c r="V391" s="162"/>
      <c r="W391" s="162"/>
      <c r="X391" s="162"/>
      <c r="Y391" s="162"/>
      <c r="Z391" s="151"/>
      <c r="AA391" s="151"/>
      <c r="AB391" s="151"/>
      <c r="AC391" s="151"/>
      <c r="AD391" s="151"/>
      <c r="AE391" s="151"/>
      <c r="AF391" s="151"/>
      <c r="AG391" s="151" t="s">
        <v>249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3" x14ac:dyDescent="0.2">
      <c r="A392" s="158"/>
      <c r="B392" s="159"/>
      <c r="C392" s="192" t="s">
        <v>1247</v>
      </c>
      <c r="D392" s="164"/>
      <c r="E392" s="165">
        <v>1.075</v>
      </c>
      <c r="F392" s="162"/>
      <c r="G392" s="162"/>
      <c r="H392" s="162"/>
      <c r="I392" s="162"/>
      <c r="J392" s="162"/>
      <c r="K392" s="162"/>
      <c r="L392" s="162"/>
      <c r="M392" s="162"/>
      <c r="N392" s="161"/>
      <c r="O392" s="161"/>
      <c r="P392" s="161"/>
      <c r="Q392" s="161"/>
      <c r="R392" s="162"/>
      <c r="S392" s="162"/>
      <c r="T392" s="162"/>
      <c r="U392" s="162"/>
      <c r="V392" s="162"/>
      <c r="W392" s="162"/>
      <c r="X392" s="162"/>
      <c r="Y392" s="162"/>
      <c r="Z392" s="151"/>
      <c r="AA392" s="151"/>
      <c r="AB392" s="151"/>
      <c r="AC392" s="151"/>
      <c r="AD392" s="151"/>
      <c r="AE392" s="151"/>
      <c r="AF392" s="151"/>
      <c r="AG392" s="151" t="s">
        <v>249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2" t="s">
        <v>1248</v>
      </c>
      <c r="D393" s="164"/>
      <c r="E393" s="165">
        <v>1.1399999999999999</v>
      </c>
      <c r="F393" s="162"/>
      <c r="G393" s="162"/>
      <c r="H393" s="162"/>
      <c r="I393" s="162"/>
      <c r="J393" s="162"/>
      <c r="K393" s="162"/>
      <c r="L393" s="162"/>
      <c r="M393" s="162"/>
      <c r="N393" s="161"/>
      <c r="O393" s="161"/>
      <c r="P393" s="161"/>
      <c r="Q393" s="161"/>
      <c r="R393" s="162"/>
      <c r="S393" s="162"/>
      <c r="T393" s="162"/>
      <c r="U393" s="162"/>
      <c r="V393" s="162"/>
      <c r="W393" s="162"/>
      <c r="X393" s="162"/>
      <c r="Y393" s="162"/>
      <c r="Z393" s="151"/>
      <c r="AA393" s="151"/>
      <c r="AB393" s="151"/>
      <c r="AC393" s="151"/>
      <c r="AD393" s="151"/>
      <c r="AE393" s="151"/>
      <c r="AF393" s="151"/>
      <c r="AG393" s="151" t="s">
        <v>249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2" t="s">
        <v>1249</v>
      </c>
      <c r="D394" s="164"/>
      <c r="E394" s="165">
        <v>0.98</v>
      </c>
      <c r="F394" s="162"/>
      <c r="G394" s="162"/>
      <c r="H394" s="162"/>
      <c r="I394" s="162"/>
      <c r="J394" s="162"/>
      <c r="K394" s="162"/>
      <c r="L394" s="162"/>
      <c r="M394" s="162"/>
      <c r="N394" s="161"/>
      <c r="O394" s="161"/>
      <c r="P394" s="161"/>
      <c r="Q394" s="161"/>
      <c r="R394" s="162"/>
      <c r="S394" s="162"/>
      <c r="T394" s="162"/>
      <c r="U394" s="162"/>
      <c r="V394" s="162"/>
      <c r="W394" s="162"/>
      <c r="X394" s="162"/>
      <c r="Y394" s="162"/>
      <c r="Z394" s="151"/>
      <c r="AA394" s="151"/>
      <c r="AB394" s="151"/>
      <c r="AC394" s="151"/>
      <c r="AD394" s="151"/>
      <c r="AE394" s="151"/>
      <c r="AF394" s="151"/>
      <c r="AG394" s="151" t="s">
        <v>249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92" t="s">
        <v>1250</v>
      </c>
      <c r="D395" s="164"/>
      <c r="E395" s="165">
        <v>2.83</v>
      </c>
      <c r="F395" s="162"/>
      <c r="G395" s="162"/>
      <c r="H395" s="162"/>
      <c r="I395" s="162"/>
      <c r="J395" s="162"/>
      <c r="K395" s="162"/>
      <c r="L395" s="162"/>
      <c r="M395" s="162"/>
      <c r="N395" s="161"/>
      <c r="O395" s="161"/>
      <c r="P395" s="161"/>
      <c r="Q395" s="161"/>
      <c r="R395" s="162"/>
      <c r="S395" s="162"/>
      <c r="T395" s="162"/>
      <c r="U395" s="162"/>
      <c r="V395" s="162"/>
      <c r="W395" s="162"/>
      <c r="X395" s="162"/>
      <c r="Y395" s="162"/>
      <c r="Z395" s="151"/>
      <c r="AA395" s="151"/>
      <c r="AB395" s="151"/>
      <c r="AC395" s="151"/>
      <c r="AD395" s="151"/>
      <c r="AE395" s="151"/>
      <c r="AF395" s="151"/>
      <c r="AG395" s="151" t="s">
        <v>249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3" x14ac:dyDescent="0.2">
      <c r="A396" s="158"/>
      <c r="B396" s="159"/>
      <c r="C396" s="192" t="s">
        <v>1251</v>
      </c>
      <c r="D396" s="164"/>
      <c r="E396" s="165">
        <v>1.41</v>
      </c>
      <c r="F396" s="162"/>
      <c r="G396" s="162"/>
      <c r="H396" s="162"/>
      <c r="I396" s="162"/>
      <c r="J396" s="162"/>
      <c r="K396" s="162"/>
      <c r="L396" s="162"/>
      <c r="M396" s="162"/>
      <c r="N396" s="161"/>
      <c r="O396" s="161"/>
      <c r="P396" s="161"/>
      <c r="Q396" s="161"/>
      <c r="R396" s="162"/>
      <c r="S396" s="162"/>
      <c r="T396" s="162"/>
      <c r="U396" s="162"/>
      <c r="V396" s="162"/>
      <c r="W396" s="162"/>
      <c r="X396" s="162"/>
      <c r="Y396" s="162"/>
      <c r="Z396" s="151"/>
      <c r="AA396" s="151"/>
      <c r="AB396" s="151"/>
      <c r="AC396" s="151"/>
      <c r="AD396" s="151"/>
      <c r="AE396" s="151"/>
      <c r="AF396" s="151"/>
      <c r="AG396" s="151" t="s">
        <v>249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3" x14ac:dyDescent="0.2">
      <c r="A397" s="158"/>
      <c r="B397" s="159"/>
      <c r="C397" s="192" t="s">
        <v>1252</v>
      </c>
      <c r="D397" s="164"/>
      <c r="E397" s="165">
        <v>1.085</v>
      </c>
      <c r="F397" s="162"/>
      <c r="G397" s="162"/>
      <c r="H397" s="162"/>
      <c r="I397" s="162"/>
      <c r="J397" s="162"/>
      <c r="K397" s="162"/>
      <c r="L397" s="162"/>
      <c r="M397" s="162"/>
      <c r="N397" s="161"/>
      <c r="O397" s="161"/>
      <c r="P397" s="161"/>
      <c r="Q397" s="161"/>
      <c r="R397" s="162"/>
      <c r="S397" s="162"/>
      <c r="T397" s="162"/>
      <c r="U397" s="162"/>
      <c r="V397" s="162"/>
      <c r="W397" s="162"/>
      <c r="X397" s="162"/>
      <c r="Y397" s="162"/>
      <c r="Z397" s="151"/>
      <c r="AA397" s="151"/>
      <c r="AB397" s="151"/>
      <c r="AC397" s="151"/>
      <c r="AD397" s="151"/>
      <c r="AE397" s="151"/>
      <c r="AF397" s="151"/>
      <c r="AG397" s="151" t="s">
        <v>249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192" t="s">
        <v>1253</v>
      </c>
      <c r="D398" s="164"/>
      <c r="E398" s="165">
        <v>0.70499999999999996</v>
      </c>
      <c r="F398" s="162"/>
      <c r="G398" s="162"/>
      <c r="H398" s="162"/>
      <c r="I398" s="162"/>
      <c r="J398" s="162"/>
      <c r="K398" s="162"/>
      <c r="L398" s="162"/>
      <c r="M398" s="162"/>
      <c r="N398" s="161"/>
      <c r="O398" s="161"/>
      <c r="P398" s="161"/>
      <c r="Q398" s="161"/>
      <c r="R398" s="162"/>
      <c r="S398" s="162"/>
      <c r="T398" s="162"/>
      <c r="U398" s="162"/>
      <c r="V398" s="162"/>
      <c r="W398" s="162"/>
      <c r="X398" s="162"/>
      <c r="Y398" s="162"/>
      <c r="Z398" s="151"/>
      <c r="AA398" s="151"/>
      <c r="AB398" s="151"/>
      <c r="AC398" s="151"/>
      <c r="AD398" s="151"/>
      <c r="AE398" s="151"/>
      <c r="AF398" s="151"/>
      <c r="AG398" s="151" t="s">
        <v>249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192" t="s">
        <v>1254</v>
      </c>
      <c r="D399" s="164"/>
      <c r="E399" s="165">
        <v>2.3199999999999998</v>
      </c>
      <c r="F399" s="162"/>
      <c r="G399" s="162"/>
      <c r="H399" s="162"/>
      <c r="I399" s="162"/>
      <c r="J399" s="162"/>
      <c r="K399" s="162"/>
      <c r="L399" s="162"/>
      <c r="M399" s="162"/>
      <c r="N399" s="161"/>
      <c r="O399" s="161"/>
      <c r="P399" s="161"/>
      <c r="Q399" s="161"/>
      <c r="R399" s="162"/>
      <c r="S399" s="162"/>
      <c r="T399" s="162"/>
      <c r="U399" s="162"/>
      <c r="V399" s="162"/>
      <c r="W399" s="162"/>
      <c r="X399" s="162"/>
      <c r="Y399" s="162"/>
      <c r="Z399" s="151"/>
      <c r="AA399" s="151"/>
      <c r="AB399" s="151"/>
      <c r="AC399" s="151"/>
      <c r="AD399" s="151"/>
      <c r="AE399" s="151"/>
      <c r="AF399" s="151"/>
      <c r="AG399" s="151" t="s">
        <v>249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192" t="s">
        <v>1255</v>
      </c>
      <c r="D400" s="164"/>
      <c r="E400" s="165">
        <v>0.55000000000000004</v>
      </c>
      <c r="F400" s="162"/>
      <c r="G400" s="162"/>
      <c r="H400" s="162"/>
      <c r="I400" s="162"/>
      <c r="J400" s="162"/>
      <c r="K400" s="162"/>
      <c r="L400" s="162"/>
      <c r="M400" s="162"/>
      <c r="N400" s="161"/>
      <c r="O400" s="161"/>
      <c r="P400" s="161"/>
      <c r="Q400" s="161"/>
      <c r="R400" s="162"/>
      <c r="S400" s="162"/>
      <c r="T400" s="162"/>
      <c r="U400" s="162"/>
      <c r="V400" s="162"/>
      <c r="W400" s="162"/>
      <c r="X400" s="162"/>
      <c r="Y400" s="162"/>
      <c r="Z400" s="151"/>
      <c r="AA400" s="151"/>
      <c r="AB400" s="151"/>
      <c r="AC400" s="151"/>
      <c r="AD400" s="151"/>
      <c r="AE400" s="151"/>
      <c r="AF400" s="151"/>
      <c r="AG400" s="151" t="s">
        <v>249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3" x14ac:dyDescent="0.2">
      <c r="A401" s="158"/>
      <c r="B401" s="159"/>
      <c r="C401" s="192" t="s">
        <v>1256</v>
      </c>
      <c r="D401" s="164"/>
      <c r="E401" s="165">
        <v>0.86</v>
      </c>
      <c r="F401" s="162"/>
      <c r="G401" s="162"/>
      <c r="H401" s="162"/>
      <c r="I401" s="162"/>
      <c r="J401" s="162"/>
      <c r="K401" s="162"/>
      <c r="L401" s="162"/>
      <c r="M401" s="162"/>
      <c r="N401" s="161"/>
      <c r="O401" s="161"/>
      <c r="P401" s="161"/>
      <c r="Q401" s="161"/>
      <c r="R401" s="162"/>
      <c r="S401" s="162"/>
      <c r="T401" s="162"/>
      <c r="U401" s="162"/>
      <c r="V401" s="162"/>
      <c r="W401" s="162"/>
      <c r="X401" s="162"/>
      <c r="Y401" s="162"/>
      <c r="Z401" s="151"/>
      <c r="AA401" s="151"/>
      <c r="AB401" s="151"/>
      <c r="AC401" s="151"/>
      <c r="AD401" s="151"/>
      <c r="AE401" s="151"/>
      <c r="AF401" s="151"/>
      <c r="AG401" s="151" t="s">
        <v>249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3" x14ac:dyDescent="0.2">
      <c r="A402" s="158"/>
      <c r="B402" s="159"/>
      <c r="C402" s="192" t="s">
        <v>1257</v>
      </c>
      <c r="D402" s="164"/>
      <c r="E402" s="165">
        <v>1.44</v>
      </c>
      <c r="F402" s="162"/>
      <c r="G402" s="162"/>
      <c r="H402" s="162"/>
      <c r="I402" s="162"/>
      <c r="J402" s="162"/>
      <c r="K402" s="162"/>
      <c r="L402" s="162"/>
      <c r="M402" s="162"/>
      <c r="N402" s="161"/>
      <c r="O402" s="161"/>
      <c r="P402" s="161"/>
      <c r="Q402" s="161"/>
      <c r="R402" s="162"/>
      <c r="S402" s="162"/>
      <c r="T402" s="162"/>
      <c r="U402" s="162"/>
      <c r="V402" s="162"/>
      <c r="W402" s="162"/>
      <c r="X402" s="162"/>
      <c r="Y402" s="162"/>
      <c r="Z402" s="151"/>
      <c r="AA402" s="151"/>
      <c r="AB402" s="151"/>
      <c r="AC402" s="151"/>
      <c r="AD402" s="151"/>
      <c r="AE402" s="151"/>
      <c r="AF402" s="151"/>
      <c r="AG402" s="151" t="s">
        <v>249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2" t="s">
        <v>1258</v>
      </c>
      <c r="D403" s="164"/>
      <c r="E403" s="165"/>
      <c r="F403" s="162"/>
      <c r="G403" s="162"/>
      <c r="H403" s="162"/>
      <c r="I403" s="162"/>
      <c r="J403" s="162"/>
      <c r="K403" s="162"/>
      <c r="L403" s="162"/>
      <c r="M403" s="162"/>
      <c r="N403" s="161"/>
      <c r="O403" s="161"/>
      <c r="P403" s="161"/>
      <c r="Q403" s="161"/>
      <c r="R403" s="162"/>
      <c r="S403" s="162"/>
      <c r="T403" s="162"/>
      <c r="U403" s="162"/>
      <c r="V403" s="162"/>
      <c r="W403" s="162"/>
      <c r="X403" s="162"/>
      <c r="Y403" s="162"/>
      <c r="Z403" s="151"/>
      <c r="AA403" s="151"/>
      <c r="AB403" s="151"/>
      <c r="AC403" s="151"/>
      <c r="AD403" s="151"/>
      <c r="AE403" s="151"/>
      <c r="AF403" s="151"/>
      <c r="AG403" s="151" t="s">
        <v>249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">
      <c r="A404" s="158"/>
      <c r="B404" s="159"/>
      <c r="C404" s="192" t="s">
        <v>1259</v>
      </c>
      <c r="D404" s="164"/>
      <c r="E404" s="165">
        <v>21.49</v>
      </c>
      <c r="F404" s="162"/>
      <c r="G404" s="162"/>
      <c r="H404" s="162"/>
      <c r="I404" s="162"/>
      <c r="J404" s="162"/>
      <c r="K404" s="162"/>
      <c r="L404" s="162"/>
      <c r="M404" s="162"/>
      <c r="N404" s="161"/>
      <c r="O404" s="161"/>
      <c r="P404" s="161"/>
      <c r="Q404" s="161"/>
      <c r="R404" s="162"/>
      <c r="S404" s="162"/>
      <c r="T404" s="162"/>
      <c r="U404" s="162"/>
      <c r="V404" s="162"/>
      <c r="W404" s="162"/>
      <c r="X404" s="162"/>
      <c r="Y404" s="162"/>
      <c r="Z404" s="151"/>
      <c r="AA404" s="151"/>
      <c r="AB404" s="151"/>
      <c r="AC404" s="151"/>
      <c r="AD404" s="151"/>
      <c r="AE404" s="151"/>
      <c r="AF404" s="151"/>
      <c r="AG404" s="151" t="s">
        <v>249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3" x14ac:dyDescent="0.2">
      <c r="A405" s="158"/>
      <c r="B405" s="159"/>
      <c r="C405" s="192" t="s">
        <v>1260</v>
      </c>
      <c r="D405" s="164"/>
      <c r="E405" s="165">
        <v>20.37</v>
      </c>
      <c r="F405" s="162"/>
      <c r="G405" s="162"/>
      <c r="H405" s="162"/>
      <c r="I405" s="162"/>
      <c r="J405" s="162"/>
      <c r="K405" s="162"/>
      <c r="L405" s="162"/>
      <c r="M405" s="162"/>
      <c r="N405" s="161"/>
      <c r="O405" s="161"/>
      <c r="P405" s="161"/>
      <c r="Q405" s="161"/>
      <c r="R405" s="162"/>
      <c r="S405" s="162"/>
      <c r="T405" s="162"/>
      <c r="U405" s="162"/>
      <c r="V405" s="162"/>
      <c r="W405" s="162"/>
      <c r="X405" s="162"/>
      <c r="Y405" s="162"/>
      <c r="Z405" s="151"/>
      <c r="AA405" s="151"/>
      <c r="AB405" s="151"/>
      <c r="AC405" s="151"/>
      <c r="AD405" s="151"/>
      <c r="AE405" s="151"/>
      <c r="AF405" s="151"/>
      <c r="AG405" s="151" t="s">
        <v>249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3" x14ac:dyDescent="0.2">
      <c r="A406" s="158"/>
      <c r="B406" s="159"/>
      <c r="C406" s="192" t="s">
        <v>1261</v>
      </c>
      <c r="D406" s="164"/>
      <c r="E406" s="165">
        <v>34.020000000000003</v>
      </c>
      <c r="F406" s="162"/>
      <c r="G406" s="162"/>
      <c r="H406" s="162"/>
      <c r="I406" s="162"/>
      <c r="J406" s="162"/>
      <c r="K406" s="162"/>
      <c r="L406" s="162"/>
      <c r="M406" s="162"/>
      <c r="N406" s="161"/>
      <c r="O406" s="161"/>
      <c r="P406" s="161"/>
      <c r="Q406" s="161"/>
      <c r="R406" s="162"/>
      <c r="S406" s="162"/>
      <c r="T406" s="162"/>
      <c r="U406" s="162"/>
      <c r="V406" s="162"/>
      <c r="W406" s="162"/>
      <c r="X406" s="162"/>
      <c r="Y406" s="162"/>
      <c r="Z406" s="151"/>
      <c r="AA406" s="151"/>
      <c r="AB406" s="151"/>
      <c r="AC406" s="151"/>
      <c r="AD406" s="151"/>
      <c r="AE406" s="151"/>
      <c r="AF406" s="151"/>
      <c r="AG406" s="151" t="s">
        <v>249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3" x14ac:dyDescent="0.2">
      <c r="A407" s="158"/>
      <c r="B407" s="159"/>
      <c r="C407" s="192" t="s">
        <v>1262</v>
      </c>
      <c r="D407" s="164"/>
      <c r="E407" s="165">
        <v>50.798999999999999</v>
      </c>
      <c r="F407" s="162"/>
      <c r="G407" s="162"/>
      <c r="H407" s="162"/>
      <c r="I407" s="162"/>
      <c r="J407" s="162"/>
      <c r="K407" s="162"/>
      <c r="L407" s="162"/>
      <c r="M407" s="162"/>
      <c r="N407" s="161"/>
      <c r="O407" s="161"/>
      <c r="P407" s="161"/>
      <c r="Q407" s="161"/>
      <c r="R407" s="162"/>
      <c r="S407" s="162"/>
      <c r="T407" s="162"/>
      <c r="U407" s="162"/>
      <c r="V407" s="162"/>
      <c r="W407" s="162"/>
      <c r="X407" s="162"/>
      <c r="Y407" s="162"/>
      <c r="Z407" s="151"/>
      <c r="AA407" s="151"/>
      <c r="AB407" s="151"/>
      <c r="AC407" s="151"/>
      <c r="AD407" s="151"/>
      <c r="AE407" s="151"/>
      <c r="AF407" s="151"/>
      <c r="AG407" s="151" t="s">
        <v>249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3" x14ac:dyDescent="0.2">
      <c r="A408" s="158"/>
      <c r="B408" s="159"/>
      <c r="C408" s="192" t="s">
        <v>1263</v>
      </c>
      <c r="D408" s="164"/>
      <c r="E408" s="165">
        <v>25.56</v>
      </c>
      <c r="F408" s="162"/>
      <c r="G408" s="162"/>
      <c r="H408" s="162"/>
      <c r="I408" s="162"/>
      <c r="J408" s="162"/>
      <c r="K408" s="162"/>
      <c r="L408" s="162"/>
      <c r="M408" s="162"/>
      <c r="N408" s="161"/>
      <c r="O408" s="161"/>
      <c r="P408" s="161"/>
      <c r="Q408" s="161"/>
      <c r="R408" s="162"/>
      <c r="S408" s="162"/>
      <c r="T408" s="162"/>
      <c r="U408" s="162"/>
      <c r="V408" s="162"/>
      <c r="W408" s="162"/>
      <c r="X408" s="162"/>
      <c r="Y408" s="162"/>
      <c r="Z408" s="151"/>
      <c r="AA408" s="151"/>
      <c r="AB408" s="151"/>
      <c r="AC408" s="151"/>
      <c r="AD408" s="151"/>
      <c r="AE408" s="151"/>
      <c r="AF408" s="151"/>
      <c r="AG408" s="151" t="s">
        <v>249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2" t="s">
        <v>1264</v>
      </c>
      <c r="D409" s="164"/>
      <c r="E409" s="165">
        <v>15.12</v>
      </c>
      <c r="F409" s="162"/>
      <c r="G409" s="162"/>
      <c r="H409" s="162"/>
      <c r="I409" s="162"/>
      <c r="J409" s="162"/>
      <c r="K409" s="162"/>
      <c r="L409" s="162"/>
      <c r="M409" s="162"/>
      <c r="N409" s="161"/>
      <c r="O409" s="161"/>
      <c r="P409" s="161"/>
      <c r="Q409" s="161"/>
      <c r="R409" s="162"/>
      <c r="S409" s="162"/>
      <c r="T409" s="162"/>
      <c r="U409" s="162"/>
      <c r="V409" s="162"/>
      <c r="W409" s="162"/>
      <c r="X409" s="162"/>
      <c r="Y409" s="162"/>
      <c r="Z409" s="151"/>
      <c r="AA409" s="151"/>
      <c r="AB409" s="151"/>
      <c r="AC409" s="151"/>
      <c r="AD409" s="151"/>
      <c r="AE409" s="151"/>
      <c r="AF409" s="151"/>
      <c r="AG409" s="151" t="s">
        <v>249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2" t="s">
        <v>1265</v>
      </c>
      <c r="D410" s="164"/>
      <c r="E410" s="165">
        <v>15.718</v>
      </c>
      <c r="F410" s="162"/>
      <c r="G410" s="162"/>
      <c r="H410" s="162"/>
      <c r="I410" s="162"/>
      <c r="J410" s="162"/>
      <c r="K410" s="162"/>
      <c r="L410" s="162"/>
      <c r="M410" s="162"/>
      <c r="N410" s="161"/>
      <c r="O410" s="161"/>
      <c r="P410" s="161"/>
      <c r="Q410" s="161"/>
      <c r="R410" s="162"/>
      <c r="S410" s="162"/>
      <c r="T410" s="162"/>
      <c r="U410" s="162"/>
      <c r="V410" s="162"/>
      <c r="W410" s="162"/>
      <c r="X410" s="162"/>
      <c r="Y410" s="162"/>
      <c r="Z410" s="151"/>
      <c r="AA410" s="151"/>
      <c r="AB410" s="151"/>
      <c r="AC410" s="151"/>
      <c r="AD410" s="151"/>
      <c r="AE410" s="151"/>
      <c r="AF410" s="151"/>
      <c r="AG410" s="151" t="s">
        <v>249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2" t="s">
        <v>1114</v>
      </c>
      <c r="D411" s="164"/>
      <c r="E411" s="165"/>
      <c r="F411" s="162"/>
      <c r="G411" s="162"/>
      <c r="H411" s="162"/>
      <c r="I411" s="162"/>
      <c r="J411" s="162"/>
      <c r="K411" s="162"/>
      <c r="L411" s="162"/>
      <c r="M411" s="162"/>
      <c r="N411" s="161"/>
      <c r="O411" s="161"/>
      <c r="P411" s="161"/>
      <c r="Q411" s="161"/>
      <c r="R411" s="162"/>
      <c r="S411" s="162"/>
      <c r="T411" s="162"/>
      <c r="U411" s="162"/>
      <c r="V411" s="162"/>
      <c r="W411" s="162"/>
      <c r="X411" s="162"/>
      <c r="Y411" s="162"/>
      <c r="Z411" s="151"/>
      <c r="AA411" s="151"/>
      <c r="AB411" s="151"/>
      <c r="AC411" s="151"/>
      <c r="AD411" s="151"/>
      <c r="AE411" s="151"/>
      <c r="AF411" s="151"/>
      <c r="AG411" s="151" t="s">
        <v>249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2" t="s">
        <v>1266</v>
      </c>
      <c r="D412" s="164"/>
      <c r="E412" s="165">
        <v>10.28</v>
      </c>
      <c r="F412" s="162"/>
      <c r="G412" s="162"/>
      <c r="H412" s="162"/>
      <c r="I412" s="162"/>
      <c r="J412" s="162"/>
      <c r="K412" s="162"/>
      <c r="L412" s="162"/>
      <c r="M412" s="162"/>
      <c r="N412" s="161"/>
      <c r="O412" s="161"/>
      <c r="P412" s="161"/>
      <c r="Q412" s="161"/>
      <c r="R412" s="162"/>
      <c r="S412" s="162"/>
      <c r="T412" s="162"/>
      <c r="U412" s="162"/>
      <c r="V412" s="162"/>
      <c r="W412" s="162"/>
      <c r="X412" s="162"/>
      <c r="Y412" s="162"/>
      <c r="Z412" s="151"/>
      <c r="AA412" s="151"/>
      <c r="AB412" s="151"/>
      <c r="AC412" s="151"/>
      <c r="AD412" s="151"/>
      <c r="AE412" s="151"/>
      <c r="AF412" s="151"/>
      <c r="AG412" s="151" t="s">
        <v>249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3" x14ac:dyDescent="0.2">
      <c r="A413" s="158"/>
      <c r="B413" s="159"/>
      <c r="C413" s="192" t="s">
        <v>1267</v>
      </c>
      <c r="D413" s="164"/>
      <c r="E413" s="165">
        <v>9.08</v>
      </c>
      <c r="F413" s="162"/>
      <c r="G413" s="162"/>
      <c r="H413" s="162"/>
      <c r="I413" s="162"/>
      <c r="J413" s="162"/>
      <c r="K413" s="162"/>
      <c r="L413" s="162"/>
      <c r="M413" s="162"/>
      <c r="N413" s="161"/>
      <c r="O413" s="161"/>
      <c r="P413" s="161"/>
      <c r="Q413" s="161"/>
      <c r="R413" s="162"/>
      <c r="S413" s="162"/>
      <c r="T413" s="162"/>
      <c r="U413" s="162"/>
      <c r="V413" s="162"/>
      <c r="W413" s="162"/>
      <c r="X413" s="162"/>
      <c r="Y413" s="162"/>
      <c r="Z413" s="151"/>
      <c r="AA413" s="151"/>
      <c r="AB413" s="151"/>
      <c r="AC413" s="151"/>
      <c r="AD413" s="151"/>
      <c r="AE413" s="151"/>
      <c r="AF413" s="151"/>
      <c r="AG413" s="151" t="s">
        <v>249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3" x14ac:dyDescent="0.2">
      <c r="A414" s="158"/>
      <c r="B414" s="159"/>
      <c r="C414" s="192" t="s">
        <v>1268</v>
      </c>
      <c r="D414" s="164"/>
      <c r="E414" s="165">
        <v>12.74</v>
      </c>
      <c r="F414" s="162"/>
      <c r="G414" s="162"/>
      <c r="H414" s="162"/>
      <c r="I414" s="162"/>
      <c r="J414" s="162"/>
      <c r="K414" s="162"/>
      <c r="L414" s="162"/>
      <c r="M414" s="162"/>
      <c r="N414" s="161"/>
      <c r="O414" s="161"/>
      <c r="P414" s="161"/>
      <c r="Q414" s="161"/>
      <c r="R414" s="162"/>
      <c r="S414" s="162"/>
      <c r="T414" s="162"/>
      <c r="U414" s="162"/>
      <c r="V414" s="162"/>
      <c r="W414" s="162"/>
      <c r="X414" s="162"/>
      <c r="Y414" s="162"/>
      <c r="Z414" s="151"/>
      <c r="AA414" s="151"/>
      <c r="AB414" s="151"/>
      <c r="AC414" s="151"/>
      <c r="AD414" s="151"/>
      <c r="AE414" s="151"/>
      <c r="AF414" s="151"/>
      <c r="AG414" s="151" t="s">
        <v>249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3" x14ac:dyDescent="0.2">
      <c r="A415" s="158"/>
      <c r="B415" s="159"/>
      <c r="C415" s="192" t="s">
        <v>1269</v>
      </c>
      <c r="D415" s="164"/>
      <c r="E415" s="165">
        <v>16.84</v>
      </c>
      <c r="F415" s="162"/>
      <c r="G415" s="162"/>
      <c r="H415" s="162"/>
      <c r="I415" s="162"/>
      <c r="J415" s="162"/>
      <c r="K415" s="162"/>
      <c r="L415" s="162"/>
      <c r="M415" s="162"/>
      <c r="N415" s="161"/>
      <c r="O415" s="161"/>
      <c r="P415" s="161"/>
      <c r="Q415" s="161"/>
      <c r="R415" s="162"/>
      <c r="S415" s="162"/>
      <c r="T415" s="162"/>
      <c r="U415" s="162"/>
      <c r="V415" s="162"/>
      <c r="W415" s="162"/>
      <c r="X415" s="162"/>
      <c r="Y415" s="162"/>
      <c r="Z415" s="151"/>
      <c r="AA415" s="151"/>
      <c r="AB415" s="151"/>
      <c r="AC415" s="151"/>
      <c r="AD415" s="151"/>
      <c r="AE415" s="151"/>
      <c r="AF415" s="151"/>
      <c r="AG415" s="151" t="s">
        <v>249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2" t="s">
        <v>1270</v>
      </c>
      <c r="D416" s="164"/>
      <c r="E416" s="165">
        <v>1.2250000000000001</v>
      </c>
      <c r="F416" s="162"/>
      <c r="G416" s="162"/>
      <c r="H416" s="162"/>
      <c r="I416" s="162"/>
      <c r="J416" s="162"/>
      <c r="K416" s="162"/>
      <c r="L416" s="162"/>
      <c r="M416" s="162"/>
      <c r="N416" s="161"/>
      <c r="O416" s="161"/>
      <c r="P416" s="161"/>
      <c r="Q416" s="161"/>
      <c r="R416" s="162"/>
      <c r="S416" s="162"/>
      <c r="T416" s="162"/>
      <c r="U416" s="162"/>
      <c r="V416" s="162"/>
      <c r="W416" s="162"/>
      <c r="X416" s="162"/>
      <c r="Y416" s="162"/>
      <c r="Z416" s="151"/>
      <c r="AA416" s="151"/>
      <c r="AB416" s="151"/>
      <c r="AC416" s="151"/>
      <c r="AD416" s="151"/>
      <c r="AE416" s="151"/>
      <c r="AF416" s="151"/>
      <c r="AG416" s="151" t="s">
        <v>249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92" t="s">
        <v>1271</v>
      </c>
      <c r="D417" s="164"/>
      <c r="E417" s="165">
        <v>7</v>
      </c>
      <c r="F417" s="162"/>
      <c r="G417" s="162"/>
      <c r="H417" s="162"/>
      <c r="I417" s="162"/>
      <c r="J417" s="162"/>
      <c r="K417" s="162"/>
      <c r="L417" s="162"/>
      <c r="M417" s="162"/>
      <c r="N417" s="161"/>
      <c r="O417" s="161"/>
      <c r="P417" s="161"/>
      <c r="Q417" s="161"/>
      <c r="R417" s="162"/>
      <c r="S417" s="162"/>
      <c r="T417" s="162"/>
      <c r="U417" s="162"/>
      <c r="V417" s="162"/>
      <c r="W417" s="162"/>
      <c r="X417" s="162"/>
      <c r="Y417" s="162"/>
      <c r="Z417" s="151"/>
      <c r="AA417" s="151"/>
      <c r="AB417" s="151"/>
      <c r="AC417" s="151"/>
      <c r="AD417" s="151"/>
      <c r="AE417" s="151"/>
      <c r="AF417" s="151"/>
      <c r="AG417" s="151" t="s">
        <v>249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3" x14ac:dyDescent="0.2">
      <c r="A418" s="158"/>
      <c r="B418" s="159"/>
      <c r="C418" s="192" t="s">
        <v>1272</v>
      </c>
      <c r="D418" s="164"/>
      <c r="E418" s="165">
        <v>-47</v>
      </c>
      <c r="F418" s="162"/>
      <c r="G418" s="162"/>
      <c r="H418" s="162"/>
      <c r="I418" s="162"/>
      <c r="J418" s="162"/>
      <c r="K418" s="162"/>
      <c r="L418" s="162"/>
      <c r="M418" s="162"/>
      <c r="N418" s="161"/>
      <c r="O418" s="161"/>
      <c r="P418" s="161"/>
      <c r="Q418" s="161"/>
      <c r="R418" s="162"/>
      <c r="S418" s="162"/>
      <c r="T418" s="162"/>
      <c r="U418" s="162"/>
      <c r="V418" s="162"/>
      <c r="W418" s="162"/>
      <c r="X418" s="162"/>
      <c r="Y418" s="162"/>
      <c r="Z418" s="151"/>
      <c r="AA418" s="151"/>
      <c r="AB418" s="151"/>
      <c r="AC418" s="151"/>
      <c r="AD418" s="151"/>
      <c r="AE418" s="151"/>
      <c r="AF418" s="151"/>
      <c r="AG418" s="151" t="s">
        <v>249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3" x14ac:dyDescent="0.2">
      <c r="A419" s="158"/>
      <c r="B419" s="159"/>
      <c r="C419" s="192" t="s">
        <v>1273</v>
      </c>
      <c r="D419" s="164"/>
      <c r="E419" s="165">
        <v>1.42</v>
      </c>
      <c r="F419" s="162"/>
      <c r="G419" s="162"/>
      <c r="H419" s="162"/>
      <c r="I419" s="162"/>
      <c r="J419" s="162"/>
      <c r="K419" s="162"/>
      <c r="L419" s="162"/>
      <c r="M419" s="162"/>
      <c r="N419" s="161"/>
      <c r="O419" s="161"/>
      <c r="P419" s="161"/>
      <c r="Q419" s="161"/>
      <c r="R419" s="162"/>
      <c r="S419" s="162"/>
      <c r="T419" s="162"/>
      <c r="U419" s="162"/>
      <c r="V419" s="162"/>
      <c r="W419" s="162"/>
      <c r="X419" s="162"/>
      <c r="Y419" s="162"/>
      <c r="Z419" s="151"/>
      <c r="AA419" s="151"/>
      <c r="AB419" s="151"/>
      <c r="AC419" s="151"/>
      <c r="AD419" s="151"/>
      <c r="AE419" s="151"/>
      <c r="AF419" s="151"/>
      <c r="AG419" s="151" t="s">
        <v>249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3" x14ac:dyDescent="0.2">
      <c r="A420" s="158"/>
      <c r="B420" s="159"/>
      <c r="C420" s="192" t="s">
        <v>1274</v>
      </c>
      <c r="D420" s="164"/>
      <c r="E420" s="165">
        <v>11.45</v>
      </c>
      <c r="F420" s="162"/>
      <c r="G420" s="162"/>
      <c r="H420" s="162"/>
      <c r="I420" s="162"/>
      <c r="J420" s="162"/>
      <c r="K420" s="162"/>
      <c r="L420" s="162"/>
      <c r="M420" s="162"/>
      <c r="N420" s="161"/>
      <c r="O420" s="161"/>
      <c r="P420" s="161"/>
      <c r="Q420" s="161"/>
      <c r="R420" s="162"/>
      <c r="S420" s="162"/>
      <c r="T420" s="162"/>
      <c r="U420" s="162"/>
      <c r="V420" s="162"/>
      <c r="W420" s="162"/>
      <c r="X420" s="162"/>
      <c r="Y420" s="162"/>
      <c r="Z420" s="151"/>
      <c r="AA420" s="151"/>
      <c r="AB420" s="151"/>
      <c r="AC420" s="151"/>
      <c r="AD420" s="151"/>
      <c r="AE420" s="151"/>
      <c r="AF420" s="151"/>
      <c r="AG420" s="151" t="s">
        <v>249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3" x14ac:dyDescent="0.2">
      <c r="A421" s="158"/>
      <c r="B421" s="159"/>
      <c r="C421" s="192" t="s">
        <v>1275</v>
      </c>
      <c r="D421" s="164"/>
      <c r="E421" s="165">
        <v>25.38</v>
      </c>
      <c r="F421" s="162"/>
      <c r="G421" s="162"/>
      <c r="H421" s="162"/>
      <c r="I421" s="162"/>
      <c r="J421" s="162"/>
      <c r="K421" s="162"/>
      <c r="L421" s="162"/>
      <c r="M421" s="162"/>
      <c r="N421" s="161"/>
      <c r="O421" s="161"/>
      <c r="P421" s="161"/>
      <c r="Q421" s="161"/>
      <c r="R421" s="162"/>
      <c r="S421" s="162"/>
      <c r="T421" s="162"/>
      <c r="U421" s="162"/>
      <c r="V421" s="162"/>
      <c r="W421" s="162"/>
      <c r="X421" s="162"/>
      <c r="Y421" s="162"/>
      <c r="Z421" s="151"/>
      <c r="AA421" s="151"/>
      <c r="AB421" s="151"/>
      <c r="AC421" s="151"/>
      <c r="AD421" s="151"/>
      <c r="AE421" s="151"/>
      <c r="AF421" s="151"/>
      <c r="AG421" s="151" t="s">
        <v>249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2" t="s">
        <v>1121</v>
      </c>
      <c r="D422" s="164"/>
      <c r="E422" s="165"/>
      <c r="F422" s="162"/>
      <c r="G422" s="162"/>
      <c r="H422" s="162"/>
      <c r="I422" s="162"/>
      <c r="J422" s="162"/>
      <c r="K422" s="162"/>
      <c r="L422" s="162"/>
      <c r="M422" s="162"/>
      <c r="N422" s="161"/>
      <c r="O422" s="161"/>
      <c r="P422" s="161"/>
      <c r="Q422" s="161"/>
      <c r="R422" s="162"/>
      <c r="S422" s="162"/>
      <c r="T422" s="162"/>
      <c r="U422" s="162"/>
      <c r="V422" s="162"/>
      <c r="W422" s="162"/>
      <c r="X422" s="162"/>
      <c r="Y422" s="162"/>
      <c r="Z422" s="151"/>
      <c r="AA422" s="151"/>
      <c r="AB422" s="151"/>
      <c r="AC422" s="151"/>
      <c r="AD422" s="151"/>
      <c r="AE422" s="151"/>
      <c r="AF422" s="151"/>
      <c r="AG422" s="151" t="s">
        <v>249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3" x14ac:dyDescent="0.2">
      <c r="A423" s="158"/>
      <c r="B423" s="159"/>
      <c r="C423" s="192" t="s">
        <v>1276</v>
      </c>
      <c r="D423" s="164"/>
      <c r="E423" s="165">
        <v>9.5180000000000007</v>
      </c>
      <c r="F423" s="162"/>
      <c r="G423" s="162"/>
      <c r="H423" s="162"/>
      <c r="I423" s="162"/>
      <c r="J423" s="162"/>
      <c r="K423" s="162"/>
      <c r="L423" s="162"/>
      <c r="M423" s="162"/>
      <c r="N423" s="161"/>
      <c r="O423" s="161"/>
      <c r="P423" s="161"/>
      <c r="Q423" s="161"/>
      <c r="R423" s="162"/>
      <c r="S423" s="162"/>
      <c r="T423" s="162"/>
      <c r="U423" s="162"/>
      <c r="V423" s="162"/>
      <c r="W423" s="162"/>
      <c r="X423" s="162"/>
      <c r="Y423" s="162"/>
      <c r="Z423" s="151"/>
      <c r="AA423" s="151"/>
      <c r="AB423" s="151"/>
      <c r="AC423" s="151"/>
      <c r="AD423" s="151"/>
      <c r="AE423" s="151"/>
      <c r="AF423" s="151"/>
      <c r="AG423" s="151" t="s">
        <v>249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3" x14ac:dyDescent="0.2">
      <c r="A424" s="158"/>
      <c r="B424" s="159"/>
      <c r="C424" s="192" t="s">
        <v>1277</v>
      </c>
      <c r="D424" s="164"/>
      <c r="E424" s="165">
        <v>3.6</v>
      </c>
      <c r="F424" s="162"/>
      <c r="G424" s="162"/>
      <c r="H424" s="162"/>
      <c r="I424" s="162"/>
      <c r="J424" s="162"/>
      <c r="K424" s="162"/>
      <c r="L424" s="162"/>
      <c r="M424" s="162"/>
      <c r="N424" s="161"/>
      <c r="O424" s="161"/>
      <c r="P424" s="161"/>
      <c r="Q424" s="161"/>
      <c r="R424" s="162"/>
      <c r="S424" s="162"/>
      <c r="T424" s="162"/>
      <c r="U424" s="162"/>
      <c r="V424" s="162"/>
      <c r="W424" s="162"/>
      <c r="X424" s="162"/>
      <c r="Y424" s="162"/>
      <c r="Z424" s="151"/>
      <c r="AA424" s="151"/>
      <c r="AB424" s="151"/>
      <c r="AC424" s="151"/>
      <c r="AD424" s="151"/>
      <c r="AE424" s="151"/>
      <c r="AF424" s="151"/>
      <c r="AG424" s="151" t="s">
        <v>249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3" x14ac:dyDescent="0.2">
      <c r="A425" s="158"/>
      <c r="B425" s="159"/>
      <c r="C425" s="192" t="s">
        <v>1278</v>
      </c>
      <c r="D425" s="164"/>
      <c r="E425" s="165">
        <v>1.345</v>
      </c>
      <c r="F425" s="162"/>
      <c r="G425" s="162"/>
      <c r="H425" s="162"/>
      <c r="I425" s="162"/>
      <c r="J425" s="162"/>
      <c r="K425" s="162"/>
      <c r="L425" s="162"/>
      <c r="M425" s="162"/>
      <c r="N425" s="161"/>
      <c r="O425" s="161"/>
      <c r="P425" s="161"/>
      <c r="Q425" s="161"/>
      <c r="R425" s="162"/>
      <c r="S425" s="162"/>
      <c r="T425" s="162"/>
      <c r="U425" s="162"/>
      <c r="V425" s="162"/>
      <c r="W425" s="162"/>
      <c r="X425" s="162"/>
      <c r="Y425" s="162"/>
      <c r="Z425" s="151"/>
      <c r="AA425" s="151"/>
      <c r="AB425" s="151"/>
      <c r="AC425" s="151"/>
      <c r="AD425" s="151"/>
      <c r="AE425" s="151"/>
      <c r="AF425" s="151"/>
      <c r="AG425" s="151" t="s">
        <v>249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3" x14ac:dyDescent="0.2">
      <c r="A426" s="158"/>
      <c r="B426" s="159"/>
      <c r="C426" s="192" t="s">
        <v>1279</v>
      </c>
      <c r="D426" s="164"/>
      <c r="E426" s="165">
        <v>17.544</v>
      </c>
      <c r="F426" s="162"/>
      <c r="G426" s="162"/>
      <c r="H426" s="162"/>
      <c r="I426" s="162"/>
      <c r="J426" s="162"/>
      <c r="K426" s="162"/>
      <c r="L426" s="162"/>
      <c r="M426" s="162"/>
      <c r="N426" s="161"/>
      <c r="O426" s="161"/>
      <c r="P426" s="161"/>
      <c r="Q426" s="161"/>
      <c r="R426" s="162"/>
      <c r="S426" s="162"/>
      <c r="T426" s="162"/>
      <c r="U426" s="162"/>
      <c r="V426" s="162"/>
      <c r="W426" s="162"/>
      <c r="X426" s="162"/>
      <c r="Y426" s="162"/>
      <c r="Z426" s="151"/>
      <c r="AA426" s="151"/>
      <c r="AB426" s="151"/>
      <c r="AC426" s="151"/>
      <c r="AD426" s="151"/>
      <c r="AE426" s="151"/>
      <c r="AF426" s="151"/>
      <c r="AG426" s="151" t="s">
        <v>249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3" x14ac:dyDescent="0.2">
      <c r="A427" s="158"/>
      <c r="B427" s="159"/>
      <c r="C427" s="192" t="s">
        <v>1280</v>
      </c>
      <c r="D427" s="164"/>
      <c r="E427" s="165">
        <v>13.144</v>
      </c>
      <c r="F427" s="162"/>
      <c r="G427" s="162"/>
      <c r="H427" s="162"/>
      <c r="I427" s="162"/>
      <c r="J427" s="162"/>
      <c r="K427" s="162"/>
      <c r="L427" s="162"/>
      <c r="M427" s="162"/>
      <c r="N427" s="161"/>
      <c r="O427" s="161"/>
      <c r="P427" s="161"/>
      <c r="Q427" s="161"/>
      <c r="R427" s="162"/>
      <c r="S427" s="162"/>
      <c r="T427" s="162"/>
      <c r="U427" s="162"/>
      <c r="V427" s="162"/>
      <c r="W427" s="162"/>
      <c r="X427" s="162"/>
      <c r="Y427" s="162"/>
      <c r="Z427" s="151"/>
      <c r="AA427" s="151"/>
      <c r="AB427" s="151"/>
      <c r="AC427" s="151"/>
      <c r="AD427" s="151"/>
      <c r="AE427" s="151"/>
      <c r="AF427" s="151"/>
      <c r="AG427" s="151" t="s">
        <v>249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192" t="s">
        <v>1281</v>
      </c>
      <c r="D428" s="164"/>
      <c r="E428" s="165">
        <v>12.068</v>
      </c>
      <c r="F428" s="162"/>
      <c r="G428" s="162"/>
      <c r="H428" s="162"/>
      <c r="I428" s="162"/>
      <c r="J428" s="162"/>
      <c r="K428" s="162"/>
      <c r="L428" s="162"/>
      <c r="M428" s="162"/>
      <c r="N428" s="161"/>
      <c r="O428" s="161"/>
      <c r="P428" s="161"/>
      <c r="Q428" s="161"/>
      <c r="R428" s="162"/>
      <c r="S428" s="162"/>
      <c r="T428" s="162"/>
      <c r="U428" s="162"/>
      <c r="V428" s="162"/>
      <c r="W428" s="162"/>
      <c r="X428" s="162"/>
      <c r="Y428" s="162"/>
      <c r="Z428" s="151"/>
      <c r="AA428" s="151"/>
      <c r="AB428" s="151"/>
      <c r="AC428" s="151"/>
      <c r="AD428" s="151"/>
      <c r="AE428" s="151"/>
      <c r="AF428" s="151"/>
      <c r="AG428" s="151" t="s">
        <v>249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3" x14ac:dyDescent="0.2">
      <c r="A429" s="158"/>
      <c r="B429" s="159"/>
      <c r="C429" s="192" t="s">
        <v>1282</v>
      </c>
      <c r="D429" s="164"/>
      <c r="E429" s="165">
        <v>15.05</v>
      </c>
      <c r="F429" s="162"/>
      <c r="G429" s="162"/>
      <c r="H429" s="162"/>
      <c r="I429" s="162"/>
      <c r="J429" s="162"/>
      <c r="K429" s="162"/>
      <c r="L429" s="162"/>
      <c r="M429" s="162"/>
      <c r="N429" s="161"/>
      <c r="O429" s="161"/>
      <c r="P429" s="161"/>
      <c r="Q429" s="161"/>
      <c r="R429" s="162"/>
      <c r="S429" s="162"/>
      <c r="T429" s="162"/>
      <c r="U429" s="162"/>
      <c r="V429" s="162"/>
      <c r="W429" s="162"/>
      <c r="X429" s="162"/>
      <c r="Y429" s="162"/>
      <c r="Z429" s="151"/>
      <c r="AA429" s="151"/>
      <c r="AB429" s="151"/>
      <c r="AC429" s="151"/>
      <c r="AD429" s="151"/>
      <c r="AE429" s="151"/>
      <c r="AF429" s="151"/>
      <c r="AG429" s="151" t="s">
        <v>249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74">
        <v>66</v>
      </c>
      <c r="B430" s="175" t="s">
        <v>500</v>
      </c>
      <c r="C430" s="191" t="s">
        <v>1283</v>
      </c>
      <c r="D430" s="176" t="s">
        <v>268</v>
      </c>
      <c r="E430" s="177">
        <v>22.218</v>
      </c>
      <c r="F430" s="178"/>
      <c r="G430" s="179">
        <f>ROUND(E430*F430,2)</f>
        <v>0</v>
      </c>
      <c r="H430" s="178"/>
      <c r="I430" s="179">
        <f>ROUND(E430*H430,2)</f>
        <v>0</v>
      </c>
      <c r="J430" s="178"/>
      <c r="K430" s="179">
        <f>ROUND(E430*J430,2)</f>
        <v>0</v>
      </c>
      <c r="L430" s="179">
        <v>21</v>
      </c>
      <c r="M430" s="179">
        <f>G430*(1+L430/100)</f>
        <v>0</v>
      </c>
      <c r="N430" s="177">
        <v>0</v>
      </c>
      <c r="O430" s="177">
        <f>ROUND(E430*N430,2)</f>
        <v>0</v>
      </c>
      <c r="P430" s="177">
        <v>0</v>
      </c>
      <c r="Q430" s="177">
        <f>ROUND(E430*P430,2)</f>
        <v>0</v>
      </c>
      <c r="R430" s="179"/>
      <c r="S430" s="179" t="s">
        <v>349</v>
      </c>
      <c r="T430" s="180" t="s">
        <v>350</v>
      </c>
      <c r="U430" s="162">
        <v>0</v>
      </c>
      <c r="V430" s="162">
        <f>ROUND(E430*U430,2)</f>
        <v>0</v>
      </c>
      <c r="W430" s="162"/>
      <c r="X430" s="162" t="s">
        <v>243</v>
      </c>
      <c r="Y430" s="162" t="s">
        <v>244</v>
      </c>
      <c r="Z430" s="151"/>
      <c r="AA430" s="151"/>
      <c r="AB430" s="151"/>
      <c r="AC430" s="151"/>
      <c r="AD430" s="151"/>
      <c r="AE430" s="151"/>
      <c r="AF430" s="151"/>
      <c r="AG430" s="151" t="s">
        <v>245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2" x14ac:dyDescent="0.2">
      <c r="A431" s="158"/>
      <c r="B431" s="159"/>
      <c r="C431" s="192" t="s">
        <v>1284</v>
      </c>
      <c r="D431" s="164"/>
      <c r="E431" s="165">
        <v>7.56</v>
      </c>
      <c r="F431" s="162"/>
      <c r="G431" s="162"/>
      <c r="H431" s="162"/>
      <c r="I431" s="162"/>
      <c r="J431" s="162"/>
      <c r="K431" s="162"/>
      <c r="L431" s="162"/>
      <c r="M431" s="162"/>
      <c r="N431" s="161"/>
      <c r="O431" s="161"/>
      <c r="P431" s="161"/>
      <c r="Q431" s="161"/>
      <c r="R431" s="162"/>
      <c r="S431" s="162"/>
      <c r="T431" s="162"/>
      <c r="U431" s="162"/>
      <c r="V431" s="162"/>
      <c r="W431" s="162"/>
      <c r="X431" s="162"/>
      <c r="Y431" s="162"/>
      <c r="Z431" s="151"/>
      <c r="AA431" s="151"/>
      <c r="AB431" s="151"/>
      <c r="AC431" s="151"/>
      <c r="AD431" s="151"/>
      <c r="AE431" s="151"/>
      <c r="AF431" s="151"/>
      <c r="AG431" s="151" t="s">
        <v>249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3" x14ac:dyDescent="0.2">
      <c r="A432" s="158"/>
      <c r="B432" s="159"/>
      <c r="C432" s="192" t="s">
        <v>1285</v>
      </c>
      <c r="D432" s="164"/>
      <c r="E432" s="165">
        <v>9</v>
      </c>
      <c r="F432" s="162"/>
      <c r="G432" s="162"/>
      <c r="H432" s="162"/>
      <c r="I432" s="162"/>
      <c r="J432" s="162"/>
      <c r="K432" s="162"/>
      <c r="L432" s="162"/>
      <c r="M432" s="162"/>
      <c r="N432" s="161"/>
      <c r="O432" s="161"/>
      <c r="P432" s="161"/>
      <c r="Q432" s="161"/>
      <c r="R432" s="162"/>
      <c r="S432" s="162"/>
      <c r="T432" s="162"/>
      <c r="U432" s="162"/>
      <c r="V432" s="162"/>
      <c r="W432" s="162"/>
      <c r="X432" s="162"/>
      <c r="Y432" s="162"/>
      <c r="Z432" s="151"/>
      <c r="AA432" s="151"/>
      <c r="AB432" s="151"/>
      <c r="AC432" s="151"/>
      <c r="AD432" s="151"/>
      <c r="AE432" s="151"/>
      <c r="AF432" s="151"/>
      <c r="AG432" s="151" t="s">
        <v>249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192" t="s">
        <v>1286</v>
      </c>
      <c r="D433" s="164"/>
      <c r="E433" s="165">
        <v>3.84</v>
      </c>
      <c r="F433" s="162"/>
      <c r="G433" s="162"/>
      <c r="H433" s="162"/>
      <c r="I433" s="162"/>
      <c r="J433" s="162"/>
      <c r="K433" s="162"/>
      <c r="L433" s="162"/>
      <c r="M433" s="162"/>
      <c r="N433" s="161"/>
      <c r="O433" s="161"/>
      <c r="P433" s="161"/>
      <c r="Q433" s="161"/>
      <c r="R433" s="162"/>
      <c r="S433" s="162"/>
      <c r="T433" s="162"/>
      <c r="U433" s="162"/>
      <c r="V433" s="162"/>
      <c r="W433" s="162"/>
      <c r="X433" s="162"/>
      <c r="Y433" s="162"/>
      <c r="Z433" s="151"/>
      <c r="AA433" s="151"/>
      <c r="AB433" s="151"/>
      <c r="AC433" s="151"/>
      <c r="AD433" s="151"/>
      <c r="AE433" s="151"/>
      <c r="AF433" s="151"/>
      <c r="AG433" s="151" t="s">
        <v>249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2" t="s">
        <v>1287</v>
      </c>
      <c r="D434" s="164"/>
      <c r="E434" s="165">
        <v>1.8180000000000001</v>
      </c>
      <c r="F434" s="162"/>
      <c r="G434" s="162"/>
      <c r="H434" s="162"/>
      <c r="I434" s="162"/>
      <c r="J434" s="162"/>
      <c r="K434" s="162"/>
      <c r="L434" s="162"/>
      <c r="M434" s="162"/>
      <c r="N434" s="161"/>
      <c r="O434" s="161"/>
      <c r="P434" s="161"/>
      <c r="Q434" s="161"/>
      <c r="R434" s="162"/>
      <c r="S434" s="162"/>
      <c r="T434" s="162"/>
      <c r="U434" s="162"/>
      <c r="V434" s="162"/>
      <c r="W434" s="162"/>
      <c r="X434" s="162"/>
      <c r="Y434" s="162"/>
      <c r="Z434" s="151"/>
      <c r="AA434" s="151"/>
      <c r="AB434" s="151"/>
      <c r="AC434" s="151"/>
      <c r="AD434" s="151"/>
      <c r="AE434" s="151"/>
      <c r="AF434" s="151"/>
      <c r="AG434" s="151" t="s">
        <v>249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82">
        <v>67</v>
      </c>
      <c r="B435" s="183" t="s">
        <v>1288</v>
      </c>
      <c r="C435" s="193" t="s">
        <v>1289</v>
      </c>
      <c r="D435" s="184" t="s">
        <v>626</v>
      </c>
      <c r="E435" s="185">
        <v>1</v>
      </c>
      <c r="F435" s="186"/>
      <c r="G435" s="187">
        <f>ROUND(E435*F435,2)</f>
        <v>0</v>
      </c>
      <c r="H435" s="186"/>
      <c r="I435" s="187">
        <f>ROUND(E435*H435,2)</f>
        <v>0</v>
      </c>
      <c r="J435" s="186"/>
      <c r="K435" s="187">
        <f>ROUND(E435*J435,2)</f>
        <v>0</v>
      </c>
      <c r="L435" s="187">
        <v>21</v>
      </c>
      <c r="M435" s="187">
        <f>G435*(1+L435/100)</f>
        <v>0</v>
      </c>
      <c r="N435" s="185">
        <v>0</v>
      </c>
      <c r="O435" s="185">
        <f>ROUND(E435*N435,2)</f>
        <v>0</v>
      </c>
      <c r="P435" s="185">
        <v>0</v>
      </c>
      <c r="Q435" s="185">
        <f>ROUND(E435*P435,2)</f>
        <v>0</v>
      </c>
      <c r="R435" s="187"/>
      <c r="S435" s="187" t="s">
        <v>349</v>
      </c>
      <c r="T435" s="188" t="s">
        <v>350</v>
      </c>
      <c r="U435" s="162">
        <v>0</v>
      </c>
      <c r="V435" s="162">
        <f>ROUND(E435*U435,2)</f>
        <v>0</v>
      </c>
      <c r="W435" s="162"/>
      <c r="X435" s="162" t="s">
        <v>243</v>
      </c>
      <c r="Y435" s="162" t="s">
        <v>244</v>
      </c>
      <c r="Z435" s="151"/>
      <c r="AA435" s="151"/>
      <c r="AB435" s="151"/>
      <c r="AC435" s="151"/>
      <c r="AD435" s="151"/>
      <c r="AE435" s="151"/>
      <c r="AF435" s="151"/>
      <c r="AG435" s="151" t="s">
        <v>245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82">
        <v>68</v>
      </c>
      <c r="B436" s="183" t="s">
        <v>1290</v>
      </c>
      <c r="C436" s="193" t="s">
        <v>1291</v>
      </c>
      <c r="D436" s="184" t="s">
        <v>626</v>
      </c>
      <c r="E436" s="185">
        <v>1</v>
      </c>
      <c r="F436" s="186"/>
      <c r="G436" s="187">
        <f>ROUND(E436*F436,2)</f>
        <v>0</v>
      </c>
      <c r="H436" s="186"/>
      <c r="I436" s="187">
        <f>ROUND(E436*H436,2)</f>
        <v>0</v>
      </c>
      <c r="J436" s="186"/>
      <c r="K436" s="187">
        <f>ROUND(E436*J436,2)</f>
        <v>0</v>
      </c>
      <c r="L436" s="187">
        <v>21</v>
      </c>
      <c r="M436" s="187">
        <f>G436*(1+L436/100)</f>
        <v>0</v>
      </c>
      <c r="N436" s="185">
        <v>0</v>
      </c>
      <c r="O436" s="185">
        <f>ROUND(E436*N436,2)</f>
        <v>0</v>
      </c>
      <c r="P436" s="185">
        <v>0</v>
      </c>
      <c r="Q436" s="185">
        <f>ROUND(E436*P436,2)</f>
        <v>0</v>
      </c>
      <c r="R436" s="187"/>
      <c r="S436" s="187" t="s">
        <v>349</v>
      </c>
      <c r="T436" s="188" t="s">
        <v>366</v>
      </c>
      <c r="U436" s="162">
        <v>0</v>
      </c>
      <c r="V436" s="162">
        <f>ROUND(E436*U436,2)</f>
        <v>0</v>
      </c>
      <c r="W436" s="162"/>
      <c r="X436" s="162" t="s">
        <v>243</v>
      </c>
      <c r="Y436" s="162" t="s">
        <v>244</v>
      </c>
      <c r="Z436" s="151"/>
      <c r="AA436" s="151"/>
      <c r="AB436" s="151"/>
      <c r="AC436" s="151"/>
      <c r="AD436" s="151"/>
      <c r="AE436" s="151"/>
      <c r="AF436" s="151"/>
      <c r="AG436" s="151" t="s">
        <v>245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74">
        <v>69</v>
      </c>
      <c r="B437" s="175" t="s">
        <v>1292</v>
      </c>
      <c r="C437" s="191" t="s">
        <v>1293</v>
      </c>
      <c r="D437" s="176" t="s">
        <v>446</v>
      </c>
      <c r="E437" s="177">
        <v>2</v>
      </c>
      <c r="F437" s="178"/>
      <c r="G437" s="179">
        <f>ROUND(E437*F437,2)</f>
        <v>0</v>
      </c>
      <c r="H437" s="178"/>
      <c r="I437" s="179">
        <f>ROUND(E437*H437,2)</f>
        <v>0</v>
      </c>
      <c r="J437" s="178"/>
      <c r="K437" s="179">
        <f>ROUND(E437*J437,2)</f>
        <v>0</v>
      </c>
      <c r="L437" s="179">
        <v>21</v>
      </c>
      <c r="M437" s="179">
        <f>G437*(1+L437/100)</f>
        <v>0</v>
      </c>
      <c r="N437" s="177">
        <v>0</v>
      </c>
      <c r="O437" s="177">
        <f>ROUND(E437*N437,2)</f>
        <v>0</v>
      </c>
      <c r="P437" s="177">
        <v>0</v>
      </c>
      <c r="Q437" s="177">
        <f>ROUND(E437*P437,2)</f>
        <v>0</v>
      </c>
      <c r="R437" s="179"/>
      <c r="S437" s="179" t="s">
        <v>349</v>
      </c>
      <c r="T437" s="180" t="s">
        <v>350</v>
      </c>
      <c r="U437" s="162">
        <v>0</v>
      </c>
      <c r="V437" s="162">
        <f>ROUND(E437*U437,2)</f>
        <v>0</v>
      </c>
      <c r="W437" s="162"/>
      <c r="X437" s="162" t="s">
        <v>243</v>
      </c>
      <c r="Y437" s="162" t="s">
        <v>244</v>
      </c>
      <c r="Z437" s="151"/>
      <c r="AA437" s="151"/>
      <c r="AB437" s="151"/>
      <c r="AC437" s="151"/>
      <c r="AD437" s="151"/>
      <c r="AE437" s="151"/>
      <c r="AF437" s="151"/>
      <c r="AG437" s="151" t="s">
        <v>245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2" x14ac:dyDescent="0.2">
      <c r="A438" s="158"/>
      <c r="B438" s="159"/>
      <c r="C438" s="192" t="s">
        <v>1294</v>
      </c>
      <c r="D438" s="164"/>
      <c r="E438" s="165">
        <v>1</v>
      </c>
      <c r="F438" s="162"/>
      <c r="G438" s="162"/>
      <c r="H438" s="162"/>
      <c r="I438" s="162"/>
      <c r="J438" s="162"/>
      <c r="K438" s="162"/>
      <c r="L438" s="162"/>
      <c r="M438" s="162"/>
      <c r="N438" s="161"/>
      <c r="O438" s="161"/>
      <c r="P438" s="161"/>
      <c r="Q438" s="161"/>
      <c r="R438" s="162"/>
      <c r="S438" s="162"/>
      <c r="T438" s="162"/>
      <c r="U438" s="162"/>
      <c r="V438" s="162"/>
      <c r="W438" s="162"/>
      <c r="X438" s="162"/>
      <c r="Y438" s="162"/>
      <c r="Z438" s="151"/>
      <c r="AA438" s="151"/>
      <c r="AB438" s="151"/>
      <c r="AC438" s="151"/>
      <c r="AD438" s="151"/>
      <c r="AE438" s="151"/>
      <c r="AF438" s="151"/>
      <c r="AG438" s="151" t="s">
        <v>249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192" t="s">
        <v>1295</v>
      </c>
      <c r="D439" s="164"/>
      <c r="E439" s="165">
        <v>1</v>
      </c>
      <c r="F439" s="162"/>
      <c r="G439" s="162"/>
      <c r="H439" s="162"/>
      <c r="I439" s="162"/>
      <c r="J439" s="162"/>
      <c r="K439" s="162"/>
      <c r="L439" s="162"/>
      <c r="M439" s="162"/>
      <c r="N439" s="161"/>
      <c r="O439" s="161"/>
      <c r="P439" s="161"/>
      <c r="Q439" s="161"/>
      <c r="R439" s="162"/>
      <c r="S439" s="162"/>
      <c r="T439" s="162"/>
      <c r="U439" s="162"/>
      <c r="V439" s="162"/>
      <c r="W439" s="162"/>
      <c r="X439" s="162"/>
      <c r="Y439" s="162"/>
      <c r="Z439" s="151"/>
      <c r="AA439" s="151"/>
      <c r="AB439" s="151"/>
      <c r="AC439" s="151"/>
      <c r="AD439" s="151"/>
      <c r="AE439" s="151"/>
      <c r="AF439" s="151"/>
      <c r="AG439" s="151" t="s">
        <v>249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ht="22.5" outlineLevel="1" x14ac:dyDescent="0.2">
      <c r="A440" s="182">
        <v>70</v>
      </c>
      <c r="B440" s="183" t="s">
        <v>1296</v>
      </c>
      <c r="C440" s="193" t="s">
        <v>1297</v>
      </c>
      <c r="D440" s="184" t="s">
        <v>626</v>
      </c>
      <c r="E440" s="185">
        <v>1</v>
      </c>
      <c r="F440" s="186"/>
      <c r="G440" s="187">
        <f>ROUND(E440*F440,2)</f>
        <v>0</v>
      </c>
      <c r="H440" s="186"/>
      <c r="I440" s="187">
        <f>ROUND(E440*H440,2)</f>
        <v>0</v>
      </c>
      <c r="J440" s="186"/>
      <c r="K440" s="187">
        <f>ROUND(E440*J440,2)</f>
        <v>0</v>
      </c>
      <c r="L440" s="187">
        <v>21</v>
      </c>
      <c r="M440" s="187">
        <f>G440*(1+L440/100)</f>
        <v>0</v>
      </c>
      <c r="N440" s="185">
        <v>0</v>
      </c>
      <c r="O440" s="185">
        <f>ROUND(E440*N440,2)</f>
        <v>0</v>
      </c>
      <c r="P440" s="185">
        <v>0</v>
      </c>
      <c r="Q440" s="185">
        <f>ROUND(E440*P440,2)</f>
        <v>0</v>
      </c>
      <c r="R440" s="187"/>
      <c r="S440" s="187" t="s">
        <v>349</v>
      </c>
      <c r="T440" s="188" t="s">
        <v>350</v>
      </c>
      <c r="U440" s="162">
        <v>0</v>
      </c>
      <c r="V440" s="162">
        <f>ROUND(E440*U440,2)</f>
        <v>0</v>
      </c>
      <c r="W440" s="162"/>
      <c r="X440" s="162" t="s">
        <v>243</v>
      </c>
      <c r="Y440" s="162" t="s">
        <v>244</v>
      </c>
      <c r="Z440" s="151"/>
      <c r="AA440" s="151"/>
      <c r="AB440" s="151"/>
      <c r="AC440" s="151"/>
      <c r="AD440" s="151"/>
      <c r="AE440" s="151"/>
      <c r="AF440" s="151"/>
      <c r="AG440" s="151" t="s">
        <v>245</v>
      </c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82">
        <v>71</v>
      </c>
      <c r="B441" s="183" t="s">
        <v>1298</v>
      </c>
      <c r="C441" s="193" t="s">
        <v>1299</v>
      </c>
      <c r="D441" s="184" t="s">
        <v>626</v>
      </c>
      <c r="E441" s="185">
        <v>1</v>
      </c>
      <c r="F441" s="186"/>
      <c r="G441" s="187">
        <f>ROUND(E441*F441,2)</f>
        <v>0</v>
      </c>
      <c r="H441" s="186"/>
      <c r="I441" s="187">
        <f>ROUND(E441*H441,2)</f>
        <v>0</v>
      </c>
      <c r="J441" s="186"/>
      <c r="K441" s="187">
        <f>ROUND(E441*J441,2)</f>
        <v>0</v>
      </c>
      <c r="L441" s="187">
        <v>21</v>
      </c>
      <c r="M441" s="187">
        <f>G441*(1+L441/100)</f>
        <v>0</v>
      </c>
      <c r="N441" s="185">
        <v>0</v>
      </c>
      <c r="O441" s="185">
        <f>ROUND(E441*N441,2)</f>
        <v>0</v>
      </c>
      <c r="P441" s="185">
        <v>0</v>
      </c>
      <c r="Q441" s="185">
        <f>ROUND(E441*P441,2)</f>
        <v>0</v>
      </c>
      <c r="R441" s="187"/>
      <c r="S441" s="187" t="s">
        <v>349</v>
      </c>
      <c r="T441" s="188" t="s">
        <v>350</v>
      </c>
      <c r="U441" s="162">
        <v>0</v>
      </c>
      <c r="V441" s="162">
        <f>ROUND(E441*U441,2)</f>
        <v>0</v>
      </c>
      <c r="W441" s="162"/>
      <c r="X441" s="162" t="s">
        <v>243</v>
      </c>
      <c r="Y441" s="162" t="s">
        <v>244</v>
      </c>
      <c r="Z441" s="151"/>
      <c r="AA441" s="151"/>
      <c r="AB441" s="151"/>
      <c r="AC441" s="151"/>
      <c r="AD441" s="151"/>
      <c r="AE441" s="151"/>
      <c r="AF441" s="151"/>
      <c r="AG441" s="151" t="s">
        <v>245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74">
        <v>72</v>
      </c>
      <c r="B442" s="175" t="s">
        <v>1300</v>
      </c>
      <c r="C442" s="191" t="s">
        <v>1301</v>
      </c>
      <c r="D442" s="176" t="s">
        <v>312</v>
      </c>
      <c r="E442" s="177">
        <v>29.175000000000001</v>
      </c>
      <c r="F442" s="178"/>
      <c r="G442" s="179">
        <f>ROUND(E442*F442,2)</f>
        <v>0</v>
      </c>
      <c r="H442" s="178"/>
      <c r="I442" s="179">
        <f>ROUND(E442*H442,2)</f>
        <v>0</v>
      </c>
      <c r="J442" s="178"/>
      <c r="K442" s="179">
        <f>ROUND(E442*J442,2)</f>
        <v>0</v>
      </c>
      <c r="L442" s="179">
        <v>21</v>
      </c>
      <c r="M442" s="179">
        <f>G442*(1+L442/100)</f>
        <v>0</v>
      </c>
      <c r="N442" s="177">
        <v>0</v>
      </c>
      <c r="O442" s="177">
        <f>ROUND(E442*N442,2)</f>
        <v>0</v>
      </c>
      <c r="P442" s="177">
        <v>0</v>
      </c>
      <c r="Q442" s="177">
        <f>ROUND(E442*P442,2)</f>
        <v>0</v>
      </c>
      <c r="R442" s="179"/>
      <c r="S442" s="179" t="s">
        <v>349</v>
      </c>
      <c r="T442" s="180" t="s">
        <v>350</v>
      </c>
      <c r="U442" s="162">
        <v>0</v>
      </c>
      <c r="V442" s="162">
        <f>ROUND(E442*U442,2)</f>
        <v>0</v>
      </c>
      <c r="W442" s="162"/>
      <c r="X442" s="162" t="s">
        <v>243</v>
      </c>
      <c r="Y442" s="162" t="s">
        <v>244</v>
      </c>
      <c r="Z442" s="151"/>
      <c r="AA442" s="151"/>
      <c r="AB442" s="151"/>
      <c r="AC442" s="151"/>
      <c r="AD442" s="151"/>
      <c r="AE442" s="151"/>
      <c r="AF442" s="151"/>
      <c r="AG442" s="151" t="s">
        <v>245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2" x14ac:dyDescent="0.2">
      <c r="A443" s="158"/>
      <c r="B443" s="159"/>
      <c r="C443" s="192" t="s">
        <v>1302</v>
      </c>
      <c r="D443" s="164"/>
      <c r="E443" s="165">
        <v>29.175000000000001</v>
      </c>
      <c r="F443" s="162"/>
      <c r="G443" s="162"/>
      <c r="H443" s="162"/>
      <c r="I443" s="162"/>
      <c r="J443" s="162"/>
      <c r="K443" s="162"/>
      <c r="L443" s="162"/>
      <c r="M443" s="162"/>
      <c r="N443" s="161"/>
      <c r="O443" s="161"/>
      <c r="P443" s="161"/>
      <c r="Q443" s="161"/>
      <c r="R443" s="162"/>
      <c r="S443" s="162"/>
      <c r="T443" s="162"/>
      <c r="U443" s="162"/>
      <c r="V443" s="162"/>
      <c r="W443" s="162"/>
      <c r="X443" s="162"/>
      <c r="Y443" s="162"/>
      <c r="Z443" s="151"/>
      <c r="AA443" s="151"/>
      <c r="AB443" s="151"/>
      <c r="AC443" s="151"/>
      <c r="AD443" s="151"/>
      <c r="AE443" s="151"/>
      <c r="AF443" s="151"/>
      <c r="AG443" s="151" t="s">
        <v>249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82">
        <v>73</v>
      </c>
      <c r="B444" s="183" t="s">
        <v>1303</v>
      </c>
      <c r="C444" s="193" t="s">
        <v>1304</v>
      </c>
      <c r="D444" s="184" t="s">
        <v>626</v>
      </c>
      <c r="E444" s="185">
        <v>1</v>
      </c>
      <c r="F444" s="186"/>
      <c r="G444" s="187">
        <f t="shared" ref="G444:G449" si="7">ROUND(E444*F444,2)</f>
        <v>0</v>
      </c>
      <c r="H444" s="186"/>
      <c r="I444" s="187">
        <f t="shared" ref="I444:I449" si="8">ROUND(E444*H444,2)</f>
        <v>0</v>
      </c>
      <c r="J444" s="186"/>
      <c r="K444" s="187">
        <f t="shared" ref="K444:K449" si="9">ROUND(E444*J444,2)</f>
        <v>0</v>
      </c>
      <c r="L444" s="187">
        <v>21</v>
      </c>
      <c r="M444" s="187">
        <f t="shared" ref="M444:M449" si="10">G444*(1+L444/100)</f>
        <v>0</v>
      </c>
      <c r="N444" s="185">
        <v>0</v>
      </c>
      <c r="O444" s="185">
        <f t="shared" ref="O444:O449" si="11">ROUND(E444*N444,2)</f>
        <v>0</v>
      </c>
      <c r="P444" s="185">
        <v>0</v>
      </c>
      <c r="Q444" s="185">
        <f t="shared" ref="Q444:Q449" si="12">ROUND(E444*P444,2)</f>
        <v>0</v>
      </c>
      <c r="R444" s="187"/>
      <c r="S444" s="187" t="s">
        <v>349</v>
      </c>
      <c r="T444" s="188" t="s">
        <v>350</v>
      </c>
      <c r="U444" s="162">
        <v>0</v>
      </c>
      <c r="V444" s="162">
        <f t="shared" ref="V444:V449" si="13">ROUND(E444*U444,2)</f>
        <v>0</v>
      </c>
      <c r="W444" s="162"/>
      <c r="X444" s="162" t="s">
        <v>243</v>
      </c>
      <c r="Y444" s="162" t="s">
        <v>244</v>
      </c>
      <c r="Z444" s="151"/>
      <c r="AA444" s="151"/>
      <c r="AB444" s="151"/>
      <c r="AC444" s="151"/>
      <c r="AD444" s="151"/>
      <c r="AE444" s="151"/>
      <c r="AF444" s="151"/>
      <c r="AG444" s="151" t="s">
        <v>245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82">
        <v>74</v>
      </c>
      <c r="B445" s="183" t="s">
        <v>1305</v>
      </c>
      <c r="C445" s="193" t="s">
        <v>1306</v>
      </c>
      <c r="D445" s="184" t="s">
        <v>428</v>
      </c>
      <c r="E445" s="185">
        <v>1</v>
      </c>
      <c r="F445" s="186"/>
      <c r="G445" s="187">
        <f t="shared" si="7"/>
        <v>0</v>
      </c>
      <c r="H445" s="186"/>
      <c r="I445" s="187">
        <f t="shared" si="8"/>
        <v>0</v>
      </c>
      <c r="J445" s="186"/>
      <c r="K445" s="187">
        <f t="shared" si="9"/>
        <v>0</v>
      </c>
      <c r="L445" s="187">
        <v>21</v>
      </c>
      <c r="M445" s="187">
        <f t="shared" si="10"/>
        <v>0</v>
      </c>
      <c r="N445" s="185">
        <v>0</v>
      </c>
      <c r="O445" s="185">
        <f t="shared" si="11"/>
        <v>0</v>
      </c>
      <c r="P445" s="185">
        <v>0</v>
      </c>
      <c r="Q445" s="185">
        <f t="shared" si="12"/>
        <v>0</v>
      </c>
      <c r="R445" s="187"/>
      <c r="S445" s="187" t="s">
        <v>349</v>
      </c>
      <c r="T445" s="188" t="s">
        <v>350</v>
      </c>
      <c r="U445" s="162">
        <v>0</v>
      </c>
      <c r="V445" s="162">
        <f t="shared" si="13"/>
        <v>0</v>
      </c>
      <c r="W445" s="162"/>
      <c r="X445" s="162" t="s">
        <v>243</v>
      </c>
      <c r="Y445" s="162" t="s">
        <v>244</v>
      </c>
      <c r="Z445" s="151"/>
      <c r="AA445" s="151"/>
      <c r="AB445" s="151"/>
      <c r="AC445" s="151"/>
      <c r="AD445" s="151"/>
      <c r="AE445" s="151"/>
      <c r="AF445" s="151"/>
      <c r="AG445" s="151" t="s">
        <v>245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82">
        <v>75</v>
      </c>
      <c r="B446" s="183" t="s">
        <v>1307</v>
      </c>
      <c r="C446" s="193" t="s">
        <v>1308</v>
      </c>
      <c r="D446" s="184" t="s">
        <v>446</v>
      </c>
      <c r="E446" s="185">
        <v>7</v>
      </c>
      <c r="F446" s="186"/>
      <c r="G446" s="187">
        <f t="shared" si="7"/>
        <v>0</v>
      </c>
      <c r="H446" s="186"/>
      <c r="I446" s="187">
        <f t="shared" si="8"/>
        <v>0</v>
      </c>
      <c r="J446" s="186"/>
      <c r="K446" s="187">
        <f t="shared" si="9"/>
        <v>0</v>
      </c>
      <c r="L446" s="187">
        <v>21</v>
      </c>
      <c r="M446" s="187">
        <f t="shared" si="10"/>
        <v>0</v>
      </c>
      <c r="N446" s="185">
        <v>0</v>
      </c>
      <c r="O446" s="185">
        <f t="shared" si="11"/>
        <v>0</v>
      </c>
      <c r="P446" s="185">
        <v>0</v>
      </c>
      <c r="Q446" s="185">
        <f t="shared" si="12"/>
        <v>0</v>
      </c>
      <c r="R446" s="187"/>
      <c r="S446" s="187" t="s">
        <v>349</v>
      </c>
      <c r="T446" s="188" t="s">
        <v>366</v>
      </c>
      <c r="U446" s="162">
        <v>0</v>
      </c>
      <c r="V446" s="162">
        <f t="shared" si="13"/>
        <v>0</v>
      </c>
      <c r="W446" s="162"/>
      <c r="X446" s="162" t="s">
        <v>243</v>
      </c>
      <c r="Y446" s="162" t="s">
        <v>244</v>
      </c>
      <c r="Z446" s="151"/>
      <c r="AA446" s="151"/>
      <c r="AB446" s="151"/>
      <c r="AC446" s="151"/>
      <c r="AD446" s="151"/>
      <c r="AE446" s="151"/>
      <c r="AF446" s="151"/>
      <c r="AG446" s="151" t="s">
        <v>245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82">
        <v>76</v>
      </c>
      <c r="B447" s="183" t="s">
        <v>1309</v>
      </c>
      <c r="C447" s="193" t="s">
        <v>1310</v>
      </c>
      <c r="D447" s="184" t="s">
        <v>446</v>
      </c>
      <c r="E447" s="185">
        <v>10</v>
      </c>
      <c r="F447" s="186"/>
      <c r="G447" s="187">
        <f t="shared" si="7"/>
        <v>0</v>
      </c>
      <c r="H447" s="186"/>
      <c r="I447" s="187">
        <f t="shared" si="8"/>
        <v>0</v>
      </c>
      <c r="J447" s="186"/>
      <c r="K447" s="187">
        <f t="shared" si="9"/>
        <v>0</v>
      </c>
      <c r="L447" s="187">
        <v>21</v>
      </c>
      <c r="M447" s="187">
        <f t="shared" si="10"/>
        <v>0</v>
      </c>
      <c r="N447" s="185">
        <v>0</v>
      </c>
      <c r="O447" s="185">
        <f t="shared" si="11"/>
        <v>0</v>
      </c>
      <c r="P447" s="185">
        <v>0</v>
      </c>
      <c r="Q447" s="185">
        <f t="shared" si="12"/>
        <v>0</v>
      </c>
      <c r="R447" s="187"/>
      <c r="S447" s="187" t="s">
        <v>349</v>
      </c>
      <c r="T447" s="188" t="s">
        <v>366</v>
      </c>
      <c r="U447" s="162">
        <v>0</v>
      </c>
      <c r="V447" s="162">
        <f t="shared" si="13"/>
        <v>0</v>
      </c>
      <c r="W447" s="162"/>
      <c r="X447" s="162" t="s">
        <v>243</v>
      </c>
      <c r="Y447" s="162" t="s">
        <v>244</v>
      </c>
      <c r="Z447" s="151"/>
      <c r="AA447" s="151"/>
      <c r="AB447" s="151"/>
      <c r="AC447" s="151"/>
      <c r="AD447" s="151"/>
      <c r="AE447" s="151"/>
      <c r="AF447" s="151"/>
      <c r="AG447" s="151" t="s">
        <v>245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82">
        <v>77</v>
      </c>
      <c r="B448" s="183" t="s">
        <v>1311</v>
      </c>
      <c r="C448" s="193" t="s">
        <v>1312</v>
      </c>
      <c r="D448" s="184" t="s">
        <v>446</v>
      </c>
      <c r="E448" s="185">
        <v>2</v>
      </c>
      <c r="F448" s="186"/>
      <c r="G448" s="187">
        <f t="shared" si="7"/>
        <v>0</v>
      </c>
      <c r="H448" s="186"/>
      <c r="I448" s="187">
        <f t="shared" si="8"/>
        <v>0</v>
      </c>
      <c r="J448" s="186"/>
      <c r="K448" s="187">
        <f t="shared" si="9"/>
        <v>0</v>
      </c>
      <c r="L448" s="187">
        <v>21</v>
      </c>
      <c r="M448" s="187">
        <f t="shared" si="10"/>
        <v>0</v>
      </c>
      <c r="N448" s="185">
        <v>0</v>
      </c>
      <c r="O448" s="185">
        <f t="shared" si="11"/>
        <v>0</v>
      </c>
      <c r="P448" s="185">
        <v>0</v>
      </c>
      <c r="Q448" s="185">
        <f t="shared" si="12"/>
        <v>0</v>
      </c>
      <c r="R448" s="187"/>
      <c r="S448" s="187" t="s">
        <v>349</v>
      </c>
      <c r="T448" s="188" t="s">
        <v>350</v>
      </c>
      <c r="U448" s="162">
        <v>0</v>
      </c>
      <c r="V448" s="162">
        <f t="shared" si="13"/>
        <v>0</v>
      </c>
      <c r="W448" s="162"/>
      <c r="X448" s="162" t="s">
        <v>243</v>
      </c>
      <c r="Y448" s="162" t="s">
        <v>244</v>
      </c>
      <c r="Z448" s="151"/>
      <c r="AA448" s="151"/>
      <c r="AB448" s="151"/>
      <c r="AC448" s="151"/>
      <c r="AD448" s="151"/>
      <c r="AE448" s="151"/>
      <c r="AF448" s="151"/>
      <c r="AG448" s="151" t="s">
        <v>245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74">
        <v>78</v>
      </c>
      <c r="B449" s="175" t="s">
        <v>1313</v>
      </c>
      <c r="C449" s="191" t="s">
        <v>1314</v>
      </c>
      <c r="D449" s="176" t="s">
        <v>268</v>
      </c>
      <c r="E449" s="177">
        <v>4.42</v>
      </c>
      <c r="F449" s="178"/>
      <c r="G449" s="179">
        <f t="shared" si="7"/>
        <v>0</v>
      </c>
      <c r="H449" s="178"/>
      <c r="I449" s="179">
        <f t="shared" si="8"/>
        <v>0</v>
      </c>
      <c r="J449" s="178"/>
      <c r="K449" s="179">
        <f t="shared" si="9"/>
        <v>0</v>
      </c>
      <c r="L449" s="179">
        <v>21</v>
      </c>
      <c r="M449" s="179">
        <f t="shared" si="10"/>
        <v>0</v>
      </c>
      <c r="N449" s="177">
        <v>0</v>
      </c>
      <c r="O449" s="177">
        <f t="shared" si="11"/>
        <v>0</v>
      </c>
      <c r="P449" s="177">
        <v>0</v>
      </c>
      <c r="Q449" s="177">
        <f t="shared" si="12"/>
        <v>0</v>
      </c>
      <c r="R449" s="179"/>
      <c r="S449" s="179" t="s">
        <v>349</v>
      </c>
      <c r="T449" s="180" t="s">
        <v>350</v>
      </c>
      <c r="U449" s="162">
        <v>0</v>
      </c>
      <c r="V449" s="162">
        <f t="shared" si="13"/>
        <v>0</v>
      </c>
      <c r="W449" s="162"/>
      <c r="X449" s="162" t="s">
        <v>243</v>
      </c>
      <c r="Y449" s="162" t="s">
        <v>244</v>
      </c>
      <c r="Z449" s="151"/>
      <c r="AA449" s="151"/>
      <c r="AB449" s="151"/>
      <c r="AC449" s="151"/>
      <c r="AD449" s="151"/>
      <c r="AE449" s="151"/>
      <c r="AF449" s="151"/>
      <c r="AG449" s="151" t="s">
        <v>245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">
      <c r="A450" s="158"/>
      <c r="B450" s="159"/>
      <c r="C450" s="192" t="s">
        <v>1315</v>
      </c>
      <c r="D450" s="164"/>
      <c r="E450" s="165">
        <v>2.21</v>
      </c>
      <c r="F450" s="162"/>
      <c r="G450" s="162"/>
      <c r="H450" s="162"/>
      <c r="I450" s="162"/>
      <c r="J450" s="162"/>
      <c r="K450" s="162"/>
      <c r="L450" s="162"/>
      <c r="M450" s="162"/>
      <c r="N450" s="161"/>
      <c r="O450" s="161"/>
      <c r="P450" s="161"/>
      <c r="Q450" s="161"/>
      <c r="R450" s="162"/>
      <c r="S450" s="162"/>
      <c r="T450" s="162"/>
      <c r="U450" s="162"/>
      <c r="V450" s="162"/>
      <c r="W450" s="162"/>
      <c r="X450" s="162"/>
      <c r="Y450" s="162"/>
      <c r="Z450" s="151"/>
      <c r="AA450" s="151"/>
      <c r="AB450" s="151"/>
      <c r="AC450" s="151"/>
      <c r="AD450" s="151"/>
      <c r="AE450" s="151"/>
      <c r="AF450" s="151"/>
      <c r="AG450" s="151" t="s">
        <v>249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2" t="s">
        <v>1316</v>
      </c>
      <c r="D451" s="164"/>
      <c r="E451" s="165">
        <v>2.21</v>
      </c>
      <c r="F451" s="162"/>
      <c r="G451" s="162"/>
      <c r="H451" s="162"/>
      <c r="I451" s="162"/>
      <c r="J451" s="162"/>
      <c r="K451" s="162"/>
      <c r="L451" s="162"/>
      <c r="M451" s="162"/>
      <c r="N451" s="161"/>
      <c r="O451" s="161"/>
      <c r="P451" s="161"/>
      <c r="Q451" s="161"/>
      <c r="R451" s="162"/>
      <c r="S451" s="162"/>
      <c r="T451" s="162"/>
      <c r="U451" s="162"/>
      <c r="V451" s="162"/>
      <c r="W451" s="162"/>
      <c r="X451" s="162"/>
      <c r="Y451" s="162"/>
      <c r="Z451" s="151"/>
      <c r="AA451" s="151"/>
      <c r="AB451" s="151"/>
      <c r="AC451" s="151"/>
      <c r="AD451" s="151"/>
      <c r="AE451" s="151"/>
      <c r="AF451" s="151"/>
      <c r="AG451" s="151" t="s">
        <v>249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x14ac:dyDescent="0.2">
      <c r="A452" s="167" t="s">
        <v>235</v>
      </c>
      <c r="B452" s="168" t="s">
        <v>156</v>
      </c>
      <c r="C452" s="190" t="s">
        <v>157</v>
      </c>
      <c r="D452" s="169"/>
      <c r="E452" s="170"/>
      <c r="F452" s="171"/>
      <c r="G452" s="171">
        <f>SUMIF(AG453:AG459,"&lt;&gt;NOR",G453:G459)</f>
        <v>0</v>
      </c>
      <c r="H452" s="171"/>
      <c r="I452" s="171">
        <f>SUM(I453:I459)</f>
        <v>0</v>
      </c>
      <c r="J452" s="171"/>
      <c r="K452" s="171">
        <f>SUM(K453:K459)</f>
        <v>0</v>
      </c>
      <c r="L452" s="171"/>
      <c r="M452" s="171">
        <f>SUM(M453:M459)</f>
        <v>0</v>
      </c>
      <c r="N452" s="170"/>
      <c r="O452" s="170">
        <f>SUM(O453:O459)</f>
        <v>0</v>
      </c>
      <c r="P452" s="170"/>
      <c r="Q452" s="170">
        <f>SUM(Q453:Q459)</f>
        <v>0</v>
      </c>
      <c r="R452" s="171"/>
      <c r="S452" s="171"/>
      <c r="T452" s="172"/>
      <c r="U452" s="166"/>
      <c r="V452" s="166">
        <f>SUM(V453:V459)</f>
        <v>454.59999999999997</v>
      </c>
      <c r="W452" s="166"/>
      <c r="X452" s="166"/>
      <c r="Y452" s="166"/>
      <c r="AG452" t="s">
        <v>236</v>
      </c>
    </row>
    <row r="453" spans="1:60" ht="22.5" outlineLevel="1" x14ac:dyDescent="0.2">
      <c r="A453" s="174">
        <v>79</v>
      </c>
      <c r="B453" s="175" t="s">
        <v>407</v>
      </c>
      <c r="C453" s="191" t="s">
        <v>408</v>
      </c>
      <c r="D453" s="176" t="s">
        <v>297</v>
      </c>
      <c r="E453" s="177">
        <v>73.943089999999998</v>
      </c>
      <c r="F453" s="178"/>
      <c r="G453" s="179">
        <f>ROUND(E453*F453,2)</f>
        <v>0</v>
      </c>
      <c r="H453" s="178"/>
      <c r="I453" s="179">
        <f>ROUND(E453*H453,2)</f>
        <v>0</v>
      </c>
      <c r="J453" s="178"/>
      <c r="K453" s="179">
        <f>ROUND(E453*J453,2)</f>
        <v>0</v>
      </c>
      <c r="L453" s="179">
        <v>21</v>
      </c>
      <c r="M453" s="179">
        <f>G453*(1+L453/100)</f>
        <v>0</v>
      </c>
      <c r="N453" s="177">
        <v>0</v>
      </c>
      <c r="O453" s="177">
        <f>ROUND(E453*N453,2)</f>
        <v>0</v>
      </c>
      <c r="P453" s="177">
        <v>0</v>
      </c>
      <c r="Q453" s="177">
        <f>ROUND(E453*P453,2)</f>
        <v>0</v>
      </c>
      <c r="R453" s="179" t="s">
        <v>409</v>
      </c>
      <c r="S453" s="179" t="s">
        <v>241</v>
      </c>
      <c r="T453" s="180" t="s">
        <v>242</v>
      </c>
      <c r="U453" s="162">
        <v>0.27700000000000002</v>
      </c>
      <c r="V453" s="162">
        <f>ROUND(E453*U453,2)</f>
        <v>20.48</v>
      </c>
      <c r="W453" s="162"/>
      <c r="X453" s="162" t="s">
        <v>410</v>
      </c>
      <c r="Y453" s="162" t="s">
        <v>244</v>
      </c>
      <c r="Z453" s="151"/>
      <c r="AA453" s="151"/>
      <c r="AB453" s="151"/>
      <c r="AC453" s="151"/>
      <c r="AD453" s="151"/>
      <c r="AE453" s="151"/>
      <c r="AF453" s="151"/>
      <c r="AG453" s="151" t="s">
        <v>411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2" x14ac:dyDescent="0.2">
      <c r="A454" s="158"/>
      <c r="B454" s="159"/>
      <c r="C454" s="253" t="s">
        <v>412</v>
      </c>
      <c r="D454" s="254"/>
      <c r="E454" s="254"/>
      <c r="F454" s="254"/>
      <c r="G454" s="254"/>
      <c r="H454" s="162"/>
      <c r="I454" s="162"/>
      <c r="J454" s="162"/>
      <c r="K454" s="162"/>
      <c r="L454" s="162"/>
      <c r="M454" s="162"/>
      <c r="N454" s="161"/>
      <c r="O454" s="161"/>
      <c r="P454" s="161"/>
      <c r="Q454" s="161"/>
      <c r="R454" s="162"/>
      <c r="S454" s="162"/>
      <c r="T454" s="162"/>
      <c r="U454" s="162"/>
      <c r="V454" s="162"/>
      <c r="W454" s="162"/>
      <c r="X454" s="162"/>
      <c r="Y454" s="162"/>
      <c r="Z454" s="151"/>
      <c r="AA454" s="151"/>
      <c r="AB454" s="151"/>
      <c r="AC454" s="151"/>
      <c r="AD454" s="151"/>
      <c r="AE454" s="151"/>
      <c r="AF454" s="151"/>
      <c r="AG454" s="151" t="s">
        <v>247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82">
        <v>80</v>
      </c>
      <c r="B455" s="183" t="s">
        <v>413</v>
      </c>
      <c r="C455" s="193" t="s">
        <v>414</v>
      </c>
      <c r="D455" s="184" t="s">
        <v>297</v>
      </c>
      <c r="E455" s="185">
        <v>73.943089999999998</v>
      </c>
      <c r="F455" s="186"/>
      <c r="G455" s="187">
        <f>ROUND(E455*F455,2)</f>
        <v>0</v>
      </c>
      <c r="H455" s="186"/>
      <c r="I455" s="187">
        <f>ROUND(E455*H455,2)</f>
        <v>0</v>
      </c>
      <c r="J455" s="186"/>
      <c r="K455" s="187">
        <f>ROUND(E455*J455,2)</f>
        <v>0</v>
      </c>
      <c r="L455" s="187">
        <v>21</v>
      </c>
      <c r="M455" s="187">
        <f>G455*(1+L455/100)</f>
        <v>0</v>
      </c>
      <c r="N455" s="185">
        <v>0</v>
      </c>
      <c r="O455" s="185">
        <f>ROUND(E455*N455,2)</f>
        <v>0</v>
      </c>
      <c r="P455" s="185">
        <v>0</v>
      </c>
      <c r="Q455" s="185">
        <f>ROUND(E455*P455,2)</f>
        <v>0</v>
      </c>
      <c r="R455" s="187" t="s">
        <v>388</v>
      </c>
      <c r="S455" s="187" t="s">
        <v>241</v>
      </c>
      <c r="T455" s="188" t="s">
        <v>242</v>
      </c>
      <c r="U455" s="162">
        <v>1.47</v>
      </c>
      <c r="V455" s="162">
        <f>ROUND(E455*U455,2)</f>
        <v>108.7</v>
      </c>
      <c r="W455" s="162"/>
      <c r="X455" s="162" t="s">
        <v>410</v>
      </c>
      <c r="Y455" s="162" t="s">
        <v>244</v>
      </c>
      <c r="Z455" s="151"/>
      <c r="AA455" s="151"/>
      <c r="AB455" s="151"/>
      <c r="AC455" s="151"/>
      <c r="AD455" s="151"/>
      <c r="AE455" s="151"/>
      <c r="AF455" s="151"/>
      <c r="AG455" s="151" t="s">
        <v>411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82">
        <v>81</v>
      </c>
      <c r="B456" s="183" t="s">
        <v>415</v>
      </c>
      <c r="C456" s="193" t="s">
        <v>416</v>
      </c>
      <c r="D456" s="184" t="s">
        <v>297</v>
      </c>
      <c r="E456" s="185">
        <v>1035.20327</v>
      </c>
      <c r="F456" s="186"/>
      <c r="G456" s="187">
        <f>ROUND(E456*F456,2)</f>
        <v>0</v>
      </c>
      <c r="H456" s="186"/>
      <c r="I456" s="187">
        <f>ROUND(E456*H456,2)</f>
        <v>0</v>
      </c>
      <c r="J456" s="186"/>
      <c r="K456" s="187">
        <f>ROUND(E456*J456,2)</f>
        <v>0</v>
      </c>
      <c r="L456" s="187">
        <v>21</v>
      </c>
      <c r="M456" s="187">
        <f>G456*(1+L456/100)</f>
        <v>0</v>
      </c>
      <c r="N456" s="185">
        <v>0</v>
      </c>
      <c r="O456" s="185">
        <f>ROUND(E456*N456,2)</f>
        <v>0</v>
      </c>
      <c r="P456" s="185">
        <v>0</v>
      </c>
      <c r="Q456" s="185">
        <f>ROUND(E456*P456,2)</f>
        <v>0</v>
      </c>
      <c r="R456" s="187" t="s">
        <v>388</v>
      </c>
      <c r="S456" s="187" t="s">
        <v>241</v>
      </c>
      <c r="T456" s="188" t="s">
        <v>242</v>
      </c>
      <c r="U456" s="162">
        <v>0</v>
      </c>
      <c r="V456" s="162">
        <f>ROUND(E456*U456,2)</f>
        <v>0</v>
      </c>
      <c r="W456" s="162"/>
      <c r="X456" s="162" t="s">
        <v>410</v>
      </c>
      <c r="Y456" s="162" t="s">
        <v>244</v>
      </c>
      <c r="Z456" s="151"/>
      <c r="AA456" s="151"/>
      <c r="AB456" s="151"/>
      <c r="AC456" s="151"/>
      <c r="AD456" s="151"/>
      <c r="AE456" s="151"/>
      <c r="AF456" s="151"/>
      <c r="AG456" s="151" t="s">
        <v>411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82">
        <v>82</v>
      </c>
      <c r="B457" s="183" t="s">
        <v>417</v>
      </c>
      <c r="C457" s="193" t="s">
        <v>418</v>
      </c>
      <c r="D457" s="184" t="s">
        <v>297</v>
      </c>
      <c r="E457" s="185">
        <v>73.943089999999998</v>
      </c>
      <c r="F457" s="186"/>
      <c r="G457" s="187">
        <f>ROUND(E457*F457,2)</f>
        <v>0</v>
      </c>
      <c r="H457" s="186"/>
      <c r="I457" s="187">
        <f>ROUND(E457*H457,2)</f>
        <v>0</v>
      </c>
      <c r="J457" s="186"/>
      <c r="K457" s="187">
        <f>ROUND(E457*J457,2)</f>
        <v>0</v>
      </c>
      <c r="L457" s="187">
        <v>21</v>
      </c>
      <c r="M457" s="187">
        <f>G457*(1+L457/100)</f>
        <v>0</v>
      </c>
      <c r="N457" s="185">
        <v>0</v>
      </c>
      <c r="O457" s="185">
        <f>ROUND(E457*N457,2)</f>
        <v>0</v>
      </c>
      <c r="P457" s="185">
        <v>0</v>
      </c>
      <c r="Q457" s="185">
        <f>ROUND(E457*P457,2)</f>
        <v>0</v>
      </c>
      <c r="R457" s="187" t="s">
        <v>388</v>
      </c>
      <c r="S457" s="187" t="s">
        <v>241</v>
      </c>
      <c r="T457" s="188" t="s">
        <v>242</v>
      </c>
      <c r="U457" s="162">
        <v>2.8260000000000001</v>
      </c>
      <c r="V457" s="162">
        <f>ROUND(E457*U457,2)</f>
        <v>208.96</v>
      </c>
      <c r="W457" s="162"/>
      <c r="X457" s="162" t="s">
        <v>410</v>
      </c>
      <c r="Y457" s="162" t="s">
        <v>244</v>
      </c>
      <c r="Z457" s="151"/>
      <c r="AA457" s="151"/>
      <c r="AB457" s="151"/>
      <c r="AC457" s="151"/>
      <c r="AD457" s="151"/>
      <c r="AE457" s="151"/>
      <c r="AF457" s="151"/>
      <c r="AG457" s="151" t="s">
        <v>411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ht="22.5" outlineLevel="1" x14ac:dyDescent="0.2">
      <c r="A458" s="182">
        <v>83</v>
      </c>
      <c r="B458" s="183" t="s">
        <v>419</v>
      </c>
      <c r="C458" s="193" t="s">
        <v>420</v>
      </c>
      <c r="D458" s="184" t="s">
        <v>297</v>
      </c>
      <c r="E458" s="185">
        <v>369.71544999999998</v>
      </c>
      <c r="F458" s="186"/>
      <c r="G458" s="187">
        <f>ROUND(E458*F458,2)</f>
        <v>0</v>
      </c>
      <c r="H458" s="186"/>
      <c r="I458" s="187">
        <f>ROUND(E458*H458,2)</f>
        <v>0</v>
      </c>
      <c r="J458" s="186"/>
      <c r="K458" s="187">
        <f>ROUND(E458*J458,2)</f>
        <v>0</v>
      </c>
      <c r="L458" s="187">
        <v>21</v>
      </c>
      <c r="M458" s="187">
        <f>G458*(1+L458/100)</f>
        <v>0</v>
      </c>
      <c r="N458" s="185">
        <v>0</v>
      </c>
      <c r="O458" s="185">
        <f>ROUND(E458*N458,2)</f>
        <v>0</v>
      </c>
      <c r="P458" s="185">
        <v>0</v>
      </c>
      <c r="Q458" s="185">
        <f>ROUND(E458*P458,2)</f>
        <v>0</v>
      </c>
      <c r="R458" s="187" t="s">
        <v>388</v>
      </c>
      <c r="S458" s="187" t="s">
        <v>241</v>
      </c>
      <c r="T458" s="188" t="s">
        <v>242</v>
      </c>
      <c r="U458" s="162">
        <v>0.315</v>
      </c>
      <c r="V458" s="162">
        <f>ROUND(E458*U458,2)</f>
        <v>116.46</v>
      </c>
      <c r="W458" s="162"/>
      <c r="X458" s="162" t="s">
        <v>410</v>
      </c>
      <c r="Y458" s="162" t="s">
        <v>244</v>
      </c>
      <c r="Z458" s="151"/>
      <c r="AA458" s="151"/>
      <c r="AB458" s="151"/>
      <c r="AC458" s="151"/>
      <c r="AD458" s="151"/>
      <c r="AE458" s="151"/>
      <c r="AF458" s="151"/>
      <c r="AG458" s="151" t="s">
        <v>411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82">
        <v>84</v>
      </c>
      <c r="B459" s="183" t="s">
        <v>404</v>
      </c>
      <c r="C459" s="193" t="s">
        <v>405</v>
      </c>
      <c r="D459" s="184" t="s">
        <v>297</v>
      </c>
      <c r="E459" s="185">
        <v>73.943089999999998</v>
      </c>
      <c r="F459" s="186"/>
      <c r="G459" s="187">
        <f>ROUND(E459*F459,2)</f>
        <v>0</v>
      </c>
      <c r="H459" s="186"/>
      <c r="I459" s="187">
        <f>ROUND(E459*H459,2)</f>
        <v>0</v>
      </c>
      <c r="J459" s="186"/>
      <c r="K459" s="187">
        <f>ROUND(E459*J459,2)</f>
        <v>0</v>
      </c>
      <c r="L459" s="187">
        <v>21</v>
      </c>
      <c r="M459" s="187">
        <f>G459*(1+L459/100)</f>
        <v>0</v>
      </c>
      <c r="N459" s="185">
        <v>0</v>
      </c>
      <c r="O459" s="185">
        <f>ROUND(E459*N459,2)</f>
        <v>0</v>
      </c>
      <c r="P459" s="185">
        <v>0</v>
      </c>
      <c r="Q459" s="185">
        <f>ROUND(E459*P459,2)</f>
        <v>0</v>
      </c>
      <c r="R459" s="187"/>
      <c r="S459" s="187" t="s">
        <v>349</v>
      </c>
      <c r="T459" s="188" t="s">
        <v>366</v>
      </c>
      <c r="U459" s="162">
        <v>0</v>
      </c>
      <c r="V459" s="162">
        <f>ROUND(E459*U459,2)</f>
        <v>0</v>
      </c>
      <c r="W459" s="162"/>
      <c r="X459" s="162" t="s">
        <v>410</v>
      </c>
      <c r="Y459" s="162" t="s">
        <v>244</v>
      </c>
      <c r="Z459" s="151"/>
      <c r="AA459" s="151"/>
      <c r="AB459" s="151"/>
      <c r="AC459" s="151"/>
      <c r="AD459" s="151"/>
      <c r="AE459" s="151"/>
      <c r="AF459" s="151"/>
      <c r="AG459" s="151" t="s">
        <v>411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x14ac:dyDescent="0.2">
      <c r="A460" s="167" t="s">
        <v>235</v>
      </c>
      <c r="B460" s="168" t="s">
        <v>158</v>
      </c>
      <c r="C460" s="190" t="s">
        <v>159</v>
      </c>
      <c r="D460" s="169"/>
      <c r="E460" s="170"/>
      <c r="F460" s="171"/>
      <c r="G460" s="171">
        <f>SUMIF(AG461:AG462,"&lt;&gt;NOR",G461:G462)</f>
        <v>0</v>
      </c>
      <c r="H460" s="171"/>
      <c r="I460" s="171">
        <f>SUM(I461:I462)</f>
        <v>0</v>
      </c>
      <c r="J460" s="171"/>
      <c r="K460" s="171">
        <f>SUM(K461:K462)</f>
        <v>0</v>
      </c>
      <c r="L460" s="171"/>
      <c r="M460" s="171">
        <f>SUM(M461:M462)</f>
        <v>0</v>
      </c>
      <c r="N460" s="170"/>
      <c r="O460" s="170">
        <f>SUM(O461:O462)</f>
        <v>0</v>
      </c>
      <c r="P460" s="170"/>
      <c r="Q460" s="170">
        <f>SUM(Q461:Q462)</f>
        <v>0</v>
      </c>
      <c r="R460" s="171"/>
      <c r="S460" s="171"/>
      <c r="T460" s="172"/>
      <c r="U460" s="166"/>
      <c r="V460" s="166">
        <f>SUM(V461:V462)</f>
        <v>158.34</v>
      </c>
      <c r="W460" s="166"/>
      <c r="X460" s="166"/>
      <c r="Y460" s="166"/>
      <c r="AG460" t="s">
        <v>236</v>
      </c>
    </row>
    <row r="461" spans="1:60" ht="22.5" outlineLevel="1" x14ac:dyDescent="0.2">
      <c r="A461" s="174">
        <v>85</v>
      </c>
      <c r="B461" s="175" t="s">
        <v>421</v>
      </c>
      <c r="C461" s="191" t="s">
        <v>422</v>
      </c>
      <c r="D461" s="176" t="s">
        <v>297</v>
      </c>
      <c r="E461" s="177">
        <v>83.688310000000001</v>
      </c>
      <c r="F461" s="178"/>
      <c r="G461" s="179">
        <f>ROUND(E461*F461,2)</f>
        <v>0</v>
      </c>
      <c r="H461" s="178"/>
      <c r="I461" s="179">
        <f>ROUND(E461*H461,2)</f>
        <v>0</v>
      </c>
      <c r="J461" s="178"/>
      <c r="K461" s="179">
        <f>ROUND(E461*J461,2)</f>
        <v>0</v>
      </c>
      <c r="L461" s="179">
        <v>21</v>
      </c>
      <c r="M461" s="179">
        <f>G461*(1+L461/100)</f>
        <v>0</v>
      </c>
      <c r="N461" s="177">
        <v>0</v>
      </c>
      <c r="O461" s="177">
        <f>ROUND(E461*N461,2)</f>
        <v>0</v>
      </c>
      <c r="P461" s="177">
        <v>0</v>
      </c>
      <c r="Q461" s="177">
        <f>ROUND(E461*P461,2)</f>
        <v>0</v>
      </c>
      <c r="R461" s="179" t="s">
        <v>307</v>
      </c>
      <c r="S461" s="179" t="s">
        <v>241</v>
      </c>
      <c r="T461" s="180" t="s">
        <v>242</v>
      </c>
      <c r="U461" s="162">
        <v>1.8919999999999999</v>
      </c>
      <c r="V461" s="162">
        <f>ROUND(E461*U461,2)</f>
        <v>158.34</v>
      </c>
      <c r="W461" s="162"/>
      <c r="X461" s="162" t="s">
        <v>423</v>
      </c>
      <c r="Y461" s="162" t="s">
        <v>244</v>
      </c>
      <c r="Z461" s="151"/>
      <c r="AA461" s="151"/>
      <c r="AB461" s="151"/>
      <c r="AC461" s="151"/>
      <c r="AD461" s="151"/>
      <c r="AE461" s="151"/>
      <c r="AF461" s="151"/>
      <c r="AG461" s="151" t="s">
        <v>424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2" x14ac:dyDescent="0.2">
      <c r="A462" s="158"/>
      <c r="B462" s="159"/>
      <c r="C462" s="253" t="s">
        <v>425</v>
      </c>
      <c r="D462" s="254"/>
      <c r="E462" s="254"/>
      <c r="F462" s="254"/>
      <c r="G462" s="254"/>
      <c r="H462" s="162"/>
      <c r="I462" s="162"/>
      <c r="J462" s="162"/>
      <c r="K462" s="162"/>
      <c r="L462" s="162"/>
      <c r="M462" s="162"/>
      <c r="N462" s="161"/>
      <c r="O462" s="161"/>
      <c r="P462" s="161"/>
      <c r="Q462" s="161"/>
      <c r="R462" s="162"/>
      <c r="S462" s="162"/>
      <c r="T462" s="162"/>
      <c r="U462" s="162"/>
      <c r="V462" s="162"/>
      <c r="W462" s="162"/>
      <c r="X462" s="162"/>
      <c r="Y462" s="162"/>
      <c r="Z462" s="151"/>
      <c r="AA462" s="151"/>
      <c r="AB462" s="151"/>
      <c r="AC462" s="151"/>
      <c r="AD462" s="151"/>
      <c r="AE462" s="151"/>
      <c r="AF462" s="151"/>
      <c r="AG462" s="151" t="s">
        <v>247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x14ac:dyDescent="0.2">
      <c r="A463" s="167" t="s">
        <v>235</v>
      </c>
      <c r="B463" s="168" t="s">
        <v>162</v>
      </c>
      <c r="C463" s="190" t="s">
        <v>163</v>
      </c>
      <c r="D463" s="169"/>
      <c r="E463" s="170"/>
      <c r="F463" s="171"/>
      <c r="G463" s="171">
        <f>SUMIF(AG464:AG476,"&lt;&gt;NOR",G464:G476)</f>
        <v>0</v>
      </c>
      <c r="H463" s="171"/>
      <c r="I463" s="171">
        <f>SUM(I464:I476)</f>
        <v>0</v>
      </c>
      <c r="J463" s="171"/>
      <c r="K463" s="171">
        <f>SUM(K464:K476)</f>
        <v>0</v>
      </c>
      <c r="L463" s="171"/>
      <c r="M463" s="171">
        <f>SUM(M464:M476)</f>
        <v>0</v>
      </c>
      <c r="N463" s="170"/>
      <c r="O463" s="170">
        <f>SUM(O464:O476)</f>
        <v>2.5</v>
      </c>
      <c r="P463" s="170"/>
      <c r="Q463" s="170">
        <f>SUM(Q464:Q476)</f>
        <v>0</v>
      </c>
      <c r="R463" s="171"/>
      <c r="S463" s="171"/>
      <c r="T463" s="172"/>
      <c r="U463" s="166"/>
      <c r="V463" s="166">
        <f>SUM(V464:V476)</f>
        <v>257.07</v>
      </c>
      <c r="W463" s="166"/>
      <c r="X463" s="166"/>
      <c r="Y463" s="166"/>
      <c r="AG463" t="s">
        <v>236</v>
      </c>
    </row>
    <row r="464" spans="1:60" ht="22.5" outlineLevel="1" x14ac:dyDescent="0.2">
      <c r="A464" s="174">
        <v>86</v>
      </c>
      <c r="B464" s="175" t="s">
        <v>1317</v>
      </c>
      <c r="C464" s="191" t="s">
        <v>1318</v>
      </c>
      <c r="D464" s="176" t="s">
        <v>268</v>
      </c>
      <c r="E464" s="177">
        <v>8.2687500000000007</v>
      </c>
      <c r="F464" s="178"/>
      <c r="G464" s="179">
        <f>ROUND(E464*F464,2)</f>
        <v>0</v>
      </c>
      <c r="H464" s="178"/>
      <c r="I464" s="179">
        <f>ROUND(E464*H464,2)</f>
        <v>0</v>
      </c>
      <c r="J464" s="178"/>
      <c r="K464" s="179">
        <f>ROUND(E464*J464,2)</f>
        <v>0</v>
      </c>
      <c r="L464" s="179">
        <v>21</v>
      </c>
      <c r="M464" s="179">
        <f>G464*(1+L464/100)</f>
        <v>0</v>
      </c>
      <c r="N464" s="177">
        <v>5.5900000000000004E-3</v>
      </c>
      <c r="O464" s="177">
        <f>ROUND(E464*N464,2)</f>
        <v>0.05</v>
      </c>
      <c r="P464" s="177">
        <v>0</v>
      </c>
      <c r="Q464" s="177">
        <f>ROUND(E464*P464,2)</f>
        <v>0</v>
      </c>
      <c r="R464" s="179" t="s">
        <v>431</v>
      </c>
      <c r="S464" s="179" t="s">
        <v>241</v>
      </c>
      <c r="T464" s="180" t="s">
        <v>242</v>
      </c>
      <c r="U464" s="162">
        <v>0.22991</v>
      </c>
      <c r="V464" s="162">
        <f>ROUND(E464*U464,2)</f>
        <v>1.9</v>
      </c>
      <c r="W464" s="162"/>
      <c r="X464" s="162" t="s">
        <v>243</v>
      </c>
      <c r="Y464" s="162" t="s">
        <v>244</v>
      </c>
      <c r="Z464" s="151"/>
      <c r="AA464" s="151"/>
      <c r="AB464" s="151"/>
      <c r="AC464" s="151"/>
      <c r="AD464" s="151"/>
      <c r="AE464" s="151"/>
      <c r="AF464" s="151"/>
      <c r="AG464" s="151" t="s">
        <v>245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2" x14ac:dyDescent="0.2">
      <c r="A465" s="158"/>
      <c r="B465" s="159"/>
      <c r="C465" s="192" t="s">
        <v>1319</v>
      </c>
      <c r="D465" s="164"/>
      <c r="E465" s="165">
        <v>8.2687500000000007</v>
      </c>
      <c r="F465" s="162"/>
      <c r="G465" s="162"/>
      <c r="H465" s="162"/>
      <c r="I465" s="162"/>
      <c r="J465" s="162"/>
      <c r="K465" s="162"/>
      <c r="L465" s="162"/>
      <c r="M465" s="162"/>
      <c r="N465" s="161"/>
      <c r="O465" s="161"/>
      <c r="P465" s="161"/>
      <c r="Q465" s="161"/>
      <c r="R465" s="162"/>
      <c r="S465" s="162"/>
      <c r="T465" s="162"/>
      <c r="U465" s="162"/>
      <c r="V465" s="162"/>
      <c r="W465" s="162"/>
      <c r="X465" s="162"/>
      <c r="Y465" s="162"/>
      <c r="Z465" s="151"/>
      <c r="AA465" s="151"/>
      <c r="AB465" s="151"/>
      <c r="AC465" s="151"/>
      <c r="AD465" s="151"/>
      <c r="AE465" s="151"/>
      <c r="AF465" s="151"/>
      <c r="AG465" s="151" t="s">
        <v>249</v>
      </c>
      <c r="AH465" s="151">
        <v>5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ht="22.5" outlineLevel="1" x14ac:dyDescent="0.2">
      <c r="A466" s="174">
        <v>87</v>
      </c>
      <c r="B466" s="175" t="s">
        <v>1320</v>
      </c>
      <c r="C466" s="191" t="s">
        <v>1321</v>
      </c>
      <c r="D466" s="176" t="s">
        <v>268</v>
      </c>
      <c r="E466" s="177">
        <v>3.4649999999999999</v>
      </c>
      <c r="F466" s="178"/>
      <c r="G466" s="179">
        <f>ROUND(E466*F466,2)</f>
        <v>0</v>
      </c>
      <c r="H466" s="178"/>
      <c r="I466" s="179">
        <f>ROUND(E466*H466,2)</f>
        <v>0</v>
      </c>
      <c r="J466" s="178"/>
      <c r="K466" s="179">
        <f>ROUND(E466*J466,2)</f>
        <v>0</v>
      </c>
      <c r="L466" s="179">
        <v>21</v>
      </c>
      <c r="M466" s="179">
        <f>G466*(1+L466/100)</f>
        <v>0</v>
      </c>
      <c r="N466" s="177">
        <v>5.9800000000000001E-3</v>
      </c>
      <c r="O466" s="177">
        <f>ROUND(E466*N466,2)</f>
        <v>0.02</v>
      </c>
      <c r="P466" s="177">
        <v>0</v>
      </c>
      <c r="Q466" s="177">
        <f>ROUND(E466*P466,2)</f>
        <v>0</v>
      </c>
      <c r="R466" s="179" t="s">
        <v>431</v>
      </c>
      <c r="S466" s="179" t="s">
        <v>241</v>
      </c>
      <c r="T466" s="180" t="s">
        <v>242</v>
      </c>
      <c r="U466" s="162">
        <v>0.26600000000000001</v>
      </c>
      <c r="V466" s="162">
        <f>ROUND(E466*U466,2)</f>
        <v>0.92</v>
      </c>
      <c r="W466" s="162"/>
      <c r="X466" s="162" t="s">
        <v>243</v>
      </c>
      <c r="Y466" s="162" t="s">
        <v>244</v>
      </c>
      <c r="Z466" s="151"/>
      <c r="AA466" s="151"/>
      <c r="AB466" s="151"/>
      <c r="AC466" s="151"/>
      <c r="AD466" s="151"/>
      <c r="AE466" s="151"/>
      <c r="AF466" s="151"/>
      <c r="AG466" s="151" t="s">
        <v>245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2" x14ac:dyDescent="0.2">
      <c r="A467" s="158"/>
      <c r="B467" s="159"/>
      <c r="C467" s="192" t="s">
        <v>1322</v>
      </c>
      <c r="D467" s="164"/>
      <c r="E467" s="165">
        <v>3.4649999999999999</v>
      </c>
      <c r="F467" s="162"/>
      <c r="G467" s="162"/>
      <c r="H467" s="162"/>
      <c r="I467" s="162"/>
      <c r="J467" s="162"/>
      <c r="K467" s="162"/>
      <c r="L467" s="162"/>
      <c r="M467" s="162"/>
      <c r="N467" s="161"/>
      <c r="O467" s="161"/>
      <c r="P467" s="161"/>
      <c r="Q467" s="161"/>
      <c r="R467" s="162"/>
      <c r="S467" s="162"/>
      <c r="T467" s="162"/>
      <c r="U467" s="162"/>
      <c r="V467" s="162"/>
      <c r="W467" s="162"/>
      <c r="X467" s="162"/>
      <c r="Y467" s="162"/>
      <c r="Z467" s="151"/>
      <c r="AA467" s="151"/>
      <c r="AB467" s="151"/>
      <c r="AC467" s="151"/>
      <c r="AD467" s="151"/>
      <c r="AE467" s="151"/>
      <c r="AF467" s="151"/>
      <c r="AG467" s="151" t="s">
        <v>249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74">
        <v>88</v>
      </c>
      <c r="B468" s="175" t="s">
        <v>1323</v>
      </c>
      <c r="C468" s="191" t="s">
        <v>1324</v>
      </c>
      <c r="D468" s="176" t="s">
        <v>268</v>
      </c>
      <c r="E468" s="177">
        <v>660.38199999999995</v>
      </c>
      <c r="F468" s="178"/>
      <c r="G468" s="179">
        <f>ROUND(E468*F468,2)</f>
        <v>0</v>
      </c>
      <c r="H468" s="178"/>
      <c r="I468" s="179">
        <f>ROUND(E468*H468,2)</f>
        <v>0</v>
      </c>
      <c r="J468" s="178"/>
      <c r="K468" s="179">
        <f>ROUND(E468*J468,2)</f>
        <v>0</v>
      </c>
      <c r="L468" s="179">
        <v>21</v>
      </c>
      <c r="M468" s="179">
        <f>G468*(1+L468/100)</f>
        <v>0</v>
      </c>
      <c r="N468" s="177">
        <v>3.6800000000000001E-3</v>
      </c>
      <c r="O468" s="177">
        <f>ROUND(E468*N468,2)</f>
        <v>2.4300000000000002</v>
      </c>
      <c r="P468" s="177">
        <v>0</v>
      </c>
      <c r="Q468" s="177">
        <f>ROUND(E468*P468,2)</f>
        <v>0</v>
      </c>
      <c r="R468" s="179" t="s">
        <v>431</v>
      </c>
      <c r="S468" s="179" t="s">
        <v>241</v>
      </c>
      <c r="T468" s="180" t="s">
        <v>242</v>
      </c>
      <c r="U468" s="162">
        <v>0.38500000000000001</v>
      </c>
      <c r="V468" s="162">
        <f>ROUND(E468*U468,2)</f>
        <v>254.25</v>
      </c>
      <c r="W468" s="162"/>
      <c r="X468" s="162" t="s">
        <v>243</v>
      </c>
      <c r="Y468" s="162" t="s">
        <v>244</v>
      </c>
      <c r="Z468" s="151"/>
      <c r="AA468" s="151"/>
      <c r="AB468" s="151"/>
      <c r="AC468" s="151"/>
      <c r="AD468" s="151"/>
      <c r="AE468" s="151"/>
      <c r="AF468" s="151"/>
      <c r="AG468" s="151" t="s">
        <v>245</v>
      </c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2" x14ac:dyDescent="0.2">
      <c r="A469" s="158"/>
      <c r="B469" s="159"/>
      <c r="C469" s="192" t="s">
        <v>1325</v>
      </c>
      <c r="D469" s="164"/>
      <c r="E469" s="165">
        <v>257.012</v>
      </c>
      <c r="F469" s="162"/>
      <c r="G469" s="162"/>
      <c r="H469" s="162"/>
      <c r="I469" s="162"/>
      <c r="J469" s="162"/>
      <c r="K469" s="162"/>
      <c r="L469" s="162"/>
      <c r="M469" s="162"/>
      <c r="N469" s="161"/>
      <c r="O469" s="161"/>
      <c r="P469" s="161"/>
      <c r="Q469" s="161"/>
      <c r="R469" s="162"/>
      <c r="S469" s="162"/>
      <c r="T469" s="162"/>
      <c r="U469" s="162"/>
      <c r="V469" s="162"/>
      <c r="W469" s="162"/>
      <c r="X469" s="162"/>
      <c r="Y469" s="162"/>
      <c r="Z469" s="151"/>
      <c r="AA469" s="151"/>
      <c r="AB469" s="151"/>
      <c r="AC469" s="151"/>
      <c r="AD469" s="151"/>
      <c r="AE469" s="151"/>
      <c r="AF469" s="151"/>
      <c r="AG469" s="151" t="s">
        <v>249</v>
      </c>
      <c r="AH469" s="151">
        <v>5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2" t="s">
        <v>1015</v>
      </c>
      <c r="D470" s="164"/>
      <c r="E470" s="165">
        <v>403.37</v>
      </c>
      <c r="F470" s="162"/>
      <c r="G470" s="162"/>
      <c r="H470" s="162"/>
      <c r="I470" s="162"/>
      <c r="J470" s="162"/>
      <c r="K470" s="162"/>
      <c r="L470" s="162"/>
      <c r="M470" s="162"/>
      <c r="N470" s="161"/>
      <c r="O470" s="161"/>
      <c r="P470" s="161"/>
      <c r="Q470" s="161"/>
      <c r="R470" s="162"/>
      <c r="S470" s="162"/>
      <c r="T470" s="162"/>
      <c r="U470" s="162"/>
      <c r="V470" s="162"/>
      <c r="W470" s="162"/>
      <c r="X470" s="162"/>
      <c r="Y470" s="162"/>
      <c r="Z470" s="151"/>
      <c r="AA470" s="151"/>
      <c r="AB470" s="151"/>
      <c r="AC470" s="151"/>
      <c r="AD470" s="151"/>
      <c r="AE470" s="151"/>
      <c r="AF470" s="151"/>
      <c r="AG470" s="151" t="s">
        <v>249</v>
      </c>
      <c r="AH470" s="151">
        <v>5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58">
        <v>89</v>
      </c>
      <c r="B471" s="159" t="s">
        <v>429</v>
      </c>
      <c r="C471" s="194" t="s">
        <v>430</v>
      </c>
      <c r="D471" s="160" t="s">
        <v>0</v>
      </c>
      <c r="E471" s="189"/>
      <c r="F471" s="163"/>
      <c r="G471" s="162">
        <f>ROUND(E471*F471,2)</f>
        <v>0</v>
      </c>
      <c r="H471" s="163"/>
      <c r="I471" s="162">
        <f>ROUND(E471*H471,2)</f>
        <v>0</v>
      </c>
      <c r="J471" s="163"/>
      <c r="K471" s="162">
        <f>ROUND(E471*J471,2)</f>
        <v>0</v>
      </c>
      <c r="L471" s="162">
        <v>21</v>
      </c>
      <c r="M471" s="162">
        <f>G471*(1+L471/100)</f>
        <v>0</v>
      </c>
      <c r="N471" s="161">
        <v>0</v>
      </c>
      <c r="O471" s="161">
        <f>ROUND(E471*N471,2)</f>
        <v>0</v>
      </c>
      <c r="P471" s="161">
        <v>0</v>
      </c>
      <c r="Q471" s="161">
        <f>ROUND(E471*P471,2)</f>
        <v>0</v>
      </c>
      <c r="R471" s="162" t="s">
        <v>431</v>
      </c>
      <c r="S471" s="162" t="s">
        <v>241</v>
      </c>
      <c r="T471" s="162" t="s">
        <v>242</v>
      </c>
      <c r="U471" s="162">
        <v>0</v>
      </c>
      <c r="V471" s="162">
        <f>ROUND(E471*U471,2)</f>
        <v>0</v>
      </c>
      <c r="W471" s="162"/>
      <c r="X471" s="162" t="s">
        <v>423</v>
      </c>
      <c r="Y471" s="162" t="s">
        <v>244</v>
      </c>
      <c r="Z471" s="151"/>
      <c r="AA471" s="151"/>
      <c r="AB471" s="151"/>
      <c r="AC471" s="151"/>
      <c r="AD471" s="151"/>
      <c r="AE471" s="151"/>
      <c r="AF471" s="151"/>
      <c r="AG471" s="151" t="s">
        <v>424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">
      <c r="A472" s="158"/>
      <c r="B472" s="159"/>
      <c r="C472" s="255" t="s">
        <v>432</v>
      </c>
      <c r="D472" s="256"/>
      <c r="E472" s="256"/>
      <c r="F472" s="256"/>
      <c r="G472" s="256"/>
      <c r="H472" s="162"/>
      <c r="I472" s="162"/>
      <c r="J472" s="162"/>
      <c r="K472" s="162"/>
      <c r="L472" s="162"/>
      <c r="M472" s="162"/>
      <c r="N472" s="161"/>
      <c r="O472" s="161"/>
      <c r="P472" s="161"/>
      <c r="Q472" s="161"/>
      <c r="R472" s="162"/>
      <c r="S472" s="162"/>
      <c r="T472" s="162"/>
      <c r="U472" s="162"/>
      <c r="V472" s="162"/>
      <c r="W472" s="162"/>
      <c r="X472" s="162"/>
      <c r="Y472" s="162"/>
      <c r="Z472" s="151"/>
      <c r="AA472" s="151"/>
      <c r="AB472" s="151"/>
      <c r="AC472" s="151"/>
      <c r="AD472" s="151"/>
      <c r="AE472" s="151"/>
      <c r="AF472" s="151"/>
      <c r="AG472" s="151" t="s">
        <v>247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ht="22.5" outlineLevel="1" x14ac:dyDescent="0.2">
      <c r="A473" s="158">
        <v>90</v>
      </c>
      <c r="B473" s="159" t="s">
        <v>757</v>
      </c>
      <c r="C473" s="194" t="s">
        <v>758</v>
      </c>
      <c r="D473" s="160" t="s">
        <v>0</v>
      </c>
      <c r="E473" s="189"/>
      <c r="F473" s="163"/>
      <c r="G473" s="162">
        <f>ROUND(E473*F473,2)</f>
        <v>0</v>
      </c>
      <c r="H473" s="163"/>
      <c r="I473" s="162">
        <f>ROUND(E473*H473,2)</f>
        <v>0</v>
      </c>
      <c r="J473" s="163"/>
      <c r="K473" s="162">
        <f>ROUND(E473*J473,2)</f>
        <v>0</v>
      </c>
      <c r="L473" s="162">
        <v>21</v>
      </c>
      <c r="M473" s="162">
        <f>G473*(1+L473/100)</f>
        <v>0</v>
      </c>
      <c r="N473" s="161">
        <v>0</v>
      </c>
      <c r="O473" s="161">
        <f>ROUND(E473*N473,2)</f>
        <v>0</v>
      </c>
      <c r="P473" s="161">
        <v>0</v>
      </c>
      <c r="Q473" s="161">
        <f>ROUND(E473*P473,2)</f>
        <v>0</v>
      </c>
      <c r="R473" s="162" t="s">
        <v>431</v>
      </c>
      <c r="S473" s="162" t="s">
        <v>241</v>
      </c>
      <c r="T473" s="162" t="s">
        <v>242</v>
      </c>
      <c r="U473" s="162">
        <v>0</v>
      </c>
      <c r="V473" s="162">
        <f>ROUND(E473*U473,2)</f>
        <v>0</v>
      </c>
      <c r="W473" s="162"/>
      <c r="X473" s="162" t="s">
        <v>423</v>
      </c>
      <c r="Y473" s="162" t="s">
        <v>244</v>
      </c>
      <c r="Z473" s="151"/>
      <c r="AA473" s="151"/>
      <c r="AB473" s="151"/>
      <c r="AC473" s="151"/>
      <c r="AD473" s="151"/>
      <c r="AE473" s="151"/>
      <c r="AF473" s="151"/>
      <c r="AG473" s="151" t="s">
        <v>424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2" x14ac:dyDescent="0.2">
      <c r="A474" s="158"/>
      <c r="B474" s="159"/>
      <c r="C474" s="255" t="s">
        <v>432</v>
      </c>
      <c r="D474" s="256"/>
      <c r="E474" s="256"/>
      <c r="F474" s="256"/>
      <c r="G474" s="256"/>
      <c r="H474" s="162"/>
      <c r="I474" s="162"/>
      <c r="J474" s="162"/>
      <c r="K474" s="162"/>
      <c r="L474" s="162"/>
      <c r="M474" s="162"/>
      <c r="N474" s="161"/>
      <c r="O474" s="161"/>
      <c r="P474" s="161"/>
      <c r="Q474" s="161"/>
      <c r="R474" s="162"/>
      <c r="S474" s="162"/>
      <c r="T474" s="162"/>
      <c r="U474" s="162"/>
      <c r="V474" s="162"/>
      <c r="W474" s="162"/>
      <c r="X474" s="162"/>
      <c r="Y474" s="162"/>
      <c r="Z474" s="151"/>
      <c r="AA474" s="151"/>
      <c r="AB474" s="151"/>
      <c r="AC474" s="151"/>
      <c r="AD474" s="151"/>
      <c r="AE474" s="151"/>
      <c r="AF474" s="151"/>
      <c r="AG474" s="151" t="s">
        <v>247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ht="33.75" outlineLevel="1" x14ac:dyDescent="0.2">
      <c r="A475" s="158">
        <v>91</v>
      </c>
      <c r="B475" s="159" t="s">
        <v>759</v>
      </c>
      <c r="C475" s="194" t="s">
        <v>760</v>
      </c>
      <c r="D475" s="160" t="s">
        <v>0</v>
      </c>
      <c r="E475" s="189"/>
      <c r="F475" s="163"/>
      <c r="G475" s="162">
        <f>ROUND(E475*F475,2)</f>
        <v>0</v>
      </c>
      <c r="H475" s="163"/>
      <c r="I475" s="162">
        <f>ROUND(E475*H475,2)</f>
        <v>0</v>
      </c>
      <c r="J475" s="163"/>
      <c r="K475" s="162">
        <f>ROUND(E475*J475,2)</f>
        <v>0</v>
      </c>
      <c r="L475" s="162">
        <v>21</v>
      </c>
      <c r="M475" s="162">
        <f>G475*(1+L475/100)</f>
        <v>0</v>
      </c>
      <c r="N475" s="161">
        <v>0</v>
      </c>
      <c r="O475" s="161">
        <f>ROUND(E475*N475,2)</f>
        <v>0</v>
      </c>
      <c r="P475" s="161">
        <v>0</v>
      </c>
      <c r="Q475" s="161">
        <f>ROUND(E475*P475,2)</f>
        <v>0</v>
      </c>
      <c r="R475" s="162" t="s">
        <v>431</v>
      </c>
      <c r="S475" s="162" t="s">
        <v>241</v>
      </c>
      <c r="T475" s="162" t="s">
        <v>242</v>
      </c>
      <c r="U475" s="162">
        <v>0</v>
      </c>
      <c r="V475" s="162">
        <f>ROUND(E475*U475,2)</f>
        <v>0</v>
      </c>
      <c r="W475" s="162"/>
      <c r="X475" s="162" t="s">
        <v>423</v>
      </c>
      <c r="Y475" s="162" t="s">
        <v>244</v>
      </c>
      <c r="Z475" s="151"/>
      <c r="AA475" s="151"/>
      <c r="AB475" s="151"/>
      <c r="AC475" s="151"/>
      <c r="AD475" s="151"/>
      <c r="AE475" s="151"/>
      <c r="AF475" s="151"/>
      <c r="AG475" s="151" t="s">
        <v>424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2" x14ac:dyDescent="0.2">
      <c r="A476" s="158"/>
      <c r="B476" s="159"/>
      <c r="C476" s="255" t="s">
        <v>432</v>
      </c>
      <c r="D476" s="256"/>
      <c r="E476" s="256"/>
      <c r="F476" s="256"/>
      <c r="G476" s="256"/>
      <c r="H476" s="162"/>
      <c r="I476" s="162"/>
      <c r="J476" s="162"/>
      <c r="K476" s="162"/>
      <c r="L476" s="162"/>
      <c r="M476" s="162"/>
      <c r="N476" s="161"/>
      <c r="O476" s="161"/>
      <c r="P476" s="161"/>
      <c r="Q476" s="161"/>
      <c r="R476" s="162"/>
      <c r="S476" s="162"/>
      <c r="T476" s="162"/>
      <c r="U476" s="162"/>
      <c r="V476" s="162"/>
      <c r="W476" s="162"/>
      <c r="X476" s="162"/>
      <c r="Y476" s="162"/>
      <c r="Z476" s="151"/>
      <c r="AA476" s="151"/>
      <c r="AB476" s="151"/>
      <c r="AC476" s="151"/>
      <c r="AD476" s="151"/>
      <c r="AE476" s="151"/>
      <c r="AF476" s="151"/>
      <c r="AG476" s="151" t="s">
        <v>247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x14ac:dyDescent="0.2">
      <c r="A477" s="167" t="s">
        <v>235</v>
      </c>
      <c r="B477" s="168" t="s">
        <v>167</v>
      </c>
      <c r="C477" s="190" t="s">
        <v>168</v>
      </c>
      <c r="D477" s="169"/>
      <c r="E477" s="170"/>
      <c r="F477" s="171"/>
      <c r="G477" s="171">
        <f>SUMIF(AG478:AG495,"&lt;&gt;NOR",G478:G495)</f>
        <v>0</v>
      </c>
      <c r="H477" s="171"/>
      <c r="I477" s="171">
        <f>SUM(I478:I495)</f>
        <v>0</v>
      </c>
      <c r="J477" s="171"/>
      <c r="K477" s="171">
        <f>SUM(K478:K495)</f>
        <v>0</v>
      </c>
      <c r="L477" s="171"/>
      <c r="M477" s="171">
        <f>SUM(M478:M495)</f>
        <v>0</v>
      </c>
      <c r="N477" s="170"/>
      <c r="O477" s="170">
        <f>SUM(O478:O495)</f>
        <v>0.04</v>
      </c>
      <c r="P477" s="170"/>
      <c r="Q477" s="170">
        <f>SUM(Q478:Q495)</f>
        <v>0.03</v>
      </c>
      <c r="R477" s="171"/>
      <c r="S477" s="171"/>
      <c r="T477" s="172"/>
      <c r="U477" s="166"/>
      <c r="V477" s="166">
        <f>SUM(V478:V495)</f>
        <v>6.82</v>
      </c>
      <c r="W477" s="166"/>
      <c r="X477" s="166"/>
      <c r="Y477" s="166"/>
      <c r="AG477" t="s">
        <v>236</v>
      </c>
    </row>
    <row r="478" spans="1:60" ht="33.75" outlineLevel="1" x14ac:dyDescent="0.2">
      <c r="A478" s="174">
        <v>92</v>
      </c>
      <c r="B478" s="175" t="s">
        <v>1326</v>
      </c>
      <c r="C478" s="191" t="s">
        <v>1327</v>
      </c>
      <c r="D478" s="176" t="s">
        <v>268</v>
      </c>
      <c r="E478" s="177">
        <v>12.252000000000001</v>
      </c>
      <c r="F478" s="178"/>
      <c r="G478" s="179">
        <f>ROUND(E478*F478,2)</f>
        <v>0</v>
      </c>
      <c r="H478" s="178"/>
      <c r="I478" s="179">
        <f>ROUND(E478*H478,2)</f>
        <v>0</v>
      </c>
      <c r="J478" s="178"/>
      <c r="K478" s="179">
        <f>ROUND(E478*J478,2)</f>
        <v>0</v>
      </c>
      <c r="L478" s="179">
        <v>21</v>
      </c>
      <c r="M478" s="179">
        <f>G478*(1+L478/100)</f>
        <v>0</v>
      </c>
      <c r="N478" s="177">
        <v>0</v>
      </c>
      <c r="O478" s="177">
        <f>ROUND(E478*N478,2)</f>
        <v>0</v>
      </c>
      <c r="P478" s="177">
        <v>2.8300000000000001E-3</v>
      </c>
      <c r="Q478" s="177">
        <f>ROUND(E478*P478,2)</f>
        <v>0.03</v>
      </c>
      <c r="R478" s="179" t="s">
        <v>546</v>
      </c>
      <c r="S478" s="179" t="s">
        <v>241</v>
      </c>
      <c r="T478" s="180" t="s">
        <v>242</v>
      </c>
      <c r="U478" s="162">
        <v>4.1000000000000002E-2</v>
      </c>
      <c r="V478" s="162">
        <f>ROUND(E478*U478,2)</f>
        <v>0.5</v>
      </c>
      <c r="W478" s="162"/>
      <c r="X478" s="162" t="s">
        <v>243</v>
      </c>
      <c r="Y478" s="162" t="s">
        <v>244</v>
      </c>
      <c r="Z478" s="151"/>
      <c r="AA478" s="151"/>
      <c r="AB478" s="151"/>
      <c r="AC478" s="151"/>
      <c r="AD478" s="151"/>
      <c r="AE478" s="151"/>
      <c r="AF478" s="151"/>
      <c r="AG478" s="151" t="s">
        <v>245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2" x14ac:dyDescent="0.2">
      <c r="A479" s="158"/>
      <c r="B479" s="159"/>
      <c r="C479" s="192" t="s">
        <v>1328</v>
      </c>
      <c r="D479" s="164"/>
      <c r="E479" s="165">
        <v>12.252000000000001</v>
      </c>
      <c r="F479" s="162"/>
      <c r="G479" s="162"/>
      <c r="H479" s="162"/>
      <c r="I479" s="162"/>
      <c r="J479" s="162"/>
      <c r="K479" s="162"/>
      <c r="L479" s="162"/>
      <c r="M479" s="162"/>
      <c r="N479" s="161"/>
      <c r="O479" s="161"/>
      <c r="P479" s="161"/>
      <c r="Q479" s="161"/>
      <c r="R479" s="162"/>
      <c r="S479" s="162"/>
      <c r="T479" s="162"/>
      <c r="U479" s="162"/>
      <c r="V479" s="162"/>
      <c r="W479" s="162"/>
      <c r="X479" s="162"/>
      <c r="Y479" s="162"/>
      <c r="Z479" s="151"/>
      <c r="AA479" s="151"/>
      <c r="AB479" s="151"/>
      <c r="AC479" s="151"/>
      <c r="AD479" s="151"/>
      <c r="AE479" s="151"/>
      <c r="AF479" s="151"/>
      <c r="AG479" s="151" t="s">
        <v>249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74">
        <v>93</v>
      </c>
      <c r="B480" s="175" t="s">
        <v>1329</v>
      </c>
      <c r="C480" s="191" t="s">
        <v>1330</v>
      </c>
      <c r="D480" s="176" t="s">
        <v>268</v>
      </c>
      <c r="E480" s="177">
        <v>42.168750000000003</v>
      </c>
      <c r="F480" s="178"/>
      <c r="G480" s="179">
        <f>ROUND(E480*F480,2)</f>
        <v>0</v>
      </c>
      <c r="H480" s="178"/>
      <c r="I480" s="179">
        <f>ROUND(E480*H480,2)</f>
        <v>0</v>
      </c>
      <c r="J480" s="178"/>
      <c r="K480" s="179">
        <f>ROUND(E480*J480,2)</f>
        <v>0</v>
      </c>
      <c r="L480" s="179">
        <v>21</v>
      </c>
      <c r="M480" s="179">
        <f>G480*(1+L480/100)</f>
        <v>0</v>
      </c>
      <c r="N480" s="177">
        <v>0</v>
      </c>
      <c r="O480" s="177">
        <f>ROUND(E480*N480,2)</f>
        <v>0</v>
      </c>
      <c r="P480" s="177">
        <v>0</v>
      </c>
      <c r="Q480" s="177">
        <f>ROUND(E480*P480,2)</f>
        <v>0</v>
      </c>
      <c r="R480" s="179" t="s">
        <v>546</v>
      </c>
      <c r="S480" s="179" t="s">
        <v>241</v>
      </c>
      <c r="T480" s="180" t="s">
        <v>242</v>
      </c>
      <c r="U480" s="162">
        <v>0.08</v>
      </c>
      <c r="V480" s="162">
        <f>ROUND(E480*U480,2)</f>
        <v>3.37</v>
      </c>
      <c r="W480" s="162"/>
      <c r="X480" s="162" t="s">
        <v>243</v>
      </c>
      <c r="Y480" s="162" t="s">
        <v>244</v>
      </c>
      <c r="Z480" s="151"/>
      <c r="AA480" s="151"/>
      <c r="AB480" s="151"/>
      <c r="AC480" s="151"/>
      <c r="AD480" s="151"/>
      <c r="AE480" s="151"/>
      <c r="AF480" s="151"/>
      <c r="AG480" s="151" t="s">
        <v>245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2" x14ac:dyDescent="0.2">
      <c r="A481" s="158"/>
      <c r="B481" s="159"/>
      <c r="C481" s="192" t="s">
        <v>1319</v>
      </c>
      <c r="D481" s="164"/>
      <c r="E481" s="165">
        <v>8.2687500000000007</v>
      </c>
      <c r="F481" s="162"/>
      <c r="G481" s="162"/>
      <c r="H481" s="162"/>
      <c r="I481" s="162"/>
      <c r="J481" s="162"/>
      <c r="K481" s="162"/>
      <c r="L481" s="162"/>
      <c r="M481" s="162"/>
      <c r="N481" s="161"/>
      <c r="O481" s="161"/>
      <c r="P481" s="161"/>
      <c r="Q481" s="161"/>
      <c r="R481" s="162"/>
      <c r="S481" s="162"/>
      <c r="T481" s="162"/>
      <c r="U481" s="162"/>
      <c r="V481" s="162"/>
      <c r="W481" s="162"/>
      <c r="X481" s="162"/>
      <c r="Y481" s="162"/>
      <c r="Z481" s="151"/>
      <c r="AA481" s="151"/>
      <c r="AB481" s="151"/>
      <c r="AC481" s="151"/>
      <c r="AD481" s="151"/>
      <c r="AE481" s="151"/>
      <c r="AF481" s="151"/>
      <c r="AG481" s="151" t="s">
        <v>249</v>
      </c>
      <c r="AH481" s="151">
        <v>5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2" t="s">
        <v>1033</v>
      </c>
      <c r="D482" s="164"/>
      <c r="E482" s="165">
        <v>33.9</v>
      </c>
      <c r="F482" s="162"/>
      <c r="G482" s="162"/>
      <c r="H482" s="162"/>
      <c r="I482" s="162"/>
      <c r="J482" s="162"/>
      <c r="K482" s="162"/>
      <c r="L482" s="162"/>
      <c r="M482" s="162"/>
      <c r="N482" s="161"/>
      <c r="O482" s="161"/>
      <c r="P482" s="161"/>
      <c r="Q482" s="161"/>
      <c r="R482" s="162"/>
      <c r="S482" s="162"/>
      <c r="T482" s="162"/>
      <c r="U482" s="162"/>
      <c r="V482" s="162"/>
      <c r="W482" s="162"/>
      <c r="X482" s="162"/>
      <c r="Y482" s="162"/>
      <c r="Z482" s="151"/>
      <c r="AA482" s="151"/>
      <c r="AB482" s="151"/>
      <c r="AC482" s="151"/>
      <c r="AD482" s="151"/>
      <c r="AE482" s="151"/>
      <c r="AF482" s="151"/>
      <c r="AG482" s="151" t="s">
        <v>249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ht="22.5" outlineLevel="1" x14ac:dyDescent="0.2">
      <c r="A483" s="174">
        <v>94</v>
      </c>
      <c r="B483" s="175" t="s">
        <v>1331</v>
      </c>
      <c r="C483" s="191" t="s">
        <v>1332</v>
      </c>
      <c r="D483" s="176" t="s">
        <v>268</v>
      </c>
      <c r="E483" s="177">
        <v>42.168750000000003</v>
      </c>
      <c r="F483" s="178"/>
      <c r="G483" s="179">
        <f>ROUND(E483*F483,2)</f>
        <v>0</v>
      </c>
      <c r="H483" s="178"/>
      <c r="I483" s="179">
        <f>ROUND(E483*H483,2)</f>
        <v>0</v>
      </c>
      <c r="J483" s="178"/>
      <c r="K483" s="179">
        <f>ROUND(E483*J483,2)</f>
        <v>0</v>
      </c>
      <c r="L483" s="179">
        <v>21</v>
      </c>
      <c r="M483" s="179">
        <f>G483*(1+L483/100)</f>
        <v>0</v>
      </c>
      <c r="N483" s="177">
        <v>3.0000000000000001E-5</v>
      </c>
      <c r="O483" s="177">
        <f>ROUND(E483*N483,2)</f>
        <v>0</v>
      </c>
      <c r="P483" s="177">
        <v>0</v>
      </c>
      <c r="Q483" s="177">
        <f>ROUND(E483*P483,2)</f>
        <v>0</v>
      </c>
      <c r="R483" s="179" t="s">
        <v>546</v>
      </c>
      <c r="S483" s="179" t="s">
        <v>241</v>
      </c>
      <c r="T483" s="180" t="s">
        <v>242</v>
      </c>
      <c r="U483" s="162">
        <v>7.0000000000000007E-2</v>
      </c>
      <c r="V483" s="162">
        <f>ROUND(E483*U483,2)</f>
        <v>2.95</v>
      </c>
      <c r="W483" s="162"/>
      <c r="X483" s="162" t="s">
        <v>243</v>
      </c>
      <c r="Y483" s="162" t="s">
        <v>244</v>
      </c>
      <c r="Z483" s="151"/>
      <c r="AA483" s="151"/>
      <c r="AB483" s="151"/>
      <c r="AC483" s="151"/>
      <c r="AD483" s="151"/>
      <c r="AE483" s="151"/>
      <c r="AF483" s="151"/>
      <c r="AG483" s="151" t="s">
        <v>245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2" x14ac:dyDescent="0.2">
      <c r="A484" s="158"/>
      <c r="B484" s="159"/>
      <c r="C484" s="192" t="s">
        <v>1319</v>
      </c>
      <c r="D484" s="164"/>
      <c r="E484" s="165">
        <v>8.2687500000000007</v>
      </c>
      <c r="F484" s="162"/>
      <c r="G484" s="162"/>
      <c r="H484" s="162"/>
      <c r="I484" s="162"/>
      <c r="J484" s="162"/>
      <c r="K484" s="162"/>
      <c r="L484" s="162"/>
      <c r="M484" s="162"/>
      <c r="N484" s="161"/>
      <c r="O484" s="161"/>
      <c r="P484" s="161"/>
      <c r="Q484" s="161"/>
      <c r="R484" s="162"/>
      <c r="S484" s="162"/>
      <c r="T484" s="162"/>
      <c r="U484" s="162"/>
      <c r="V484" s="162"/>
      <c r="W484" s="162"/>
      <c r="X484" s="162"/>
      <c r="Y484" s="162"/>
      <c r="Z484" s="151"/>
      <c r="AA484" s="151"/>
      <c r="AB484" s="151"/>
      <c r="AC484" s="151"/>
      <c r="AD484" s="151"/>
      <c r="AE484" s="151"/>
      <c r="AF484" s="151"/>
      <c r="AG484" s="151" t="s">
        <v>249</v>
      </c>
      <c r="AH484" s="151">
        <v>5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192" t="s">
        <v>1033</v>
      </c>
      <c r="D485" s="164"/>
      <c r="E485" s="165">
        <v>33.9</v>
      </c>
      <c r="F485" s="162"/>
      <c r="G485" s="162"/>
      <c r="H485" s="162"/>
      <c r="I485" s="162"/>
      <c r="J485" s="162"/>
      <c r="K485" s="162"/>
      <c r="L485" s="162"/>
      <c r="M485" s="162"/>
      <c r="N485" s="161"/>
      <c r="O485" s="161"/>
      <c r="P485" s="161"/>
      <c r="Q485" s="161"/>
      <c r="R485" s="162"/>
      <c r="S485" s="162"/>
      <c r="T485" s="162"/>
      <c r="U485" s="162"/>
      <c r="V485" s="162"/>
      <c r="W485" s="162"/>
      <c r="X485" s="162"/>
      <c r="Y485" s="162"/>
      <c r="Z485" s="151"/>
      <c r="AA485" s="151"/>
      <c r="AB485" s="151"/>
      <c r="AC485" s="151"/>
      <c r="AD485" s="151"/>
      <c r="AE485" s="151"/>
      <c r="AF485" s="151"/>
      <c r="AG485" s="151" t="s">
        <v>249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74">
        <v>95</v>
      </c>
      <c r="B486" s="175" t="s">
        <v>1333</v>
      </c>
      <c r="C486" s="191" t="s">
        <v>1334</v>
      </c>
      <c r="D486" s="176" t="s">
        <v>268</v>
      </c>
      <c r="E486" s="177">
        <v>34.917000000000002</v>
      </c>
      <c r="F486" s="178"/>
      <c r="G486" s="179">
        <f>ROUND(E486*F486,2)</f>
        <v>0</v>
      </c>
      <c r="H486" s="178"/>
      <c r="I486" s="179">
        <f>ROUND(E486*H486,2)</f>
        <v>0</v>
      </c>
      <c r="J486" s="178"/>
      <c r="K486" s="179">
        <f>ROUND(E486*J486,2)</f>
        <v>0</v>
      </c>
      <c r="L486" s="179">
        <v>21</v>
      </c>
      <c r="M486" s="179">
        <f>G486*(1+L486/100)</f>
        <v>0</v>
      </c>
      <c r="N486" s="177">
        <v>0</v>
      </c>
      <c r="O486" s="177">
        <f>ROUND(E486*N486,2)</f>
        <v>0</v>
      </c>
      <c r="P486" s="177">
        <v>0</v>
      </c>
      <c r="Q486" s="177">
        <f>ROUND(E486*P486,2)</f>
        <v>0</v>
      </c>
      <c r="R486" s="179"/>
      <c r="S486" s="179" t="s">
        <v>349</v>
      </c>
      <c r="T486" s="180" t="s">
        <v>366</v>
      </c>
      <c r="U486" s="162">
        <v>0</v>
      </c>
      <c r="V486" s="162">
        <f>ROUND(E486*U486,2)</f>
        <v>0</v>
      </c>
      <c r="W486" s="162"/>
      <c r="X486" s="162" t="s">
        <v>552</v>
      </c>
      <c r="Y486" s="162" t="s">
        <v>244</v>
      </c>
      <c r="Z486" s="151"/>
      <c r="AA486" s="151"/>
      <c r="AB486" s="151"/>
      <c r="AC486" s="151"/>
      <c r="AD486" s="151"/>
      <c r="AE486" s="151"/>
      <c r="AF486" s="151"/>
      <c r="AG486" s="151" t="s">
        <v>553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">
      <c r="A487" s="158"/>
      <c r="B487" s="159"/>
      <c r="C487" s="192" t="s">
        <v>1335</v>
      </c>
      <c r="D487" s="164"/>
      <c r="E487" s="165">
        <v>34.917000000000002</v>
      </c>
      <c r="F487" s="162"/>
      <c r="G487" s="162"/>
      <c r="H487" s="162"/>
      <c r="I487" s="162"/>
      <c r="J487" s="162"/>
      <c r="K487" s="162"/>
      <c r="L487" s="162"/>
      <c r="M487" s="162"/>
      <c r="N487" s="161"/>
      <c r="O487" s="161"/>
      <c r="P487" s="161"/>
      <c r="Q487" s="161"/>
      <c r="R487" s="162"/>
      <c r="S487" s="162"/>
      <c r="T487" s="162"/>
      <c r="U487" s="162"/>
      <c r="V487" s="162"/>
      <c r="W487" s="162"/>
      <c r="X487" s="162"/>
      <c r="Y487" s="162"/>
      <c r="Z487" s="151"/>
      <c r="AA487" s="151"/>
      <c r="AB487" s="151"/>
      <c r="AC487" s="151"/>
      <c r="AD487" s="151"/>
      <c r="AE487" s="151"/>
      <c r="AF487" s="151"/>
      <c r="AG487" s="151" t="s">
        <v>249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ht="22.5" outlineLevel="1" x14ac:dyDescent="0.2">
      <c r="A488" s="174">
        <v>96</v>
      </c>
      <c r="B488" s="175" t="s">
        <v>787</v>
      </c>
      <c r="C488" s="191" t="s">
        <v>1336</v>
      </c>
      <c r="D488" s="176" t="s">
        <v>239</v>
      </c>
      <c r="E488" s="177">
        <v>1.4478599999999999</v>
      </c>
      <c r="F488" s="178"/>
      <c r="G488" s="179">
        <f>ROUND(E488*F488,2)</f>
        <v>0</v>
      </c>
      <c r="H488" s="178"/>
      <c r="I488" s="179">
        <f>ROUND(E488*H488,2)</f>
        <v>0</v>
      </c>
      <c r="J488" s="178"/>
      <c r="K488" s="179">
        <f>ROUND(E488*J488,2)</f>
        <v>0</v>
      </c>
      <c r="L488" s="179">
        <v>21</v>
      </c>
      <c r="M488" s="179">
        <f>G488*(1+L488/100)</f>
        <v>0</v>
      </c>
      <c r="N488" s="177">
        <v>2.5000000000000001E-2</v>
      </c>
      <c r="O488" s="177">
        <f>ROUND(E488*N488,2)</f>
        <v>0.04</v>
      </c>
      <c r="P488" s="177">
        <v>0</v>
      </c>
      <c r="Q488" s="177">
        <f>ROUND(E488*P488,2)</f>
        <v>0</v>
      </c>
      <c r="R488" s="179" t="s">
        <v>551</v>
      </c>
      <c r="S488" s="179" t="s">
        <v>241</v>
      </c>
      <c r="T488" s="180" t="s">
        <v>242</v>
      </c>
      <c r="U488" s="162">
        <v>0</v>
      </c>
      <c r="V488" s="162">
        <f>ROUND(E488*U488,2)</f>
        <v>0</v>
      </c>
      <c r="W488" s="162"/>
      <c r="X488" s="162" t="s">
        <v>552</v>
      </c>
      <c r="Y488" s="162" t="s">
        <v>244</v>
      </c>
      <c r="Z488" s="151"/>
      <c r="AA488" s="151"/>
      <c r="AB488" s="151"/>
      <c r="AC488" s="151"/>
      <c r="AD488" s="151"/>
      <c r="AE488" s="151"/>
      <c r="AF488" s="151"/>
      <c r="AG488" s="151" t="s">
        <v>553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2" x14ac:dyDescent="0.2">
      <c r="A489" s="158"/>
      <c r="B489" s="159"/>
      <c r="C489" s="192" t="s">
        <v>1337</v>
      </c>
      <c r="D489" s="164"/>
      <c r="E489" s="165">
        <v>1.4478599999999999</v>
      </c>
      <c r="F489" s="162"/>
      <c r="G489" s="162"/>
      <c r="H489" s="162"/>
      <c r="I489" s="162"/>
      <c r="J489" s="162"/>
      <c r="K489" s="162"/>
      <c r="L489" s="162"/>
      <c r="M489" s="162"/>
      <c r="N489" s="161"/>
      <c r="O489" s="161"/>
      <c r="P489" s="161"/>
      <c r="Q489" s="161"/>
      <c r="R489" s="162"/>
      <c r="S489" s="162"/>
      <c r="T489" s="162"/>
      <c r="U489" s="162"/>
      <c r="V489" s="162"/>
      <c r="W489" s="162"/>
      <c r="X489" s="162"/>
      <c r="Y489" s="162"/>
      <c r="Z489" s="151"/>
      <c r="AA489" s="151"/>
      <c r="AB489" s="151"/>
      <c r="AC489" s="151"/>
      <c r="AD489" s="151"/>
      <c r="AE489" s="151"/>
      <c r="AF489" s="151"/>
      <c r="AG489" s="151" t="s">
        <v>249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58">
        <v>97</v>
      </c>
      <c r="B490" s="159" t="s">
        <v>558</v>
      </c>
      <c r="C490" s="194" t="s">
        <v>559</v>
      </c>
      <c r="D490" s="160" t="s">
        <v>0</v>
      </c>
      <c r="E490" s="189"/>
      <c r="F490" s="163"/>
      <c r="G490" s="162">
        <f>ROUND(E490*F490,2)</f>
        <v>0</v>
      </c>
      <c r="H490" s="163"/>
      <c r="I490" s="162">
        <f>ROUND(E490*H490,2)</f>
        <v>0</v>
      </c>
      <c r="J490" s="163"/>
      <c r="K490" s="162">
        <f>ROUND(E490*J490,2)</f>
        <v>0</v>
      </c>
      <c r="L490" s="162">
        <v>21</v>
      </c>
      <c r="M490" s="162">
        <f>G490*(1+L490/100)</f>
        <v>0</v>
      </c>
      <c r="N490" s="161">
        <v>0</v>
      </c>
      <c r="O490" s="161">
        <f>ROUND(E490*N490,2)</f>
        <v>0</v>
      </c>
      <c r="P490" s="161">
        <v>0</v>
      </c>
      <c r="Q490" s="161">
        <f>ROUND(E490*P490,2)</f>
        <v>0</v>
      </c>
      <c r="R490" s="162" t="s">
        <v>546</v>
      </c>
      <c r="S490" s="162" t="s">
        <v>241</v>
      </c>
      <c r="T490" s="162" t="s">
        <v>242</v>
      </c>
      <c r="U490" s="162">
        <v>0</v>
      </c>
      <c r="V490" s="162">
        <f>ROUND(E490*U490,2)</f>
        <v>0</v>
      </c>
      <c r="W490" s="162"/>
      <c r="X490" s="162" t="s">
        <v>423</v>
      </c>
      <c r="Y490" s="162" t="s">
        <v>244</v>
      </c>
      <c r="Z490" s="151"/>
      <c r="AA490" s="151"/>
      <c r="AB490" s="151"/>
      <c r="AC490" s="151"/>
      <c r="AD490" s="151"/>
      <c r="AE490" s="151"/>
      <c r="AF490" s="151"/>
      <c r="AG490" s="151" t="s">
        <v>424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55" t="s">
        <v>441</v>
      </c>
      <c r="D491" s="256"/>
      <c r="E491" s="256"/>
      <c r="F491" s="256"/>
      <c r="G491" s="256"/>
      <c r="H491" s="162"/>
      <c r="I491" s="162"/>
      <c r="J491" s="162"/>
      <c r="K491" s="162"/>
      <c r="L491" s="162"/>
      <c r="M491" s="162"/>
      <c r="N491" s="161"/>
      <c r="O491" s="161"/>
      <c r="P491" s="161"/>
      <c r="Q491" s="161"/>
      <c r="R491" s="162"/>
      <c r="S491" s="162"/>
      <c r="T491" s="162"/>
      <c r="U491" s="162"/>
      <c r="V491" s="162"/>
      <c r="W491" s="162"/>
      <c r="X491" s="162"/>
      <c r="Y491" s="162"/>
      <c r="Z491" s="151"/>
      <c r="AA491" s="151"/>
      <c r="AB491" s="151"/>
      <c r="AC491" s="151"/>
      <c r="AD491" s="151"/>
      <c r="AE491" s="151"/>
      <c r="AF491" s="151"/>
      <c r="AG491" s="151" t="s">
        <v>247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ht="22.5" outlineLevel="1" x14ac:dyDescent="0.2">
      <c r="A492" s="158">
        <v>98</v>
      </c>
      <c r="B492" s="159" t="s">
        <v>560</v>
      </c>
      <c r="C492" s="194" t="s">
        <v>561</v>
      </c>
      <c r="D492" s="160" t="s">
        <v>0</v>
      </c>
      <c r="E492" s="189"/>
      <c r="F492" s="163"/>
      <c r="G492" s="162">
        <f>ROUND(E492*F492,2)</f>
        <v>0</v>
      </c>
      <c r="H492" s="163"/>
      <c r="I492" s="162">
        <f>ROUND(E492*H492,2)</f>
        <v>0</v>
      </c>
      <c r="J492" s="163"/>
      <c r="K492" s="162">
        <f>ROUND(E492*J492,2)</f>
        <v>0</v>
      </c>
      <c r="L492" s="162">
        <v>21</v>
      </c>
      <c r="M492" s="162">
        <f>G492*(1+L492/100)</f>
        <v>0</v>
      </c>
      <c r="N492" s="161">
        <v>0</v>
      </c>
      <c r="O492" s="161">
        <f>ROUND(E492*N492,2)</f>
        <v>0</v>
      </c>
      <c r="P492" s="161">
        <v>0</v>
      </c>
      <c r="Q492" s="161">
        <f>ROUND(E492*P492,2)</f>
        <v>0</v>
      </c>
      <c r="R492" s="162" t="s">
        <v>546</v>
      </c>
      <c r="S492" s="162" t="s">
        <v>241</v>
      </c>
      <c r="T492" s="162" t="s">
        <v>242</v>
      </c>
      <c r="U492" s="162">
        <v>0</v>
      </c>
      <c r="V492" s="162">
        <f>ROUND(E492*U492,2)</f>
        <v>0</v>
      </c>
      <c r="W492" s="162"/>
      <c r="X492" s="162" t="s">
        <v>423</v>
      </c>
      <c r="Y492" s="162" t="s">
        <v>244</v>
      </c>
      <c r="Z492" s="151"/>
      <c r="AA492" s="151"/>
      <c r="AB492" s="151"/>
      <c r="AC492" s="151"/>
      <c r="AD492" s="151"/>
      <c r="AE492" s="151"/>
      <c r="AF492" s="151"/>
      <c r="AG492" s="151" t="s">
        <v>424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2" x14ac:dyDescent="0.2">
      <c r="A493" s="158"/>
      <c r="B493" s="159"/>
      <c r="C493" s="255" t="s">
        <v>441</v>
      </c>
      <c r="D493" s="256"/>
      <c r="E493" s="256"/>
      <c r="F493" s="256"/>
      <c r="G493" s="256"/>
      <c r="H493" s="162"/>
      <c r="I493" s="162"/>
      <c r="J493" s="162"/>
      <c r="K493" s="162"/>
      <c r="L493" s="162"/>
      <c r="M493" s="162"/>
      <c r="N493" s="161"/>
      <c r="O493" s="161"/>
      <c r="P493" s="161"/>
      <c r="Q493" s="161"/>
      <c r="R493" s="162"/>
      <c r="S493" s="162"/>
      <c r="T493" s="162"/>
      <c r="U493" s="162"/>
      <c r="V493" s="162"/>
      <c r="W493" s="162"/>
      <c r="X493" s="162"/>
      <c r="Y493" s="162"/>
      <c r="Z493" s="151"/>
      <c r="AA493" s="151"/>
      <c r="AB493" s="151"/>
      <c r="AC493" s="151"/>
      <c r="AD493" s="151"/>
      <c r="AE493" s="151"/>
      <c r="AF493" s="151"/>
      <c r="AG493" s="151" t="s">
        <v>247</v>
      </c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ht="22.5" outlineLevel="1" x14ac:dyDescent="0.2">
      <c r="A494" s="158">
        <v>99</v>
      </c>
      <c r="B494" s="159" t="s">
        <v>562</v>
      </c>
      <c r="C494" s="194" t="s">
        <v>563</v>
      </c>
      <c r="D494" s="160" t="s">
        <v>0</v>
      </c>
      <c r="E494" s="189"/>
      <c r="F494" s="163"/>
      <c r="G494" s="162">
        <f>ROUND(E494*F494,2)</f>
        <v>0</v>
      </c>
      <c r="H494" s="163"/>
      <c r="I494" s="162">
        <f>ROUND(E494*H494,2)</f>
        <v>0</v>
      </c>
      <c r="J494" s="163"/>
      <c r="K494" s="162">
        <f>ROUND(E494*J494,2)</f>
        <v>0</v>
      </c>
      <c r="L494" s="162">
        <v>21</v>
      </c>
      <c r="M494" s="162">
        <f>G494*(1+L494/100)</f>
        <v>0</v>
      </c>
      <c r="N494" s="161">
        <v>0</v>
      </c>
      <c r="O494" s="161">
        <f>ROUND(E494*N494,2)</f>
        <v>0</v>
      </c>
      <c r="P494" s="161">
        <v>0</v>
      </c>
      <c r="Q494" s="161">
        <f>ROUND(E494*P494,2)</f>
        <v>0</v>
      </c>
      <c r="R494" s="162" t="s">
        <v>546</v>
      </c>
      <c r="S494" s="162" t="s">
        <v>241</v>
      </c>
      <c r="T494" s="162" t="s">
        <v>242</v>
      </c>
      <c r="U494" s="162">
        <v>0</v>
      </c>
      <c r="V494" s="162">
        <f>ROUND(E494*U494,2)</f>
        <v>0</v>
      </c>
      <c r="W494" s="162"/>
      <c r="X494" s="162" t="s">
        <v>423</v>
      </c>
      <c r="Y494" s="162" t="s">
        <v>244</v>
      </c>
      <c r="Z494" s="151"/>
      <c r="AA494" s="151"/>
      <c r="AB494" s="151"/>
      <c r="AC494" s="151"/>
      <c r="AD494" s="151"/>
      <c r="AE494" s="151"/>
      <c r="AF494" s="151"/>
      <c r="AG494" s="151" t="s">
        <v>424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2" x14ac:dyDescent="0.2">
      <c r="A495" s="158"/>
      <c r="B495" s="159"/>
      <c r="C495" s="255" t="s">
        <v>441</v>
      </c>
      <c r="D495" s="256"/>
      <c r="E495" s="256"/>
      <c r="F495" s="256"/>
      <c r="G495" s="256"/>
      <c r="H495" s="162"/>
      <c r="I495" s="162"/>
      <c r="J495" s="162"/>
      <c r="K495" s="162"/>
      <c r="L495" s="162"/>
      <c r="M495" s="162"/>
      <c r="N495" s="161"/>
      <c r="O495" s="161"/>
      <c r="P495" s="161"/>
      <c r="Q495" s="161"/>
      <c r="R495" s="162"/>
      <c r="S495" s="162"/>
      <c r="T495" s="162"/>
      <c r="U495" s="162"/>
      <c r="V495" s="162"/>
      <c r="W495" s="162"/>
      <c r="X495" s="162"/>
      <c r="Y495" s="162"/>
      <c r="Z495" s="151"/>
      <c r="AA495" s="151"/>
      <c r="AB495" s="151"/>
      <c r="AC495" s="151"/>
      <c r="AD495" s="151"/>
      <c r="AE495" s="151"/>
      <c r="AF495" s="151"/>
      <c r="AG495" s="151" t="s">
        <v>247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x14ac:dyDescent="0.2">
      <c r="A496" s="167" t="s">
        <v>235</v>
      </c>
      <c r="B496" s="168" t="s">
        <v>169</v>
      </c>
      <c r="C496" s="190" t="s">
        <v>170</v>
      </c>
      <c r="D496" s="169"/>
      <c r="E496" s="170"/>
      <c r="F496" s="171"/>
      <c r="G496" s="171">
        <f>SUMIF(AG497:AG498,"&lt;&gt;NOR",G497:G498)</f>
        <v>0</v>
      </c>
      <c r="H496" s="171"/>
      <c r="I496" s="171">
        <f>SUM(I497:I498)</f>
        <v>0</v>
      </c>
      <c r="J496" s="171"/>
      <c r="K496" s="171">
        <f>SUM(K497:K498)</f>
        <v>0</v>
      </c>
      <c r="L496" s="171"/>
      <c r="M496" s="171">
        <f>SUM(M497:M498)</f>
        <v>0</v>
      </c>
      <c r="N496" s="170"/>
      <c r="O496" s="170">
        <f>SUM(O497:O498)</f>
        <v>0</v>
      </c>
      <c r="P496" s="170"/>
      <c r="Q496" s="170">
        <f>SUM(Q497:Q498)</f>
        <v>0</v>
      </c>
      <c r="R496" s="171"/>
      <c r="S496" s="171"/>
      <c r="T496" s="172"/>
      <c r="U496" s="166"/>
      <c r="V496" s="166">
        <f>SUM(V497:V498)</f>
        <v>0.01</v>
      </c>
      <c r="W496" s="166"/>
      <c r="X496" s="166"/>
      <c r="Y496" s="166"/>
      <c r="AG496" t="s">
        <v>236</v>
      </c>
    </row>
    <row r="497" spans="1:60" outlineLevel="1" x14ac:dyDescent="0.2">
      <c r="A497" s="182">
        <v>100</v>
      </c>
      <c r="B497" s="183" t="s">
        <v>1338</v>
      </c>
      <c r="C497" s="193" t="s">
        <v>1339</v>
      </c>
      <c r="D497" s="184" t="s">
        <v>0</v>
      </c>
      <c r="E497" s="185">
        <v>1.8</v>
      </c>
      <c r="F497" s="186"/>
      <c r="G497" s="187">
        <f>ROUND(E497*F497,2)</f>
        <v>0</v>
      </c>
      <c r="H497" s="186"/>
      <c r="I497" s="187">
        <f>ROUND(E497*H497,2)</f>
        <v>0</v>
      </c>
      <c r="J497" s="186"/>
      <c r="K497" s="187">
        <f>ROUND(E497*J497,2)</f>
        <v>0</v>
      </c>
      <c r="L497" s="187">
        <v>21</v>
      </c>
      <c r="M497" s="187">
        <f>G497*(1+L497/100)</f>
        <v>0</v>
      </c>
      <c r="N497" s="185">
        <v>0</v>
      </c>
      <c r="O497" s="185">
        <f>ROUND(E497*N497,2)</f>
        <v>0</v>
      </c>
      <c r="P497" s="185">
        <v>0</v>
      </c>
      <c r="Q497" s="185">
        <f>ROUND(E497*P497,2)</f>
        <v>0</v>
      </c>
      <c r="R497" s="187"/>
      <c r="S497" s="187" t="s">
        <v>241</v>
      </c>
      <c r="T497" s="188" t="s">
        <v>366</v>
      </c>
      <c r="U497" s="162">
        <v>4.7999999999999996E-3</v>
      </c>
      <c r="V497" s="162">
        <f>ROUND(E497*U497,2)</f>
        <v>0.01</v>
      </c>
      <c r="W497" s="162"/>
      <c r="X497" s="162" t="s">
        <v>243</v>
      </c>
      <c r="Y497" s="162" t="s">
        <v>244</v>
      </c>
      <c r="Z497" s="151"/>
      <c r="AA497" s="151"/>
      <c r="AB497" s="151"/>
      <c r="AC497" s="151"/>
      <c r="AD497" s="151"/>
      <c r="AE497" s="151"/>
      <c r="AF497" s="151"/>
      <c r="AG497" s="151" t="s">
        <v>245</v>
      </c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82">
        <v>101</v>
      </c>
      <c r="B498" s="183" t="s">
        <v>1340</v>
      </c>
      <c r="C498" s="193" t="s">
        <v>1341</v>
      </c>
      <c r="D498" s="184" t="s">
        <v>446</v>
      </c>
      <c r="E498" s="185">
        <v>1</v>
      </c>
      <c r="F498" s="186"/>
      <c r="G498" s="187">
        <f>ROUND(E498*F498,2)</f>
        <v>0</v>
      </c>
      <c r="H498" s="186"/>
      <c r="I498" s="187">
        <f>ROUND(E498*H498,2)</f>
        <v>0</v>
      </c>
      <c r="J498" s="186"/>
      <c r="K498" s="187">
        <f>ROUND(E498*J498,2)</f>
        <v>0</v>
      </c>
      <c r="L498" s="187">
        <v>21</v>
      </c>
      <c r="M498" s="187">
        <f>G498*(1+L498/100)</f>
        <v>0</v>
      </c>
      <c r="N498" s="185">
        <v>0</v>
      </c>
      <c r="O498" s="185">
        <f>ROUND(E498*N498,2)</f>
        <v>0</v>
      </c>
      <c r="P498" s="185">
        <v>0</v>
      </c>
      <c r="Q498" s="185">
        <f>ROUND(E498*P498,2)</f>
        <v>0</v>
      </c>
      <c r="R498" s="187"/>
      <c r="S498" s="187" t="s">
        <v>349</v>
      </c>
      <c r="T498" s="188" t="s">
        <v>366</v>
      </c>
      <c r="U498" s="162">
        <v>0</v>
      </c>
      <c r="V498" s="162">
        <f>ROUND(E498*U498,2)</f>
        <v>0</v>
      </c>
      <c r="W498" s="162"/>
      <c r="X498" s="162" t="s">
        <v>243</v>
      </c>
      <c r="Y498" s="162" t="s">
        <v>244</v>
      </c>
      <c r="Z498" s="151"/>
      <c r="AA498" s="151"/>
      <c r="AB498" s="151"/>
      <c r="AC498" s="151"/>
      <c r="AD498" s="151"/>
      <c r="AE498" s="151"/>
      <c r="AF498" s="151"/>
      <c r="AG498" s="151" t="s">
        <v>245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x14ac:dyDescent="0.2">
      <c r="A499" s="167" t="s">
        <v>235</v>
      </c>
      <c r="B499" s="168" t="s">
        <v>175</v>
      </c>
      <c r="C499" s="190" t="s">
        <v>176</v>
      </c>
      <c r="D499" s="169"/>
      <c r="E499" s="170"/>
      <c r="F499" s="171"/>
      <c r="G499" s="171">
        <f>SUMIF(AG500:AG500,"&lt;&gt;NOR",G500:G500)</f>
        <v>0</v>
      </c>
      <c r="H499" s="171"/>
      <c r="I499" s="171">
        <f>SUM(I500:I500)</f>
        <v>0</v>
      </c>
      <c r="J499" s="171"/>
      <c r="K499" s="171">
        <f>SUM(K500:K500)</f>
        <v>0</v>
      </c>
      <c r="L499" s="171"/>
      <c r="M499" s="171">
        <f>SUM(M500:M500)</f>
        <v>0</v>
      </c>
      <c r="N499" s="170"/>
      <c r="O499" s="170">
        <f>SUM(O500:O500)</f>
        <v>0</v>
      </c>
      <c r="P499" s="170"/>
      <c r="Q499" s="170">
        <f>SUM(Q500:Q500)</f>
        <v>0</v>
      </c>
      <c r="R499" s="171"/>
      <c r="S499" s="171"/>
      <c r="T499" s="172"/>
      <c r="U499" s="166"/>
      <c r="V499" s="166">
        <f>SUM(V500:V500)</f>
        <v>0</v>
      </c>
      <c r="W499" s="166"/>
      <c r="X499" s="166"/>
      <c r="Y499" s="166"/>
      <c r="AG499" t="s">
        <v>236</v>
      </c>
    </row>
    <row r="500" spans="1:60" outlineLevel="1" x14ac:dyDescent="0.2">
      <c r="A500" s="182">
        <v>102</v>
      </c>
      <c r="B500" s="183" t="s">
        <v>1342</v>
      </c>
      <c r="C500" s="193" t="s">
        <v>1343</v>
      </c>
      <c r="D500" s="184" t="s">
        <v>312</v>
      </c>
      <c r="E500" s="185">
        <v>30</v>
      </c>
      <c r="F500" s="186"/>
      <c r="G500" s="187">
        <f>ROUND(E500*F500,2)</f>
        <v>0</v>
      </c>
      <c r="H500" s="186"/>
      <c r="I500" s="187">
        <f>ROUND(E500*H500,2)</f>
        <v>0</v>
      </c>
      <c r="J500" s="186"/>
      <c r="K500" s="187">
        <f>ROUND(E500*J500,2)</f>
        <v>0</v>
      </c>
      <c r="L500" s="187">
        <v>21</v>
      </c>
      <c r="M500" s="187">
        <f>G500*(1+L500/100)</f>
        <v>0</v>
      </c>
      <c r="N500" s="185">
        <v>0</v>
      </c>
      <c r="O500" s="185">
        <f>ROUND(E500*N500,2)</f>
        <v>0</v>
      </c>
      <c r="P500" s="185">
        <v>0</v>
      </c>
      <c r="Q500" s="185">
        <f>ROUND(E500*P500,2)</f>
        <v>0</v>
      </c>
      <c r="R500" s="187"/>
      <c r="S500" s="187" t="s">
        <v>349</v>
      </c>
      <c r="T500" s="188" t="s">
        <v>350</v>
      </c>
      <c r="U500" s="162">
        <v>0</v>
      </c>
      <c r="V500" s="162">
        <f>ROUND(E500*U500,2)</f>
        <v>0</v>
      </c>
      <c r="W500" s="162"/>
      <c r="X500" s="162" t="s">
        <v>243</v>
      </c>
      <c r="Y500" s="162" t="s">
        <v>244</v>
      </c>
      <c r="Z500" s="151"/>
      <c r="AA500" s="151"/>
      <c r="AB500" s="151"/>
      <c r="AC500" s="151"/>
      <c r="AD500" s="151"/>
      <c r="AE500" s="151"/>
      <c r="AF500" s="151"/>
      <c r="AG500" s="151" t="s">
        <v>245</v>
      </c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x14ac:dyDescent="0.2">
      <c r="A501" s="167" t="s">
        <v>235</v>
      </c>
      <c r="B501" s="168" t="s">
        <v>177</v>
      </c>
      <c r="C501" s="190" t="s">
        <v>178</v>
      </c>
      <c r="D501" s="169"/>
      <c r="E501" s="170"/>
      <c r="F501" s="171"/>
      <c r="G501" s="171">
        <f>SUMIF(AG502:AG512,"&lt;&gt;NOR",G502:G512)</f>
        <v>0</v>
      </c>
      <c r="H501" s="171"/>
      <c r="I501" s="171">
        <f>SUM(I502:I512)</f>
        <v>0</v>
      </c>
      <c r="J501" s="171"/>
      <c r="K501" s="171">
        <f>SUM(K502:K512)</f>
        <v>0</v>
      </c>
      <c r="L501" s="171"/>
      <c r="M501" s="171">
        <f>SUM(M502:M512)</f>
        <v>0</v>
      </c>
      <c r="N501" s="170"/>
      <c r="O501" s="170">
        <f>SUM(O502:O512)</f>
        <v>0</v>
      </c>
      <c r="P501" s="170"/>
      <c r="Q501" s="170">
        <f>SUM(Q502:Q512)</f>
        <v>0</v>
      </c>
      <c r="R501" s="171"/>
      <c r="S501" s="171"/>
      <c r="T501" s="172"/>
      <c r="U501" s="166"/>
      <c r="V501" s="166">
        <f>SUM(V502:V512)</f>
        <v>0</v>
      </c>
      <c r="W501" s="166"/>
      <c r="X501" s="166"/>
      <c r="Y501" s="166"/>
      <c r="AG501" t="s">
        <v>236</v>
      </c>
    </row>
    <row r="502" spans="1:60" outlineLevel="1" x14ac:dyDescent="0.2">
      <c r="A502" s="182">
        <v>103</v>
      </c>
      <c r="B502" s="183" t="s">
        <v>1344</v>
      </c>
      <c r="C502" s="193" t="s">
        <v>1345</v>
      </c>
      <c r="D502" s="184" t="s">
        <v>446</v>
      </c>
      <c r="E502" s="185">
        <v>8</v>
      </c>
      <c r="F502" s="186"/>
      <c r="G502" s="187">
        <f t="shared" ref="G502:G507" si="14">ROUND(E502*F502,2)</f>
        <v>0</v>
      </c>
      <c r="H502" s="186"/>
      <c r="I502" s="187">
        <f t="shared" ref="I502:I507" si="15">ROUND(E502*H502,2)</f>
        <v>0</v>
      </c>
      <c r="J502" s="186"/>
      <c r="K502" s="187">
        <f t="shared" ref="K502:K507" si="16">ROUND(E502*J502,2)</f>
        <v>0</v>
      </c>
      <c r="L502" s="187">
        <v>21</v>
      </c>
      <c r="M502" s="187">
        <f t="shared" ref="M502:M507" si="17">G502*(1+L502/100)</f>
        <v>0</v>
      </c>
      <c r="N502" s="185">
        <v>0</v>
      </c>
      <c r="O502" s="185">
        <f t="shared" ref="O502:O507" si="18">ROUND(E502*N502,2)</f>
        <v>0</v>
      </c>
      <c r="P502" s="185">
        <v>0</v>
      </c>
      <c r="Q502" s="185">
        <f t="shared" ref="Q502:Q507" si="19">ROUND(E502*P502,2)</f>
        <v>0</v>
      </c>
      <c r="R502" s="187"/>
      <c r="S502" s="187" t="s">
        <v>349</v>
      </c>
      <c r="T502" s="188" t="s">
        <v>366</v>
      </c>
      <c r="U502" s="162">
        <v>0</v>
      </c>
      <c r="V502" s="162">
        <f t="shared" ref="V502:V507" si="20">ROUND(E502*U502,2)</f>
        <v>0</v>
      </c>
      <c r="W502" s="162"/>
      <c r="X502" s="162" t="s">
        <v>243</v>
      </c>
      <c r="Y502" s="162" t="s">
        <v>244</v>
      </c>
      <c r="Z502" s="151"/>
      <c r="AA502" s="151"/>
      <c r="AB502" s="151"/>
      <c r="AC502" s="151"/>
      <c r="AD502" s="151"/>
      <c r="AE502" s="151"/>
      <c r="AF502" s="151"/>
      <c r="AG502" s="151" t="s">
        <v>245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82">
        <v>104</v>
      </c>
      <c r="B503" s="183" t="s">
        <v>1346</v>
      </c>
      <c r="C503" s="193" t="s">
        <v>1347</v>
      </c>
      <c r="D503" s="184" t="s">
        <v>446</v>
      </c>
      <c r="E503" s="185">
        <v>13</v>
      </c>
      <c r="F503" s="186"/>
      <c r="G503" s="187">
        <f t="shared" si="14"/>
        <v>0</v>
      </c>
      <c r="H503" s="186"/>
      <c r="I503" s="187">
        <f t="shared" si="15"/>
        <v>0</v>
      </c>
      <c r="J503" s="186"/>
      <c r="K503" s="187">
        <f t="shared" si="16"/>
        <v>0</v>
      </c>
      <c r="L503" s="187">
        <v>21</v>
      </c>
      <c r="M503" s="187">
        <f t="shared" si="17"/>
        <v>0</v>
      </c>
      <c r="N503" s="185">
        <v>0</v>
      </c>
      <c r="O503" s="185">
        <f t="shared" si="18"/>
        <v>0</v>
      </c>
      <c r="P503" s="185">
        <v>0</v>
      </c>
      <c r="Q503" s="185">
        <f t="shared" si="19"/>
        <v>0</v>
      </c>
      <c r="R503" s="187"/>
      <c r="S503" s="187" t="s">
        <v>349</v>
      </c>
      <c r="T503" s="188" t="s">
        <v>366</v>
      </c>
      <c r="U503" s="162">
        <v>0</v>
      </c>
      <c r="V503" s="162">
        <f t="shared" si="20"/>
        <v>0</v>
      </c>
      <c r="W503" s="162"/>
      <c r="X503" s="162" t="s">
        <v>243</v>
      </c>
      <c r="Y503" s="162" t="s">
        <v>244</v>
      </c>
      <c r="Z503" s="151"/>
      <c r="AA503" s="151"/>
      <c r="AB503" s="151"/>
      <c r="AC503" s="151"/>
      <c r="AD503" s="151"/>
      <c r="AE503" s="151"/>
      <c r="AF503" s="151"/>
      <c r="AG503" s="151" t="s">
        <v>245</v>
      </c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82">
        <v>105</v>
      </c>
      <c r="B504" s="183" t="s">
        <v>1348</v>
      </c>
      <c r="C504" s="193" t="s">
        <v>1349</v>
      </c>
      <c r="D504" s="184" t="s">
        <v>446</v>
      </c>
      <c r="E504" s="185">
        <v>12</v>
      </c>
      <c r="F504" s="186"/>
      <c r="G504" s="187">
        <f t="shared" si="14"/>
        <v>0</v>
      </c>
      <c r="H504" s="186"/>
      <c r="I504" s="187">
        <f t="shared" si="15"/>
        <v>0</v>
      </c>
      <c r="J504" s="186"/>
      <c r="K504" s="187">
        <f t="shared" si="16"/>
        <v>0</v>
      </c>
      <c r="L504" s="187">
        <v>21</v>
      </c>
      <c r="M504" s="187">
        <f t="shared" si="17"/>
        <v>0</v>
      </c>
      <c r="N504" s="185">
        <v>0</v>
      </c>
      <c r="O504" s="185">
        <f t="shared" si="18"/>
        <v>0</v>
      </c>
      <c r="P504" s="185">
        <v>0</v>
      </c>
      <c r="Q504" s="185">
        <f t="shared" si="19"/>
        <v>0</v>
      </c>
      <c r="R504" s="187"/>
      <c r="S504" s="187" t="s">
        <v>349</v>
      </c>
      <c r="T504" s="188" t="s">
        <v>366</v>
      </c>
      <c r="U504" s="162">
        <v>0</v>
      </c>
      <c r="V504" s="162">
        <f t="shared" si="20"/>
        <v>0</v>
      </c>
      <c r="W504" s="162"/>
      <c r="X504" s="162" t="s">
        <v>243</v>
      </c>
      <c r="Y504" s="162" t="s">
        <v>244</v>
      </c>
      <c r="Z504" s="151"/>
      <c r="AA504" s="151"/>
      <c r="AB504" s="151"/>
      <c r="AC504" s="151"/>
      <c r="AD504" s="151"/>
      <c r="AE504" s="151"/>
      <c r="AF504" s="151"/>
      <c r="AG504" s="151" t="s">
        <v>245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82">
        <v>106</v>
      </c>
      <c r="B505" s="183" t="s">
        <v>1350</v>
      </c>
      <c r="C505" s="193" t="s">
        <v>1351</v>
      </c>
      <c r="D505" s="184" t="s">
        <v>446</v>
      </c>
      <c r="E505" s="185">
        <v>12</v>
      </c>
      <c r="F505" s="186"/>
      <c r="G505" s="187">
        <f t="shared" si="14"/>
        <v>0</v>
      </c>
      <c r="H505" s="186"/>
      <c r="I505" s="187">
        <f t="shared" si="15"/>
        <v>0</v>
      </c>
      <c r="J505" s="186"/>
      <c r="K505" s="187">
        <f t="shared" si="16"/>
        <v>0</v>
      </c>
      <c r="L505" s="187">
        <v>21</v>
      </c>
      <c r="M505" s="187">
        <f t="shared" si="17"/>
        <v>0</v>
      </c>
      <c r="N505" s="185">
        <v>0</v>
      </c>
      <c r="O505" s="185">
        <f t="shared" si="18"/>
        <v>0</v>
      </c>
      <c r="P505" s="185">
        <v>0</v>
      </c>
      <c r="Q505" s="185">
        <f t="shared" si="19"/>
        <v>0</v>
      </c>
      <c r="R505" s="187"/>
      <c r="S505" s="187" t="s">
        <v>349</v>
      </c>
      <c r="T505" s="188" t="s">
        <v>366</v>
      </c>
      <c r="U505" s="162">
        <v>0</v>
      </c>
      <c r="V505" s="162">
        <f t="shared" si="20"/>
        <v>0</v>
      </c>
      <c r="W505" s="162"/>
      <c r="X505" s="162" t="s">
        <v>243</v>
      </c>
      <c r="Y505" s="162" t="s">
        <v>244</v>
      </c>
      <c r="Z505" s="151"/>
      <c r="AA505" s="151"/>
      <c r="AB505" s="151"/>
      <c r="AC505" s="151"/>
      <c r="AD505" s="151"/>
      <c r="AE505" s="151"/>
      <c r="AF505" s="151"/>
      <c r="AG505" s="151" t="s">
        <v>245</v>
      </c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">
      <c r="A506" s="174">
        <v>107</v>
      </c>
      <c r="B506" s="175" t="s">
        <v>1352</v>
      </c>
      <c r="C506" s="191" t="s">
        <v>1353</v>
      </c>
      <c r="D506" s="176" t="s">
        <v>446</v>
      </c>
      <c r="E506" s="177">
        <v>8</v>
      </c>
      <c r="F506" s="178"/>
      <c r="G506" s="179">
        <f t="shared" si="14"/>
        <v>0</v>
      </c>
      <c r="H506" s="178"/>
      <c r="I506" s="179">
        <f t="shared" si="15"/>
        <v>0</v>
      </c>
      <c r="J506" s="178"/>
      <c r="K506" s="179">
        <f t="shared" si="16"/>
        <v>0</v>
      </c>
      <c r="L506" s="179">
        <v>21</v>
      </c>
      <c r="M506" s="179">
        <f t="shared" si="17"/>
        <v>0</v>
      </c>
      <c r="N506" s="177">
        <v>0</v>
      </c>
      <c r="O506" s="177">
        <f t="shared" si="18"/>
        <v>0</v>
      </c>
      <c r="P506" s="177">
        <v>0</v>
      </c>
      <c r="Q506" s="177">
        <f t="shared" si="19"/>
        <v>0</v>
      </c>
      <c r="R506" s="179"/>
      <c r="S506" s="179" t="s">
        <v>349</v>
      </c>
      <c r="T506" s="180" t="s">
        <v>366</v>
      </c>
      <c r="U506" s="162">
        <v>0</v>
      </c>
      <c r="V506" s="162">
        <f t="shared" si="20"/>
        <v>0</v>
      </c>
      <c r="W506" s="162"/>
      <c r="X506" s="162" t="s">
        <v>1354</v>
      </c>
      <c r="Y506" s="162" t="s">
        <v>244</v>
      </c>
      <c r="Z506" s="151"/>
      <c r="AA506" s="151"/>
      <c r="AB506" s="151"/>
      <c r="AC506" s="151"/>
      <c r="AD506" s="151"/>
      <c r="AE506" s="151"/>
      <c r="AF506" s="151"/>
      <c r="AG506" s="151" t="s">
        <v>1355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>
        <v>108</v>
      </c>
      <c r="B507" s="159" t="s">
        <v>1356</v>
      </c>
      <c r="C507" s="194" t="s">
        <v>1357</v>
      </c>
      <c r="D507" s="160" t="s">
        <v>0</v>
      </c>
      <c r="E507" s="189"/>
      <c r="F507" s="163"/>
      <c r="G507" s="162">
        <f t="shared" si="14"/>
        <v>0</v>
      </c>
      <c r="H507" s="163"/>
      <c r="I507" s="162">
        <f t="shared" si="15"/>
        <v>0</v>
      </c>
      <c r="J507" s="163"/>
      <c r="K507" s="162">
        <f t="shared" si="16"/>
        <v>0</v>
      </c>
      <c r="L507" s="162">
        <v>21</v>
      </c>
      <c r="M507" s="162">
        <f t="shared" si="17"/>
        <v>0</v>
      </c>
      <c r="N507" s="161">
        <v>0</v>
      </c>
      <c r="O507" s="161">
        <f t="shared" si="18"/>
        <v>0</v>
      </c>
      <c r="P507" s="161">
        <v>0</v>
      </c>
      <c r="Q507" s="161">
        <f t="shared" si="19"/>
        <v>0</v>
      </c>
      <c r="R507" s="162" t="s">
        <v>1358</v>
      </c>
      <c r="S507" s="162" t="s">
        <v>241</v>
      </c>
      <c r="T507" s="162" t="s">
        <v>242</v>
      </c>
      <c r="U507" s="162">
        <v>0</v>
      </c>
      <c r="V507" s="162">
        <f t="shared" si="20"/>
        <v>0</v>
      </c>
      <c r="W507" s="162"/>
      <c r="X507" s="162" t="s">
        <v>423</v>
      </c>
      <c r="Y507" s="162" t="s">
        <v>244</v>
      </c>
      <c r="Z507" s="151"/>
      <c r="AA507" s="151"/>
      <c r="AB507" s="151"/>
      <c r="AC507" s="151"/>
      <c r="AD507" s="151"/>
      <c r="AE507" s="151"/>
      <c r="AF507" s="151"/>
      <c r="AG507" s="151" t="s">
        <v>424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2" x14ac:dyDescent="0.2">
      <c r="A508" s="158"/>
      <c r="B508" s="159"/>
      <c r="C508" s="255" t="s">
        <v>1359</v>
      </c>
      <c r="D508" s="256"/>
      <c r="E508" s="256"/>
      <c r="F508" s="256"/>
      <c r="G508" s="256"/>
      <c r="H508" s="162"/>
      <c r="I508" s="162"/>
      <c r="J508" s="162"/>
      <c r="K508" s="162"/>
      <c r="L508" s="162"/>
      <c r="M508" s="162"/>
      <c r="N508" s="161"/>
      <c r="O508" s="161"/>
      <c r="P508" s="161"/>
      <c r="Q508" s="161"/>
      <c r="R508" s="162"/>
      <c r="S508" s="162"/>
      <c r="T508" s="162"/>
      <c r="U508" s="162"/>
      <c r="V508" s="162"/>
      <c r="W508" s="162"/>
      <c r="X508" s="162"/>
      <c r="Y508" s="162"/>
      <c r="Z508" s="151"/>
      <c r="AA508" s="151"/>
      <c r="AB508" s="151"/>
      <c r="AC508" s="151"/>
      <c r="AD508" s="151"/>
      <c r="AE508" s="151"/>
      <c r="AF508" s="151"/>
      <c r="AG508" s="151" t="s">
        <v>247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ht="22.5" outlineLevel="1" x14ac:dyDescent="0.2">
      <c r="A509" s="158">
        <v>109</v>
      </c>
      <c r="B509" s="159" t="s">
        <v>1360</v>
      </c>
      <c r="C509" s="194" t="s">
        <v>1361</v>
      </c>
      <c r="D509" s="160" t="s">
        <v>0</v>
      </c>
      <c r="E509" s="189"/>
      <c r="F509" s="163"/>
      <c r="G509" s="162">
        <f>ROUND(E509*F509,2)</f>
        <v>0</v>
      </c>
      <c r="H509" s="163"/>
      <c r="I509" s="162">
        <f>ROUND(E509*H509,2)</f>
        <v>0</v>
      </c>
      <c r="J509" s="163"/>
      <c r="K509" s="162">
        <f>ROUND(E509*J509,2)</f>
        <v>0</v>
      </c>
      <c r="L509" s="162">
        <v>21</v>
      </c>
      <c r="M509" s="162">
        <f>G509*(1+L509/100)</f>
        <v>0</v>
      </c>
      <c r="N509" s="161">
        <v>0</v>
      </c>
      <c r="O509" s="161">
        <f>ROUND(E509*N509,2)</f>
        <v>0</v>
      </c>
      <c r="P509" s="161">
        <v>0</v>
      </c>
      <c r="Q509" s="161">
        <f>ROUND(E509*P509,2)</f>
        <v>0</v>
      </c>
      <c r="R509" s="162" t="s">
        <v>1358</v>
      </c>
      <c r="S509" s="162" t="s">
        <v>241</v>
      </c>
      <c r="T509" s="162" t="s">
        <v>242</v>
      </c>
      <c r="U509" s="162">
        <v>0</v>
      </c>
      <c r="V509" s="162">
        <f>ROUND(E509*U509,2)</f>
        <v>0</v>
      </c>
      <c r="W509" s="162"/>
      <c r="X509" s="162" t="s">
        <v>423</v>
      </c>
      <c r="Y509" s="162" t="s">
        <v>244</v>
      </c>
      <c r="Z509" s="151"/>
      <c r="AA509" s="151"/>
      <c r="AB509" s="151"/>
      <c r="AC509" s="151"/>
      <c r="AD509" s="151"/>
      <c r="AE509" s="151"/>
      <c r="AF509" s="151"/>
      <c r="AG509" s="151" t="s">
        <v>424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2" x14ac:dyDescent="0.2">
      <c r="A510" s="158"/>
      <c r="B510" s="159"/>
      <c r="C510" s="255" t="s">
        <v>1359</v>
      </c>
      <c r="D510" s="256"/>
      <c r="E510" s="256"/>
      <c r="F510" s="256"/>
      <c r="G510" s="256"/>
      <c r="H510" s="162"/>
      <c r="I510" s="162"/>
      <c r="J510" s="162"/>
      <c r="K510" s="162"/>
      <c r="L510" s="162"/>
      <c r="M510" s="162"/>
      <c r="N510" s="161"/>
      <c r="O510" s="161"/>
      <c r="P510" s="161"/>
      <c r="Q510" s="161"/>
      <c r="R510" s="162"/>
      <c r="S510" s="162"/>
      <c r="T510" s="162"/>
      <c r="U510" s="162"/>
      <c r="V510" s="162"/>
      <c r="W510" s="162"/>
      <c r="X510" s="162"/>
      <c r="Y510" s="162"/>
      <c r="Z510" s="151"/>
      <c r="AA510" s="151"/>
      <c r="AB510" s="151"/>
      <c r="AC510" s="151"/>
      <c r="AD510" s="151"/>
      <c r="AE510" s="151"/>
      <c r="AF510" s="151"/>
      <c r="AG510" s="151" t="s">
        <v>247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ht="33.75" outlineLevel="1" x14ac:dyDescent="0.2">
      <c r="A511" s="158">
        <v>110</v>
      </c>
      <c r="B511" s="159" t="s">
        <v>1362</v>
      </c>
      <c r="C511" s="194" t="s">
        <v>1363</v>
      </c>
      <c r="D511" s="160" t="s">
        <v>0</v>
      </c>
      <c r="E511" s="189"/>
      <c r="F511" s="163"/>
      <c r="G511" s="162">
        <f>ROUND(E511*F511,2)</f>
        <v>0</v>
      </c>
      <c r="H511" s="163"/>
      <c r="I511" s="162">
        <f>ROUND(E511*H511,2)</f>
        <v>0</v>
      </c>
      <c r="J511" s="163"/>
      <c r="K511" s="162">
        <f>ROUND(E511*J511,2)</f>
        <v>0</v>
      </c>
      <c r="L511" s="162">
        <v>21</v>
      </c>
      <c r="M511" s="162">
        <f>G511*(1+L511/100)</f>
        <v>0</v>
      </c>
      <c r="N511" s="161">
        <v>0</v>
      </c>
      <c r="O511" s="161">
        <f>ROUND(E511*N511,2)</f>
        <v>0</v>
      </c>
      <c r="P511" s="161">
        <v>0</v>
      </c>
      <c r="Q511" s="161">
        <f>ROUND(E511*P511,2)</f>
        <v>0</v>
      </c>
      <c r="R511" s="162" t="s">
        <v>1358</v>
      </c>
      <c r="S511" s="162" t="s">
        <v>241</v>
      </c>
      <c r="T511" s="162" t="s">
        <v>242</v>
      </c>
      <c r="U511" s="162">
        <v>0</v>
      </c>
      <c r="V511" s="162">
        <f>ROUND(E511*U511,2)</f>
        <v>0</v>
      </c>
      <c r="W511" s="162"/>
      <c r="X511" s="162" t="s">
        <v>423</v>
      </c>
      <c r="Y511" s="162" t="s">
        <v>244</v>
      </c>
      <c r="Z511" s="151"/>
      <c r="AA511" s="151"/>
      <c r="AB511" s="151"/>
      <c r="AC511" s="151"/>
      <c r="AD511" s="151"/>
      <c r="AE511" s="151"/>
      <c r="AF511" s="151"/>
      <c r="AG511" s="151" t="s">
        <v>424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2" x14ac:dyDescent="0.2">
      <c r="A512" s="158"/>
      <c r="B512" s="159"/>
      <c r="C512" s="255" t="s">
        <v>1359</v>
      </c>
      <c r="D512" s="256"/>
      <c r="E512" s="256"/>
      <c r="F512" s="256"/>
      <c r="G512" s="256"/>
      <c r="H512" s="162"/>
      <c r="I512" s="162"/>
      <c r="J512" s="162"/>
      <c r="K512" s="162"/>
      <c r="L512" s="162"/>
      <c r="M512" s="162"/>
      <c r="N512" s="161"/>
      <c r="O512" s="161"/>
      <c r="P512" s="161"/>
      <c r="Q512" s="161"/>
      <c r="R512" s="162"/>
      <c r="S512" s="162"/>
      <c r="T512" s="162"/>
      <c r="U512" s="162"/>
      <c r="V512" s="162"/>
      <c r="W512" s="162"/>
      <c r="X512" s="162"/>
      <c r="Y512" s="162"/>
      <c r="Z512" s="151"/>
      <c r="AA512" s="151"/>
      <c r="AB512" s="151"/>
      <c r="AC512" s="151"/>
      <c r="AD512" s="151"/>
      <c r="AE512" s="151"/>
      <c r="AF512" s="151"/>
      <c r="AG512" s="151" t="s">
        <v>247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x14ac:dyDescent="0.2">
      <c r="A513" s="167" t="s">
        <v>235</v>
      </c>
      <c r="B513" s="168" t="s">
        <v>182</v>
      </c>
      <c r="C513" s="190" t="s">
        <v>183</v>
      </c>
      <c r="D513" s="169"/>
      <c r="E513" s="170"/>
      <c r="F513" s="171"/>
      <c r="G513" s="171">
        <f>SUMIF(AG514:AG516,"&lt;&gt;NOR",G514:G516)</f>
        <v>0</v>
      </c>
      <c r="H513" s="171"/>
      <c r="I513" s="171">
        <f>SUM(I514:I516)</f>
        <v>0</v>
      </c>
      <c r="J513" s="171"/>
      <c r="K513" s="171">
        <f>SUM(K514:K516)</f>
        <v>0</v>
      </c>
      <c r="L513" s="171"/>
      <c r="M513" s="171">
        <f>SUM(M514:M516)</f>
        <v>0</v>
      </c>
      <c r="N513" s="170"/>
      <c r="O513" s="170">
        <f>SUM(O514:O516)</f>
        <v>1.44</v>
      </c>
      <c r="P513" s="170"/>
      <c r="Q513" s="170">
        <f>SUM(Q514:Q516)</f>
        <v>0</v>
      </c>
      <c r="R513" s="171"/>
      <c r="S513" s="171"/>
      <c r="T513" s="172"/>
      <c r="U513" s="166"/>
      <c r="V513" s="166">
        <f>SUM(V514:V516)</f>
        <v>300</v>
      </c>
      <c r="W513" s="166"/>
      <c r="X513" s="166"/>
      <c r="Y513" s="166"/>
      <c r="AG513" t="s">
        <v>236</v>
      </c>
    </row>
    <row r="514" spans="1:60" ht="22.5" outlineLevel="1" x14ac:dyDescent="0.2">
      <c r="A514" s="174">
        <v>111</v>
      </c>
      <c r="B514" s="175" t="s">
        <v>1364</v>
      </c>
      <c r="C514" s="191" t="s">
        <v>1365</v>
      </c>
      <c r="D514" s="176" t="s">
        <v>446</v>
      </c>
      <c r="E514" s="177">
        <v>10</v>
      </c>
      <c r="F514" s="178"/>
      <c r="G514" s="179">
        <f>ROUND(E514*F514,2)</f>
        <v>0</v>
      </c>
      <c r="H514" s="178"/>
      <c r="I514" s="179">
        <f>ROUND(E514*H514,2)</f>
        <v>0</v>
      </c>
      <c r="J514" s="178"/>
      <c r="K514" s="179">
        <f>ROUND(E514*J514,2)</f>
        <v>0</v>
      </c>
      <c r="L514" s="179">
        <v>21</v>
      </c>
      <c r="M514" s="179">
        <f>G514*(1+L514/100)</f>
        <v>0</v>
      </c>
      <c r="N514" s="177">
        <v>0.14369000000000001</v>
      </c>
      <c r="O514" s="177">
        <f>ROUND(E514*N514,2)</f>
        <v>1.44</v>
      </c>
      <c r="P514" s="177">
        <v>0</v>
      </c>
      <c r="Q514" s="177">
        <f>ROUND(E514*P514,2)</f>
        <v>0</v>
      </c>
      <c r="R514" s="179" t="s">
        <v>568</v>
      </c>
      <c r="S514" s="179" t="s">
        <v>241</v>
      </c>
      <c r="T514" s="180" t="s">
        <v>242</v>
      </c>
      <c r="U514" s="162">
        <v>30</v>
      </c>
      <c r="V514" s="162">
        <f>ROUND(E514*U514,2)</f>
        <v>300</v>
      </c>
      <c r="W514" s="162"/>
      <c r="X514" s="162" t="s">
        <v>243</v>
      </c>
      <c r="Y514" s="162" t="s">
        <v>244</v>
      </c>
      <c r="Z514" s="151"/>
      <c r="AA514" s="151"/>
      <c r="AB514" s="151"/>
      <c r="AC514" s="151"/>
      <c r="AD514" s="151"/>
      <c r="AE514" s="151"/>
      <c r="AF514" s="151"/>
      <c r="AG514" s="151" t="s">
        <v>245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58">
        <v>112</v>
      </c>
      <c r="B515" s="159" t="s">
        <v>566</v>
      </c>
      <c r="C515" s="194" t="s">
        <v>567</v>
      </c>
      <c r="D515" s="160" t="s">
        <v>0</v>
      </c>
      <c r="E515" s="189"/>
      <c r="F515" s="163"/>
      <c r="G515" s="162">
        <f>ROUND(E515*F515,2)</f>
        <v>0</v>
      </c>
      <c r="H515" s="163"/>
      <c r="I515" s="162">
        <f>ROUND(E515*H515,2)</f>
        <v>0</v>
      </c>
      <c r="J515" s="163"/>
      <c r="K515" s="162">
        <f>ROUND(E515*J515,2)</f>
        <v>0</v>
      </c>
      <c r="L515" s="162">
        <v>21</v>
      </c>
      <c r="M515" s="162">
        <f>G515*(1+L515/100)</f>
        <v>0</v>
      </c>
      <c r="N515" s="161">
        <v>0</v>
      </c>
      <c r="O515" s="161">
        <f>ROUND(E515*N515,2)</f>
        <v>0</v>
      </c>
      <c r="P515" s="161">
        <v>0</v>
      </c>
      <c r="Q515" s="161">
        <f>ROUND(E515*P515,2)</f>
        <v>0</v>
      </c>
      <c r="R515" s="162" t="s">
        <v>568</v>
      </c>
      <c r="S515" s="162" t="s">
        <v>241</v>
      </c>
      <c r="T515" s="162" t="s">
        <v>242</v>
      </c>
      <c r="U515" s="162">
        <v>0</v>
      </c>
      <c r="V515" s="162">
        <f>ROUND(E515*U515,2)</f>
        <v>0</v>
      </c>
      <c r="W515" s="162"/>
      <c r="X515" s="162" t="s">
        <v>423</v>
      </c>
      <c r="Y515" s="162" t="s">
        <v>244</v>
      </c>
      <c r="Z515" s="151"/>
      <c r="AA515" s="151"/>
      <c r="AB515" s="151"/>
      <c r="AC515" s="151"/>
      <c r="AD515" s="151"/>
      <c r="AE515" s="151"/>
      <c r="AF515" s="151"/>
      <c r="AG515" s="151" t="s">
        <v>424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2" x14ac:dyDescent="0.2">
      <c r="A516" s="158"/>
      <c r="B516" s="159"/>
      <c r="C516" s="255" t="s">
        <v>441</v>
      </c>
      <c r="D516" s="256"/>
      <c r="E516" s="256"/>
      <c r="F516" s="256"/>
      <c r="G516" s="256"/>
      <c r="H516" s="162"/>
      <c r="I516" s="162"/>
      <c r="J516" s="162"/>
      <c r="K516" s="162"/>
      <c r="L516" s="162"/>
      <c r="M516" s="162"/>
      <c r="N516" s="161"/>
      <c r="O516" s="161"/>
      <c r="P516" s="161"/>
      <c r="Q516" s="161"/>
      <c r="R516" s="162"/>
      <c r="S516" s="162"/>
      <c r="T516" s="162"/>
      <c r="U516" s="162"/>
      <c r="V516" s="162"/>
      <c r="W516" s="162"/>
      <c r="X516" s="162"/>
      <c r="Y516" s="162"/>
      <c r="Z516" s="151"/>
      <c r="AA516" s="151"/>
      <c r="AB516" s="151"/>
      <c r="AC516" s="151"/>
      <c r="AD516" s="151"/>
      <c r="AE516" s="151"/>
      <c r="AF516" s="151"/>
      <c r="AG516" s="151" t="s">
        <v>247</v>
      </c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x14ac:dyDescent="0.2">
      <c r="A517" s="167" t="s">
        <v>235</v>
      </c>
      <c r="B517" s="168" t="s">
        <v>188</v>
      </c>
      <c r="C517" s="190" t="s">
        <v>189</v>
      </c>
      <c r="D517" s="169"/>
      <c r="E517" s="170"/>
      <c r="F517" s="171"/>
      <c r="G517" s="171">
        <f>SUMIF(AG518:AG585,"&lt;&gt;NOR",G518:G585)</f>
        <v>0</v>
      </c>
      <c r="H517" s="171"/>
      <c r="I517" s="171">
        <f>SUM(I518:I585)</f>
        <v>0</v>
      </c>
      <c r="J517" s="171"/>
      <c r="K517" s="171">
        <f>SUM(K518:K585)</f>
        <v>0</v>
      </c>
      <c r="L517" s="171"/>
      <c r="M517" s="171">
        <f>SUM(M518:M585)</f>
        <v>0</v>
      </c>
      <c r="N517" s="170"/>
      <c r="O517" s="170">
        <f>SUM(O518:O585)</f>
        <v>0.09</v>
      </c>
      <c r="P517" s="170"/>
      <c r="Q517" s="170">
        <f>SUM(Q518:Q585)</f>
        <v>1.42</v>
      </c>
      <c r="R517" s="171"/>
      <c r="S517" s="171"/>
      <c r="T517" s="172"/>
      <c r="U517" s="166"/>
      <c r="V517" s="166">
        <f>SUM(V518:V585)</f>
        <v>410.58</v>
      </c>
      <c r="W517" s="166"/>
      <c r="X517" s="166"/>
      <c r="Y517" s="166"/>
      <c r="AG517" t="s">
        <v>236</v>
      </c>
    </row>
    <row r="518" spans="1:60" outlineLevel="1" x14ac:dyDescent="0.2">
      <c r="A518" s="174">
        <v>113</v>
      </c>
      <c r="B518" s="175" t="s">
        <v>1366</v>
      </c>
      <c r="C518" s="191" t="s">
        <v>1367</v>
      </c>
      <c r="D518" s="176" t="s">
        <v>268</v>
      </c>
      <c r="E518" s="177">
        <v>74.959999999999994</v>
      </c>
      <c r="F518" s="178"/>
      <c r="G518" s="179">
        <f>ROUND(E518*F518,2)</f>
        <v>0</v>
      </c>
      <c r="H518" s="178"/>
      <c r="I518" s="179">
        <f>ROUND(E518*H518,2)</f>
        <v>0</v>
      </c>
      <c r="J518" s="178"/>
      <c r="K518" s="179">
        <f>ROUND(E518*J518,2)</f>
        <v>0</v>
      </c>
      <c r="L518" s="179">
        <v>21</v>
      </c>
      <c r="M518" s="179">
        <f>G518*(1+L518/100)</f>
        <v>0</v>
      </c>
      <c r="N518" s="177">
        <v>0</v>
      </c>
      <c r="O518" s="177">
        <f>ROUND(E518*N518,2)</f>
        <v>0</v>
      </c>
      <c r="P518" s="177">
        <v>1.098E-2</v>
      </c>
      <c r="Q518" s="177">
        <f>ROUND(E518*P518,2)</f>
        <v>0.82</v>
      </c>
      <c r="R518" s="179" t="s">
        <v>449</v>
      </c>
      <c r="S518" s="179" t="s">
        <v>241</v>
      </c>
      <c r="T518" s="180" t="s">
        <v>242</v>
      </c>
      <c r="U518" s="162">
        <v>0.37</v>
      </c>
      <c r="V518" s="162">
        <f>ROUND(E518*U518,2)</f>
        <v>27.74</v>
      </c>
      <c r="W518" s="162"/>
      <c r="X518" s="162" t="s">
        <v>243</v>
      </c>
      <c r="Y518" s="162" t="s">
        <v>244</v>
      </c>
      <c r="Z518" s="151"/>
      <c r="AA518" s="151"/>
      <c r="AB518" s="151"/>
      <c r="AC518" s="151"/>
      <c r="AD518" s="151"/>
      <c r="AE518" s="151"/>
      <c r="AF518" s="151"/>
      <c r="AG518" s="151" t="s">
        <v>245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2" x14ac:dyDescent="0.2">
      <c r="A519" s="158"/>
      <c r="B519" s="159"/>
      <c r="C519" s="192" t="s">
        <v>1368</v>
      </c>
      <c r="D519" s="164"/>
      <c r="E519" s="165">
        <v>40.44</v>
      </c>
      <c r="F519" s="162"/>
      <c r="G519" s="162"/>
      <c r="H519" s="162"/>
      <c r="I519" s="162"/>
      <c r="J519" s="162"/>
      <c r="K519" s="162"/>
      <c r="L519" s="162"/>
      <c r="M519" s="162"/>
      <c r="N519" s="161"/>
      <c r="O519" s="161"/>
      <c r="P519" s="161"/>
      <c r="Q519" s="161"/>
      <c r="R519" s="162"/>
      <c r="S519" s="162"/>
      <c r="T519" s="162"/>
      <c r="U519" s="162"/>
      <c r="V519" s="162"/>
      <c r="W519" s="162"/>
      <c r="X519" s="162"/>
      <c r="Y519" s="162"/>
      <c r="Z519" s="151"/>
      <c r="AA519" s="151"/>
      <c r="AB519" s="151"/>
      <c r="AC519" s="151"/>
      <c r="AD519" s="151"/>
      <c r="AE519" s="151"/>
      <c r="AF519" s="151"/>
      <c r="AG519" s="151" t="s">
        <v>249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2" t="s">
        <v>1369</v>
      </c>
      <c r="D520" s="164"/>
      <c r="E520" s="165">
        <v>34.520000000000003</v>
      </c>
      <c r="F520" s="162"/>
      <c r="G520" s="162"/>
      <c r="H520" s="162"/>
      <c r="I520" s="162"/>
      <c r="J520" s="162"/>
      <c r="K520" s="162"/>
      <c r="L520" s="162"/>
      <c r="M520" s="162"/>
      <c r="N520" s="161"/>
      <c r="O520" s="161"/>
      <c r="P520" s="161"/>
      <c r="Q520" s="161"/>
      <c r="R520" s="162"/>
      <c r="S520" s="162"/>
      <c r="T520" s="162"/>
      <c r="U520" s="162"/>
      <c r="V520" s="162"/>
      <c r="W520" s="162"/>
      <c r="X520" s="162"/>
      <c r="Y520" s="162"/>
      <c r="Z520" s="151"/>
      <c r="AA520" s="151"/>
      <c r="AB520" s="151"/>
      <c r="AC520" s="151"/>
      <c r="AD520" s="151"/>
      <c r="AE520" s="151"/>
      <c r="AF520" s="151"/>
      <c r="AG520" s="151" t="s">
        <v>249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74">
        <v>114</v>
      </c>
      <c r="B521" s="175" t="s">
        <v>1370</v>
      </c>
      <c r="C521" s="191" t="s">
        <v>1371</v>
      </c>
      <c r="D521" s="176" t="s">
        <v>268</v>
      </c>
      <c r="E521" s="177">
        <v>74.959999999999994</v>
      </c>
      <c r="F521" s="178"/>
      <c r="G521" s="179">
        <f>ROUND(E521*F521,2)</f>
        <v>0</v>
      </c>
      <c r="H521" s="178"/>
      <c r="I521" s="179">
        <f>ROUND(E521*H521,2)</f>
        <v>0</v>
      </c>
      <c r="J521" s="178"/>
      <c r="K521" s="179">
        <f>ROUND(E521*J521,2)</f>
        <v>0</v>
      </c>
      <c r="L521" s="179">
        <v>21</v>
      </c>
      <c r="M521" s="179">
        <f>G521*(1+L521/100)</f>
        <v>0</v>
      </c>
      <c r="N521" s="177">
        <v>0</v>
      </c>
      <c r="O521" s="177">
        <f>ROUND(E521*N521,2)</f>
        <v>0</v>
      </c>
      <c r="P521" s="177">
        <v>8.0000000000000002E-3</v>
      </c>
      <c r="Q521" s="177">
        <f>ROUND(E521*P521,2)</f>
        <v>0.6</v>
      </c>
      <c r="R521" s="179" t="s">
        <v>449</v>
      </c>
      <c r="S521" s="179" t="s">
        <v>241</v>
      </c>
      <c r="T521" s="180" t="s">
        <v>242</v>
      </c>
      <c r="U521" s="162">
        <v>6.6000000000000003E-2</v>
      </c>
      <c r="V521" s="162">
        <f>ROUND(E521*U521,2)</f>
        <v>4.95</v>
      </c>
      <c r="W521" s="162"/>
      <c r="X521" s="162" t="s">
        <v>243</v>
      </c>
      <c r="Y521" s="162" t="s">
        <v>244</v>
      </c>
      <c r="Z521" s="151"/>
      <c r="AA521" s="151"/>
      <c r="AB521" s="151"/>
      <c r="AC521" s="151"/>
      <c r="AD521" s="151"/>
      <c r="AE521" s="151"/>
      <c r="AF521" s="151"/>
      <c r="AG521" s="151" t="s">
        <v>245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2" x14ac:dyDescent="0.2">
      <c r="A522" s="158"/>
      <c r="B522" s="159"/>
      <c r="C522" s="192" t="s">
        <v>1368</v>
      </c>
      <c r="D522" s="164"/>
      <c r="E522" s="165">
        <v>40.44</v>
      </c>
      <c r="F522" s="162"/>
      <c r="G522" s="162"/>
      <c r="H522" s="162"/>
      <c r="I522" s="162"/>
      <c r="J522" s="162"/>
      <c r="K522" s="162"/>
      <c r="L522" s="162"/>
      <c r="M522" s="162"/>
      <c r="N522" s="161"/>
      <c r="O522" s="161"/>
      <c r="P522" s="161"/>
      <c r="Q522" s="161"/>
      <c r="R522" s="162"/>
      <c r="S522" s="162"/>
      <c r="T522" s="162"/>
      <c r="U522" s="162"/>
      <c r="V522" s="162"/>
      <c r="W522" s="162"/>
      <c r="X522" s="162"/>
      <c r="Y522" s="162"/>
      <c r="Z522" s="151"/>
      <c r="AA522" s="151"/>
      <c r="AB522" s="151"/>
      <c r="AC522" s="151"/>
      <c r="AD522" s="151"/>
      <c r="AE522" s="151"/>
      <c r="AF522" s="151"/>
      <c r="AG522" s="151" t="s">
        <v>249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192" t="s">
        <v>1369</v>
      </c>
      <c r="D523" s="164"/>
      <c r="E523" s="165">
        <v>34.520000000000003</v>
      </c>
      <c r="F523" s="162"/>
      <c r="G523" s="162"/>
      <c r="H523" s="162"/>
      <c r="I523" s="162"/>
      <c r="J523" s="162"/>
      <c r="K523" s="162"/>
      <c r="L523" s="162"/>
      <c r="M523" s="162"/>
      <c r="N523" s="161"/>
      <c r="O523" s="161"/>
      <c r="P523" s="161"/>
      <c r="Q523" s="161"/>
      <c r="R523" s="162"/>
      <c r="S523" s="162"/>
      <c r="T523" s="162"/>
      <c r="U523" s="162"/>
      <c r="V523" s="162"/>
      <c r="W523" s="162"/>
      <c r="X523" s="162"/>
      <c r="Y523" s="162"/>
      <c r="Z523" s="151"/>
      <c r="AA523" s="151"/>
      <c r="AB523" s="151"/>
      <c r="AC523" s="151"/>
      <c r="AD523" s="151"/>
      <c r="AE523" s="151"/>
      <c r="AF523" s="151"/>
      <c r="AG523" s="151" t="s">
        <v>249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ht="22.5" outlineLevel="1" x14ac:dyDescent="0.2">
      <c r="A524" s="174">
        <v>115</v>
      </c>
      <c r="B524" s="175" t="s">
        <v>1372</v>
      </c>
      <c r="C524" s="191" t="s">
        <v>1373</v>
      </c>
      <c r="D524" s="176" t="s">
        <v>446</v>
      </c>
      <c r="E524" s="177">
        <v>34</v>
      </c>
      <c r="F524" s="178"/>
      <c r="G524" s="179">
        <f>ROUND(E524*F524,2)</f>
        <v>0</v>
      </c>
      <c r="H524" s="178"/>
      <c r="I524" s="179">
        <f>ROUND(E524*H524,2)</f>
        <v>0</v>
      </c>
      <c r="J524" s="178"/>
      <c r="K524" s="179">
        <f>ROUND(E524*J524,2)</f>
        <v>0</v>
      </c>
      <c r="L524" s="179">
        <v>21</v>
      </c>
      <c r="M524" s="179">
        <f>G524*(1+L524/100)</f>
        <v>0</v>
      </c>
      <c r="N524" s="177">
        <v>0</v>
      </c>
      <c r="O524" s="177">
        <f>ROUND(E524*N524,2)</f>
        <v>0</v>
      </c>
      <c r="P524" s="177">
        <v>0</v>
      </c>
      <c r="Q524" s="177">
        <f>ROUND(E524*P524,2)</f>
        <v>0</v>
      </c>
      <c r="R524" s="179" t="s">
        <v>449</v>
      </c>
      <c r="S524" s="179" t="s">
        <v>241</v>
      </c>
      <c r="T524" s="180" t="s">
        <v>242</v>
      </c>
      <c r="U524" s="162">
        <v>1.45</v>
      </c>
      <c r="V524" s="162">
        <f>ROUND(E524*U524,2)</f>
        <v>49.3</v>
      </c>
      <c r="W524" s="162"/>
      <c r="X524" s="162" t="s">
        <v>243</v>
      </c>
      <c r="Y524" s="162" t="s">
        <v>244</v>
      </c>
      <c r="Z524" s="151"/>
      <c r="AA524" s="151"/>
      <c r="AB524" s="151"/>
      <c r="AC524" s="151"/>
      <c r="AD524" s="151"/>
      <c r="AE524" s="151"/>
      <c r="AF524" s="151"/>
      <c r="AG524" s="151" t="s">
        <v>245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2" x14ac:dyDescent="0.2">
      <c r="A525" s="158"/>
      <c r="B525" s="159"/>
      <c r="C525" s="192" t="s">
        <v>1374</v>
      </c>
      <c r="D525" s="164"/>
      <c r="E525" s="165">
        <v>3</v>
      </c>
      <c r="F525" s="162"/>
      <c r="G525" s="162"/>
      <c r="H525" s="162"/>
      <c r="I525" s="162"/>
      <c r="J525" s="162"/>
      <c r="K525" s="162"/>
      <c r="L525" s="162"/>
      <c r="M525" s="162"/>
      <c r="N525" s="161"/>
      <c r="O525" s="161"/>
      <c r="P525" s="161"/>
      <c r="Q525" s="161"/>
      <c r="R525" s="162"/>
      <c r="S525" s="162"/>
      <c r="T525" s="162"/>
      <c r="U525" s="162"/>
      <c r="V525" s="162"/>
      <c r="W525" s="162"/>
      <c r="X525" s="162"/>
      <c r="Y525" s="162"/>
      <c r="Z525" s="151"/>
      <c r="AA525" s="151"/>
      <c r="AB525" s="151"/>
      <c r="AC525" s="151"/>
      <c r="AD525" s="151"/>
      <c r="AE525" s="151"/>
      <c r="AF525" s="151"/>
      <c r="AG525" s="151" t="s">
        <v>249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3" x14ac:dyDescent="0.2">
      <c r="A526" s="158"/>
      <c r="B526" s="159"/>
      <c r="C526" s="192" t="s">
        <v>1375</v>
      </c>
      <c r="D526" s="164"/>
      <c r="E526" s="165">
        <v>2</v>
      </c>
      <c r="F526" s="162"/>
      <c r="G526" s="162"/>
      <c r="H526" s="162"/>
      <c r="I526" s="162"/>
      <c r="J526" s="162"/>
      <c r="K526" s="162"/>
      <c r="L526" s="162"/>
      <c r="M526" s="162"/>
      <c r="N526" s="161"/>
      <c r="O526" s="161"/>
      <c r="P526" s="161"/>
      <c r="Q526" s="161"/>
      <c r="R526" s="162"/>
      <c r="S526" s="162"/>
      <c r="T526" s="162"/>
      <c r="U526" s="162"/>
      <c r="V526" s="162"/>
      <c r="W526" s="162"/>
      <c r="X526" s="162"/>
      <c r="Y526" s="162"/>
      <c r="Z526" s="151"/>
      <c r="AA526" s="151"/>
      <c r="AB526" s="151"/>
      <c r="AC526" s="151"/>
      <c r="AD526" s="151"/>
      <c r="AE526" s="151"/>
      <c r="AF526" s="151"/>
      <c r="AG526" s="151" t="s">
        <v>249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3" x14ac:dyDescent="0.2">
      <c r="A527" s="158"/>
      <c r="B527" s="159"/>
      <c r="C527" s="192" t="s">
        <v>1376</v>
      </c>
      <c r="D527" s="164"/>
      <c r="E527" s="165">
        <v>1</v>
      </c>
      <c r="F527" s="162"/>
      <c r="G527" s="162"/>
      <c r="H527" s="162"/>
      <c r="I527" s="162"/>
      <c r="J527" s="162"/>
      <c r="K527" s="162"/>
      <c r="L527" s="162"/>
      <c r="M527" s="162"/>
      <c r="N527" s="161"/>
      <c r="O527" s="161"/>
      <c r="P527" s="161"/>
      <c r="Q527" s="161"/>
      <c r="R527" s="162"/>
      <c r="S527" s="162"/>
      <c r="T527" s="162"/>
      <c r="U527" s="162"/>
      <c r="V527" s="162"/>
      <c r="W527" s="162"/>
      <c r="X527" s="162"/>
      <c r="Y527" s="162"/>
      <c r="Z527" s="151"/>
      <c r="AA527" s="151"/>
      <c r="AB527" s="151"/>
      <c r="AC527" s="151"/>
      <c r="AD527" s="151"/>
      <c r="AE527" s="151"/>
      <c r="AF527" s="151"/>
      <c r="AG527" s="151" t="s">
        <v>249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3" x14ac:dyDescent="0.2">
      <c r="A528" s="158"/>
      <c r="B528" s="159"/>
      <c r="C528" s="192" t="s">
        <v>1377</v>
      </c>
      <c r="D528" s="164"/>
      <c r="E528" s="165">
        <v>3</v>
      </c>
      <c r="F528" s="162"/>
      <c r="G528" s="162"/>
      <c r="H528" s="162"/>
      <c r="I528" s="162"/>
      <c r="J528" s="162"/>
      <c r="K528" s="162"/>
      <c r="L528" s="162"/>
      <c r="M528" s="162"/>
      <c r="N528" s="161"/>
      <c r="O528" s="161"/>
      <c r="P528" s="161"/>
      <c r="Q528" s="161"/>
      <c r="R528" s="162"/>
      <c r="S528" s="162"/>
      <c r="T528" s="162"/>
      <c r="U528" s="162"/>
      <c r="V528" s="162"/>
      <c r="W528" s="162"/>
      <c r="X528" s="162"/>
      <c r="Y528" s="162"/>
      <c r="Z528" s="151"/>
      <c r="AA528" s="151"/>
      <c r="AB528" s="151"/>
      <c r="AC528" s="151"/>
      <c r="AD528" s="151"/>
      <c r="AE528" s="151"/>
      <c r="AF528" s="151"/>
      <c r="AG528" s="151" t="s">
        <v>249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192" t="s">
        <v>1378</v>
      </c>
      <c r="D529" s="164"/>
      <c r="E529" s="165">
        <v>5</v>
      </c>
      <c r="F529" s="162"/>
      <c r="G529" s="162"/>
      <c r="H529" s="162"/>
      <c r="I529" s="162"/>
      <c r="J529" s="162"/>
      <c r="K529" s="162"/>
      <c r="L529" s="162"/>
      <c r="M529" s="162"/>
      <c r="N529" s="161"/>
      <c r="O529" s="161"/>
      <c r="P529" s="161"/>
      <c r="Q529" s="161"/>
      <c r="R529" s="162"/>
      <c r="S529" s="162"/>
      <c r="T529" s="162"/>
      <c r="U529" s="162"/>
      <c r="V529" s="162"/>
      <c r="W529" s="162"/>
      <c r="X529" s="162"/>
      <c r="Y529" s="162"/>
      <c r="Z529" s="151"/>
      <c r="AA529" s="151"/>
      <c r="AB529" s="151"/>
      <c r="AC529" s="151"/>
      <c r="AD529" s="151"/>
      <c r="AE529" s="151"/>
      <c r="AF529" s="151"/>
      <c r="AG529" s="151" t="s">
        <v>249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">
      <c r="A530" s="158"/>
      <c r="B530" s="159"/>
      <c r="C530" s="192" t="s">
        <v>1379</v>
      </c>
      <c r="D530" s="164"/>
      <c r="E530" s="165">
        <v>1</v>
      </c>
      <c r="F530" s="162"/>
      <c r="G530" s="162"/>
      <c r="H530" s="162"/>
      <c r="I530" s="162"/>
      <c r="J530" s="162"/>
      <c r="K530" s="162"/>
      <c r="L530" s="162"/>
      <c r="M530" s="162"/>
      <c r="N530" s="161"/>
      <c r="O530" s="161"/>
      <c r="P530" s="161"/>
      <c r="Q530" s="161"/>
      <c r="R530" s="162"/>
      <c r="S530" s="162"/>
      <c r="T530" s="162"/>
      <c r="U530" s="162"/>
      <c r="V530" s="162"/>
      <c r="W530" s="162"/>
      <c r="X530" s="162"/>
      <c r="Y530" s="162"/>
      <c r="Z530" s="151"/>
      <c r="AA530" s="151"/>
      <c r="AB530" s="151"/>
      <c r="AC530" s="151"/>
      <c r="AD530" s="151"/>
      <c r="AE530" s="151"/>
      <c r="AF530" s="151"/>
      <c r="AG530" s="151" t="s">
        <v>249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2" t="s">
        <v>1380</v>
      </c>
      <c r="D531" s="164"/>
      <c r="E531" s="165">
        <v>3</v>
      </c>
      <c r="F531" s="162"/>
      <c r="G531" s="162"/>
      <c r="H531" s="162"/>
      <c r="I531" s="162"/>
      <c r="J531" s="162"/>
      <c r="K531" s="162"/>
      <c r="L531" s="162"/>
      <c r="M531" s="162"/>
      <c r="N531" s="161"/>
      <c r="O531" s="161"/>
      <c r="P531" s="161"/>
      <c r="Q531" s="161"/>
      <c r="R531" s="162"/>
      <c r="S531" s="162"/>
      <c r="T531" s="162"/>
      <c r="U531" s="162"/>
      <c r="V531" s="162"/>
      <c r="W531" s="162"/>
      <c r="X531" s="162"/>
      <c r="Y531" s="162"/>
      <c r="Z531" s="151"/>
      <c r="AA531" s="151"/>
      <c r="AB531" s="151"/>
      <c r="AC531" s="151"/>
      <c r="AD531" s="151"/>
      <c r="AE531" s="151"/>
      <c r="AF531" s="151"/>
      <c r="AG531" s="151" t="s">
        <v>249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3" x14ac:dyDescent="0.2">
      <c r="A532" s="158"/>
      <c r="B532" s="159"/>
      <c r="C532" s="192" t="s">
        <v>1381</v>
      </c>
      <c r="D532" s="164"/>
      <c r="E532" s="165">
        <v>10</v>
      </c>
      <c r="F532" s="162"/>
      <c r="G532" s="162"/>
      <c r="H532" s="162"/>
      <c r="I532" s="162"/>
      <c r="J532" s="162"/>
      <c r="K532" s="162"/>
      <c r="L532" s="162"/>
      <c r="M532" s="162"/>
      <c r="N532" s="161"/>
      <c r="O532" s="161"/>
      <c r="P532" s="161"/>
      <c r="Q532" s="161"/>
      <c r="R532" s="162"/>
      <c r="S532" s="162"/>
      <c r="T532" s="162"/>
      <c r="U532" s="162"/>
      <c r="V532" s="162"/>
      <c r="W532" s="162"/>
      <c r="X532" s="162"/>
      <c r="Y532" s="162"/>
      <c r="Z532" s="151"/>
      <c r="AA532" s="151"/>
      <c r="AB532" s="151"/>
      <c r="AC532" s="151"/>
      <c r="AD532" s="151"/>
      <c r="AE532" s="151"/>
      <c r="AF532" s="151"/>
      <c r="AG532" s="151" t="s">
        <v>249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3" x14ac:dyDescent="0.2">
      <c r="A533" s="158"/>
      <c r="B533" s="159"/>
      <c r="C533" s="192" t="s">
        <v>1382</v>
      </c>
      <c r="D533" s="164"/>
      <c r="E533" s="165">
        <v>4</v>
      </c>
      <c r="F533" s="162"/>
      <c r="G533" s="162"/>
      <c r="H533" s="162"/>
      <c r="I533" s="162"/>
      <c r="J533" s="162"/>
      <c r="K533" s="162"/>
      <c r="L533" s="162"/>
      <c r="M533" s="162"/>
      <c r="N533" s="161"/>
      <c r="O533" s="161"/>
      <c r="P533" s="161"/>
      <c r="Q533" s="161"/>
      <c r="R533" s="162"/>
      <c r="S533" s="162"/>
      <c r="T533" s="162"/>
      <c r="U533" s="162"/>
      <c r="V533" s="162"/>
      <c r="W533" s="162"/>
      <c r="X533" s="162"/>
      <c r="Y533" s="162"/>
      <c r="Z533" s="151"/>
      <c r="AA533" s="151"/>
      <c r="AB533" s="151"/>
      <c r="AC533" s="151"/>
      <c r="AD533" s="151"/>
      <c r="AE533" s="151"/>
      <c r="AF533" s="151"/>
      <c r="AG533" s="151" t="s">
        <v>249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3" x14ac:dyDescent="0.2">
      <c r="A534" s="158"/>
      <c r="B534" s="159"/>
      <c r="C534" s="192" t="s">
        <v>1383</v>
      </c>
      <c r="D534" s="164"/>
      <c r="E534" s="165">
        <v>1</v>
      </c>
      <c r="F534" s="162"/>
      <c r="G534" s="162"/>
      <c r="H534" s="162"/>
      <c r="I534" s="162"/>
      <c r="J534" s="162"/>
      <c r="K534" s="162"/>
      <c r="L534" s="162"/>
      <c r="M534" s="162"/>
      <c r="N534" s="161"/>
      <c r="O534" s="161"/>
      <c r="P534" s="161"/>
      <c r="Q534" s="161"/>
      <c r="R534" s="162"/>
      <c r="S534" s="162"/>
      <c r="T534" s="162"/>
      <c r="U534" s="162"/>
      <c r="V534" s="162"/>
      <c r="W534" s="162"/>
      <c r="X534" s="162"/>
      <c r="Y534" s="162"/>
      <c r="Z534" s="151"/>
      <c r="AA534" s="151"/>
      <c r="AB534" s="151"/>
      <c r="AC534" s="151"/>
      <c r="AD534" s="151"/>
      <c r="AE534" s="151"/>
      <c r="AF534" s="151"/>
      <c r="AG534" s="151" t="s">
        <v>249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">
      <c r="A535" s="158"/>
      <c r="B535" s="159"/>
      <c r="C535" s="192" t="s">
        <v>1384</v>
      </c>
      <c r="D535" s="164"/>
      <c r="E535" s="165">
        <v>1</v>
      </c>
      <c r="F535" s="162"/>
      <c r="G535" s="162"/>
      <c r="H535" s="162"/>
      <c r="I535" s="162"/>
      <c r="J535" s="162"/>
      <c r="K535" s="162"/>
      <c r="L535" s="162"/>
      <c r="M535" s="162"/>
      <c r="N535" s="161"/>
      <c r="O535" s="161"/>
      <c r="P535" s="161"/>
      <c r="Q535" s="161"/>
      <c r="R535" s="162"/>
      <c r="S535" s="162"/>
      <c r="T535" s="162"/>
      <c r="U535" s="162"/>
      <c r="V535" s="162"/>
      <c r="W535" s="162"/>
      <c r="X535" s="162"/>
      <c r="Y535" s="162"/>
      <c r="Z535" s="151"/>
      <c r="AA535" s="151"/>
      <c r="AB535" s="151"/>
      <c r="AC535" s="151"/>
      <c r="AD535" s="151"/>
      <c r="AE535" s="151"/>
      <c r="AF535" s="151"/>
      <c r="AG535" s="151" t="s">
        <v>249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ht="22.5" outlineLevel="1" x14ac:dyDescent="0.2">
      <c r="A536" s="174">
        <v>116</v>
      </c>
      <c r="B536" s="175" t="s">
        <v>1385</v>
      </c>
      <c r="C536" s="191" t="s">
        <v>1386</v>
      </c>
      <c r="D536" s="176" t="s">
        <v>446</v>
      </c>
      <c r="E536" s="177">
        <v>20</v>
      </c>
      <c r="F536" s="178"/>
      <c r="G536" s="179">
        <f>ROUND(E536*F536,2)</f>
        <v>0</v>
      </c>
      <c r="H536" s="178"/>
      <c r="I536" s="179">
        <f>ROUND(E536*H536,2)</f>
        <v>0</v>
      </c>
      <c r="J536" s="178"/>
      <c r="K536" s="179">
        <f>ROUND(E536*J536,2)</f>
        <v>0</v>
      </c>
      <c r="L536" s="179">
        <v>21</v>
      </c>
      <c r="M536" s="179">
        <f>G536*(1+L536/100)</f>
        <v>0</v>
      </c>
      <c r="N536" s="177">
        <v>0</v>
      </c>
      <c r="O536" s="177">
        <f>ROUND(E536*N536,2)</f>
        <v>0</v>
      </c>
      <c r="P536" s="177">
        <v>0</v>
      </c>
      <c r="Q536" s="177">
        <f>ROUND(E536*P536,2)</f>
        <v>0</v>
      </c>
      <c r="R536" s="179" t="s">
        <v>449</v>
      </c>
      <c r="S536" s="179" t="s">
        <v>241</v>
      </c>
      <c r="T536" s="180" t="s">
        <v>242</v>
      </c>
      <c r="U536" s="162">
        <v>1.5</v>
      </c>
      <c r="V536" s="162">
        <f>ROUND(E536*U536,2)</f>
        <v>30</v>
      </c>
      <c r="W536" s="162"/>
      <c r="X536" s="162" t="s">
        <v>243</v>
      </c>
      <c r="Y536" s="162" t="s">
        <v>244</v>
      </c>
      <c r="Z536" s="151"/>
      <c r="AA536" s="151"/>
      <c r="AB536" s="151"/>
      <c r="AC536" s="151"/>
      <c r="AD536" s="151"/>
      <c r="AE536" s="151"/>
      <c r="AF536" s="151"/>
      <c r="AG536" s="151" t="s">
        <v>245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2" x14ac:dyDescent="0.2">
      <c r="A537" s="158"/>
      <c r="B537" s="159"/>
      <c r="C537" s="192" t="s">
        <v>1387</v>
      </c>
      <c r="D537" s="164"/>
      <c r="E537" s="165">
        <v>2</v>
      </c>
      <c r="F537" s="162"/>
      <c r="G537" s="162"/>
      <c r="H537" s="162"/>
      <c r="I537" s="162"/>
      <c r="J537" s="162"/>
      <c r="K537" s="162"/>
      <c r="L537" s="162"/>
      <c r="M537" s="162"/>
      <c r="N537" s="161"/>
      <c r="O537" s="161"/>
      <c r="P537" s="161"/>
      <c r="Q537" s="161"/>
      <c r="R537" s="162"/>
      <c r="S537" s="162"/>
      <c r="T537" s="162"/>
      <c r="U537" s="162"/>
      <c r="V537" s="162"/>
      <c r="W537" s="162"/>
      <c r="X537" s="162"/>
      <c r="Y537" s="162"/>
      <c r="Z537" s="151"/>
      <c r="AA537" s="151"/>
      <c r="AB537" s="151"/>
      <c r="AC537" s="151"/>
      <c r="AD537" s="151"/>
      <c r="AE537" s="151"/>
      <c r="AF537" s="151"/>
      <c r="AG537" s="151" t="s">
        <v>249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2" t="s">
        <v>1388</v>
      </c>
      <c r="D538" s="164"/>
      <c r="E538" s="165">
        <v>6</v>
      </c>
      <c r="F538" s="162"/>
      <c r="G538" s="162"/>
      <c r="H538" s="162"/>
      <c r="I538" s="162"/>
      <c r="J538" s="162"/>
      <c r="K538" s="162"/>
      <c r="L538" s="162"/>
      <c r="M538" s="162"/>
      <c r="N538" s="161"/>
      <c r="O538" s="161"/>
      <c r="P538" s="161"/>
      <c r="Q538" s="161"/>
      <c r="R538" s="162"/>
      <c r="S538" s="162"/>
      <c r="T538" s="162"/>
      <c r="U538" s="162"/>
      <c r="V538" s="162"/>
      <c r="W538" s="162"/>
      <c r="X538" s="162"/>
      <c r="Y538" s="162"/>
      <c r="Z538" s="151"/>
      <c r="AA538" s="151"/>
      <c r="AB538" s="151"/>
      <c r="AC538" s="151"/>
      <c r="AD538" s="151"/>
      <c r="AE538" s="151"/>
      <c r="AF538" s="151"/>
      <c r="AG538" s="151" t="s">
        <v>249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3" x14ac:dyDescent="0.2">
      <c r="A539" s="158"/>
      <c r="B539" s="159"/>
      <c r="C539" s="192" t="s">
        <v>1389</v>
      </c>
      <c r="D539" s="164"/>
      <c r="E539" s="165">
        <v>4</v>
      </c>
      <c r="F539" s="162"/>
      <c r="G539" s="162"/>
      <c r="H539" s="162"/>
      <c r="I539" s="162"/>
      <c r="J539" s="162"/>
      <c r="K539" s="162"/>
      <c r="L539" s="162"/>
      <c r="M539" s="162"/>
      <c r="N539" s="161"/>
      <c r="O539" s="161"/>
      <c r="P539" s="161"/>
      <c r="Q539" s="161"/>
      <c r="R539" s="162"/>
      <c r="S539" s="162"/>
      <c r="T539" s="162"/>
      <c r="U539" s="162"/>
      <c r="V539" s="162"/>
      <c r="W539" s="162"/>
      <c r="X539" s="162"/>
      <c r="Y539" s="162"/>
      <c r="Z539" s="151"/>
      <c r="AA539" s="151"/>
      <c r="AB539" s="151"/>
      <c r="AC539" s="151"/>
      <c r="AD539" s="151"/>
      <c r="AE539" s="151"/>
      <c r="AF539" s="151"/>
      <c r="AG539" s="151" t="s">
        <v>249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3" x14ac:dyDescent="0.2">
      <c r="A540" s="158"/>
      <c r="B540" s="159"/>
      <c r="C540" s="192" t="s">
        <v>1390</v>
      </c>
      <c r="D540" s="164"/>
      <c r="E540" s="165">
        <v>1</v>
      </c>
      <c r="F540" s="162"/>
      <c r="G540" s="162"/>
      <c r="H540" s="162"/>
      <c r="I540" s="162"/>
      <c r="J540" s="162"/>
      <c r="K540" s="162"/>
      <c r="L540" s="162"/>
      <c r="M540" s="162"/>
      <c r="N540" s="161"/>
      <c r="O540" s="161"/>
      <c r="P540" s="161"/>
      <c r="Q540" s="161"/>
      <c r="R540" s="162"/>
      <c r="S540" s="162"/>
      <c r="T540" s="162"/>
      <c r="U540" s="162"/>
      <c r="V540" s="162"/>
      <c r="W540" s="162"/>
      <c r="X540" s="162"/>
      <c r="Y540" s="162"/>
      <c r="Z540" s="151"/>
      <c r="AA540" s="151"/>
      <c r="AB540" s="151"/>
      <c r="AC540" s="151"/>
      <c r="AD540" s="151"/>
      <c r="AE540" s="151"/>
      <c r="AF540" s="151"/>
      <c r="AG540" s="151" t="s">
        <v>249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192" t="s">
        <v>1391</v>
      </c>
      <c r="D541" s="164"/>
      <c r="E541" s="165">
        <v>1</v>
      </c>
      <c r="F541" s="162"/>
      <c r="G541" s="162"/>
      <c r="H541" s="162"/>
      <c r="I541" s="162"/>
      <c r="J541" s="162"/>
      <c r="K541" s="162"/>
      <c r="L541" s="162"/>
      <c r="M541" s="162"/>
      <c r="N541" s="161"/>
      <c r="O541" s="161"/>
      <c r="P541" s="161"/>
      <c r="Q541" s="161"/>
      <c r="R541" s="162"/>
      <c r="S541" s="162"/>
      <c r="T541" s="162"/>
      <c r="U541" s="162"/>
      <c r="V541" s="162"/>
      <c r="W541" s="162"/>
      <c r="X541" s="162"/>
      <c r="Y541" s="162"/>
      <c r="Z541" s="151"/>
      <c r="AA541" s="151"/>
      <c r="AB541" s="151"/>
      <c r="AC541" s="151"/>
      <c r="AD541" s="151"/>
      <c r="AE541" s="151"/>
      <c r="AF541" s="151"/>
      <c r="AG541" s="151" t="s">
        <v>249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3" x14ac:dyDescent="0.2">
      <c r="A542" s="158"/>
      <c r="B542" s="159"/>
      <c r="C542" s="192" t="s">
        <v>1392</v>
      </c>
      <c r="D542" s="164"/>
      <c r="E542" s="165">
        <v>3</v>
      </c>
      <c r="F542" s="162"/>
      <c r="G542" s="162"/>
      <c r="H542" s="162"/>
      <c r="I542" s="162"/>
      <c r="J542" s="162"/>
      <c r="K542" s="162"/>
      <c r="L542" s="162"/>
      <c r="M542" s="162"/>
      <c r="N542" s="161"/>
      <c r="O542" s="161"/>
      <c r="P542" s="161"/>
      <c r="Q542" s="161"/>
      <c r="R542" s="162"/>
      <c r="S542" s="162"/>
      <c r="T542" s="162"/>
      <c r="U542" s="162"/>
      <c r="V542" s="162"/>
      <c r="W542" s="162"/>
      <c r="X542" s="162"/>
      <c r="Y542" s="162"/>
      <c r="Z542" s="151"/>
      <c r="AA542" s="151"/>
      <c r="AB542" s="151"/>
      <c r="AC542" s="151"/>
      <c r="AD542" s="151"/>
      <c r="AE542" s="151"/>
      <c r="AF542" s="151"/>
      <c r="AG542" s="151" t="s">
        <v>249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2" t="s">
        <v>1393</v>
      </c>
      <c r="D543" s="164"/>
      <c r="E543" s="165">
        <v>1</v>
      </c>
      <c r="F543" s="162"/>
      <c r="G543" s="162"/>
      <c r="H543" s="162"/>
      <c r="I543" s="162"/>
      <c r="J543" s="162"/>
      <c r="K543" s="162"/>
      <c r="L543" s="162"/>
      <c r="M543" s="162"/>
      <c r="N543" s="161"/>
      <c r="O543" s="161"/>
      <c r="P543" s="161"/>
      <c r="Q543" s="161"/>
      <c r="R543" s="162"/>
      <c r="S543" s="162"/>
      <c r="T543" s="162"/>
      <c r="U543" s="162"/>
      <c r="V543" s="162"/>
      <c r="W543" s="162"/>
      <c r="X543" s="162"/>
      <c r="Y543" s="162"/>
      <c r="Z543" s="151"/>
      <c r="AA543" s="151"/>
      <c r="AB543" s="151"/>
      <c r="AC543" s="151"/>
      <c r="AD543" s="151"/>
      <c r="AE543" s="151"/>
      <c r="AF543" s="151"/>
      <c r="AG543" s="151" t="s">
        <v>249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2" t="s">
        <v>1394</v>
      </c>
      <c r="D544" s="164"/>
      <c r="E544" s="165">
        <v>1</v>
      </c>
      <c r="F544" s="162"/>
      <c r="G544" s="162"/>
      <c r="H544" s="162"/>
      <c r="I544" s="162"/>
      <c r="J544" s="162"/>
      <c r="K544" s="162"/>
      <c r="L544" s="162"/>
      <c r="M544" s="162"/>
      <c r="N544" s="161"/>
      <c r="O544" s="161"/>
      <c r="P544" s="161"/>
      <c r="Q544" s="161"/>
      <c r="R544" s="162"/>
      <c r="S544" s="162"/>
      <c r="T544" s="162"/>
      <c r="U544" s="162"/>
      <c r="V544" s="162"/>
      <c r="W544" s="162"/>
      <c r="X544" s="162"/>
      <c r="Y544" s="162"/>
      <c r="Z544" s="151"/>
      <c r="AA544" s="151"/>
      <c r="AB544" s="151"/>
      <c r="AC544" s="151"/>
      <c r="AD544" s="151"/>
      <c r="AE544" s="151"/>
      <c r="AF544" s="151"/>
      <c r="AG544" s="151" t="s">
        <v>249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2" t="s">
        <v>1395</v>
      </c>
      <c r="D545" s="164"/>
      <c r="E545" s="165">
        <v>1</v>
      </c>
      <c r="F545" s="162"/>
      <c r="G545" s="162"/>
      <c r="H545" s="162"/>
      <c r="I545" s="162"/>
      <c r="J545" s="162"/>
      <c r="K545" s="162"/>
      <c r="L545" s="162"/>
      <c r="M545" s="162"/>
      <c r="N545" s="161"/>
      <c r="O545" s="161"/>
      <c r="P545" s="161"/>
      <c r="Q545" s="161"/>
      <c r="R545" s="162"/>
      <c r="S545" s="162"/>
      <c r="T545" s="162"/>
      <c r="U545" s="162"/>
      <c r="V545" s="162"/>
      <c r="W545" s="162"/>
      <c r="X545" s="162"/>
      <c r="Y545" s="162"/>
      <c r="Z545" s="151"/>
      <c r="AA545" s="151"/>
      <c r="AB545" s="151"/>
      <c r="AC545" s="151"/>
      <c r="AD545" s="151"/>
      <c r="AE545" s="151"/>
      <c r="AF545" s="151"/>
      <c r="AG545" s="151" t="s">
        <v>249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ht="22.5" outlineLevel="1" x14ac:dyDescent="0.2">
      <c r="A546" s="174">
        <v>117</v>
      </c>
      <c r="B546" s="175" t="s">
        <v>1396</v>
      </c>
      <c r="C546" s="191" t="s">
        <v>1397</v>
      </c>
      <c r="D546" s="176" t="s">
        <v>446</v>
      </c>
      <c r="E546" s="177">
        <v>2</v>
      </c>
      <c r="F546" s="178"/>
      <c r="G546" s="179">
        <f>ROUND(E546*F546,2)</f>
        <v>0</v>
      </c>
      <c r="H546" s="178"/>
      <c r="I546" s="179">
        <f>ROUND(E546*H546,2)</f>
        <v>0</v>
      </c>
      <c r="J546" s="178"/>
      <c r="K546" s="179">
        <f>ROUND(E546*J546,2)</f>
        <v>0</v>
      </c>
      <c r="L546" s="179">
        <v>21</v>
      </c>
      <c r="M546" s="179">
        <f>G546*(1+L546/100)</f>
        <v>0</v>
      </c>
      <c r="N546" s="177">
        <v>0</v>
      </c>
      <c r="O546" s="177">
        <f>ROUND(E546*N546,2)</f>
        <v>0</v>
      </c>
      <c r="P546" s="177">
        <v>0</v>
      </c>
      <c r="Q546" s="177">
        <f>ROUND(E546*P546,2)</f>
        <v>0</v>
      </c>
      <c r="R546" s="179" t="s">
        <v>449</v>
      </c>
      <c r="S546" s="179" t="s">
        <v>241</v>
      </c>
      <c r="T546" s="180" t="s">
        <v>242</v>
      </c>
      <c r="U546" s="162">
        <v>2.4500000000000002</v>
      </c>
      <c r="V546" s="162">
        <f>ROUND(E546*U546,2)</f>
        <v>4.9000000000000004</v>
      </c>
      <c r="W546" s="162"/>
      <c r="X546" s="162" t="s">
        <v>243</v>
      </c>
      <c r="Y546" s="162" t="s">
        <v>244</v>
      </c>
      <c r="Z546" s="151"/>
      <c r="AA546" s="151"/>
      <c r="AB546" s="151"/>
      <c r="AC546" s="151"/>
      <c r="AD546" s="151"/>
      <c r="AE546" s="151"/>
      <c r="AF546" s="151"/>
      <c r="AG546" s="151" t="s">
        <v>245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2" x14ac:dyDescent="0.2">
      <c r="A547" s="158"/>
      <c r="B547" s="159"/>
      <c r="C547" s="192" t="s">
        <v>1398</v>
      </c>
      <c r="D547" s="164"/>
      <c r="E547" s="165">
        <v>1</v>
      </c>
      <c r="F547" s="162"/>
      <c r="G547" s="162"/>
      <c r="H547" s="162"/>
      <c r="I547" s="162"/>
      <c r="J547" s="162"/>
      <c r="K547" s="162"/>
      <c r="L547" s="162"/>
      <c r="M547" s="162"/>
      <c r="N547" s="161"/>
      <c r="O547" s="161"/>
      <c r="P547" s="161"/>
      <c r="Q547" s="161"/>
      <c r="R547" s="162"/>
      <c r="S547" s="162"/>
      <c r="T547" s="162"/>
      <c r="U547" s="162"/>
      <c r="V547" s="162"/>
      <c r="W547" s="162"/>
      <c r="X547" s="162"/>
      <c r="Y547" s="162"/>
      <c r="Z547" s="151"/>
      <c r="AA547" s="151"/>
      <c r="AB547" s="151"/>
      <c r="AC547" s="151"/>
      <c r="AD547" s="151"/>
      <c r="AE547" s="151"/>
      <c r="AF547" s="151"/>
      <c r="AG547" s="151" t="s">
        <v>249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3" x14ac:dyDescent="0.2">
      <c r="A548" s="158"/>
      <c r="B548" s="159"/>
      <c r="C548" s="192" t="s">
        <v>1399</v>
      </c>
      <c r="D548" s="164"/>
      <c r="E548" s="165">
        <v>1</v>
      </c>
      <c r="F548" s="162"/>
      <c r="G548" s="162"/>
      <c r="H548" s="162"/>
      <c r="I548" s="162"/>
      <c r="J548" s="162"/>
      <c r="K548" s="162"/>
      <c r="L548" s="162"/>
      <c r="M548" s="162"/>
      <c r="N548" s="161"/>
      <c r="O548" s="161"/>
      <c r="P548" s="161"/>
      <c r="Q548" s="161"/>
      <c r="R548" s="162"/>
      <c r="S548" s="162"/>
      <c r="T548" s="162"/>
      <c r="U548" s="162"/>
      <c r="V548" s="162"/>
      <c r="W548" s="162"/>
      <c r="X548" s="162"/>
      <c r="Y548" s="162"/>
      <c r="Z548" s="151"/>
      <c r="AA548" s="151"/>
      <c r="AB548" s="151"/>
      <c r="AC548" s="151"/>
      <c r="AD548" s="151"/>
      <c r="AE548" s="151"/>
      <c r="AF548" s="151"/>
      <c r="AG548" s="151" t="s">
        <v>249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ht="22.5" outlineLevel="1" x14ac:dyDescent="0.2">
      <c r="A549" s="174">
        <v>118</v>
      </c>
      <c r="B549" s="175" t="s">
        <v>1400</v>
      </c>
      <c r="C549" s="191" t="s">
        <v>1401</v>
      </c>
      <c r="D549" s="176" t="s">
        <v>446</v>
      </c>
      <c r="E549" s="177">
        <v>1</v>
      </c>
      <c r="F549" s="178"/>
      <c r="G549" s="179">
        <f>ROUND(E549*F549,2)</f>
        <v>0</v>
      </c>
      <c r="H549" s="178"/>
      <c r="I549" s="179">
        <f>ROUND(E549*H549,2)</f>
        <v>0</v>
      </c>
      <c r="J549" s="178"/>
      <c r="K549" s="179">
        <f>ROUND(E549*J549,2)</f>
        <v>0</v>
      </c>
      <c r="L549" s="179">
        <v>21</v>
      </c>
      <c r="M549" s="179">
        <f>G549*(1+L549/100)</f>
        <v>0</v>
      </c>
      <c r="N549" s="177">
        <v>0</v>
      </c>
      <c r="O549" s="177">
        <f>ROUND(E549*N549,2)</f>
        <v>0</v>
      </c>
      <c r="P549" s="177">
        <v>0</v>
      </c>
      <c r="Q549" s="177">
        <f>ROUND(E549*P549,2)</f>
        <v>0</v>
      </c>
      <c r="R549" s="179" t="s">
        <v>449</v>
      </c>
      <c r="S549" s="179" t="s">
        <v>241</v>
      </c>
      <c r="T549" s="180" t="s">
        <v>242</v>
      </c>
      <c r="U549" s="162">
        <v>1.56</v>
      </c>
      <c r="V549" s="162">
        <f>ROUND(E549*U549,2)</f>
        <v>1.56</v>
      </c>
      <c r="W549" s="162"/>
      <c r="X549" s="162" t="s">
        <v>243</v>
      </c>
      <c r="Y549" s="162" t="s">
        <v>244</v>
      </c>
      <c r="Z549" s="151"/>
      <c r="AA549" s="151"/>
      <c r="AB549" s="151"/>
      <c r="AC549" s="151"/>
      <c r="AD549" s="151"/>
      <c r="AE549" s="151"/>
      <c r="AF549" s="151"/>
      <c r="AG549" s="151" t="s">
        <v>245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2" x14ac:dyDescent="0.2">
      <c r="A550" s="158"/>
      <c r="B550" s="159"/>
      <c r="C550" s="192" t="s">
        <v>1402</v>
      </c>
      <c r="D550" s="164"/>
      <c r="E550" s="165">
        <v>1</v>
      </c>
      <c r="F550" s="162"/>
      <c r="G550" s="162"/>
      <c r="H550" s="162"/>
      <c r="I550" s="162"/>
      <c r="J550" s="162"/>
      <c r="K550" s="162"/>
      <c r="L550" s="162"/>
      <c r="M550" s="162"/>
      <c r="N550" s="161"/>
      <c r="O550" s="161"/>
      <c r="P550" s="161"/>
      <c r="Q550" s="161"/>
      <c r="R550" s="162"/>
      <c r="S550" s="162"/>
      <c r="T550" s="162"/>
      <c r="U550" s="162"/>
      <c r="V550" s="162"/>
      <c r="W550" s="162"/>
      <c r="X550" s="162"/>
      <c r="Y550" s="162"/>
      <c r="Z550" s="151"/>
      <c r="AA550" s="151"/>
      <c r="AB550" s="151"/>
      <c r="AC550" s="151"/>
      <c r="AD550" s="151"/>
      <c r="AE550" s="151"/>
      <c r="AF550" s="151"/>
      <c r="AG550" s="151" t="s">
        <v>249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ht="22.5" outlineLevel="1" x14ac:dyDescent="0.2">
      <c r="A551" s="182">
        <v>119</v>
      </c>
      <c r="B551" s="183" t="s">
        <v>1403</v>
      </c>
      <c r="C551" s="193" t="s">
        <v>1404</v>
      </c>
      <c r="D551" s="184" t="s">
        <v>446</v>
      </c>
      <c r="E551" s="185">
        <v>57</v>
      </c>
      <c r="F551" s="186"/>
      <c r="G551" s="187">
        <f t="shared" ref="G551:G580" si="21">ROUND(E551*F551,2)</f>
        <v>0</v>
      </c>
      <c r="H551" s="186"/>
      <c r="I551" s="187">
        <f t="shared" ref="I551:I580" si="22">ROUND(E551*H551,2)</f>
        <v>0</v>
      </c>
      <c r="J551" s="186"/>
      <c r="K551" s="187">
        <f t="shared" ref="K551:K580" si="23">ROUND(E551*J551,2)</f>
        <v>0</v>
      </c>
      <c r="L551" s="187">
        <v>21</v>
      </c>
      <c r="M551" s="187">
        <f t="shared" ref="M551:M580" si="24">G551*(1+L551/100)</f>
        <v>0</v>
      </c>
      <c r="N551" s="185">
        <v>0</v>
      </c>
      <c r="O551" s="185">
        <f t="shared" ref="O551:O580" si="25">ROUND(E551*N551,2)</f>
        <v>0</v>
      </c>
      <c r="P551" s="185">
        <v>0</v>
      </c>
      <c r="Q551" s="185">
        <f t="shared" ref="Q551:Q580" si="26">ROUND(E551*P551,2)</f>
        <v>0</v>
      </c>
      <c r="R551" s="187" t="s">
        <v>449</v>
      </c>
      <c r="S551" s="187" t="s">
        <v>241</v>
      </c>
      <c r="T551" s="188" t="s">
        <v>242</v>
      </c>
      <c r="U551" s="162">
        <v>0.33</v>
      </c>
      <c r="V551" s="162">
        <f t="shared" ref="V551:V580" si="27">ROUND(E551*U551,2)</f>
        <v>18.809999999999999</v>
      </c>
      <c r="W551" s="162"/>
      <c r="X551" s="162" t="s">
        <v>243</v>
      </c>
      <c r="Y551" s="162" t="s">
        <v>244</v>
      </c>
      <c r="Z551" s="151"/>
      <c r="AA551" s="151"/>
      <c r="AB551" s="151"/>
      <c r="AC551" s="151"/>
      <c r="AD551" s="151"/>
      <c r="AE551" s="151"/>
      <c r="AF551" s="151"/>
      <c r="AG551" s="151" t="s">
        <v>245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">
      <c r="A552" s="182">
        <v>120</v>
      </c>
      <c r="B552" s="183" t="s">
        <v>1405</v>
      </c>
      <c r="C552" s="193" t="s">
        <v>1406</v>
      </c>
      <c r="D552" s="184" t="s">
        <v>446</v>
      </c>
      <c r="E552" s="185">
        <v>57</v>
      </c>
      <c r="F552" s="186"/>
      <c r="G552" s="187">
        <f t="shared" si="21"/>
        <v>0</v>
      </c>
      <c r="H552" s="186"/>
      <c r="I552" s="187">
        <f t="shared" si="22"/>
        <v>0</v>
      </c>
      <c r="J552" s="186"/>
      <c r="K552" s="187">
        <f t="shared" si="23"/>
        <v>0</v>
      </c>
      <c r="L552" s="187">
        <v>21</v>
      </c>
      <c r="M552" s="187">
        <f t="shared" si="24"/>
        <v>0</v>
      </c>
      <c r="N552" s="185">
        <v>0</v>
      </c>
      <c r="O552" s="185">
        <f t="shared" si="25"/>
        <v>0</v>
      </c>
      <c r="P552" s="185">
        <v>0</v>
      </c>
      <c r="Q552" s="185">
        <f t="shared" si="26"/>
        <v>0</v>
      </c>
      <c r="R552" s="187" t="s">
        <v>449</v>
      </c>
      <c r="S552" s="187" t="s">
        <v>241</v>
      </c>
      <c r="T552" s="188" t="s">
        <v>242</v>
      </c>
      <c r="U552" s="162">
        <v>0.77500000000000002</v>
      </c>
      <c r="V552" s="162">
        <f t="shared" si="27"/>
        <v>44.18</v>
      </c>
      <c r="W552" s="162"/>
      <c r="X552" s="162" t="s">
        <v>243</v>
      </c>
      <c r="Y552" s="162" t="s">
        <v>244</v>
      </c>
      <c r="Z552" s="151"/>
      <c r="AA552" s="151"/>
      <c r="AB552" s="151"/>
      <c r="AC552" s="151"/>
      <c r="AD552" s="151"/>
      <c r="AE552" s="151"/>
      <c r="AF552" s="151"/>
      <c r="AG552" s="151" t="s">
        <v>245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82">
        <v>121</v>
      </c>
      <c r="B553" s="183" t="s">
        <v>444</v>
      </c>
      <c r="C553" s="193" t="s">
        <v>1407</v>
      </c>
      <c r="D553" s="184" t="s">
        <v>446</v>
      </c>
      <c r="E553" s="185">
        <v>1</v>
      </c>
      <c r="F553" s="186"/>
      <c r="G553" s="187">
        <f t="shared" si="21"/>
        <v>0</v>
      </c>
      <c r="H553" s="186"/>
      <c r="I553" s="187">
        <f t="shared" si="22"/>
        <v>0</v>
      </c>
      <c r="J553" s="186"/>
      <c r="K553" s="187">
        <f t="shared" si="23"/>
        <v>0</v>
      </c>
      <c r="L553" s="187">
        <v>21</v>
      </c>
      <c r="M553" s="187">
        <f t="shared" si="24"/>
        <v>0</v>
      </c>
      <c r="N553" s="185">
        <v>0</v>
      </c>
      <c r="O553" s="185">
        <f t="shared" si="25"/>
        <v>0</v>
      </c>
      <c r="P553" s="185">
        <v>0</v>
      </c>
      <c r="Q553" s="185">
        <f t="shared" si="26"/>
        <v>0</v>
      </c>
      <c r="R553" s="187"/>
      <c r="S553" s="187" t="s">
        <v>349</v>
      </c>
      <c r="T553" s="188" t="s">
        <v>350</v>
      </c>
      <c r="U553" s="162">
        <v>0</v>
      </c>
      <c r="V553" s="162">
        <f t="shared" si="27"/>
        <v>0</v>
      </c>
      <c r="W553" s="162"/>
      <c r="X553" s="162" t="s">
        <v>243</v>
      </c>
      <c r="Y553" s="162" t="s">
        <v>244</v>
      </c>
      <c r="Z553" s="151"/>
      <c r="AA553" s="151"/>
      <c r="AB553" s="151"/>
      <c r="AC553" s="151"/>
      <c r="AD553" s="151"/>
      <c r="AE553" s="151"/>
      <c r="AF553" s="151"/>
      <c r="AG553" s="151" t="s">
        <v>245</v>
      </c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82">
        <v>122</v>
      </c>
      <c r="B554" s="183" t="s">
        <v>1408</v>
      </c>
      <c r="C554" s="193" t="s">
        <v>1409</v>
      </c>
      <c r="D554" s="184" t="s">
        <v>446</v>
      </c>
      <c r="E554" s="185">
        <v>1</v>
      </c>
      <c r="F554" s="186"/>
      <c r="G554" s="187">
        <f t="shared" si="21"/>
        <v>0</v>
      </c>
      <c r="H554" s="186"/>
      <c r="I554" s="187">
        <f t="shared" si="22"/>
        <v>0</v>
      </c>
      <c r="J554" s="186"/>
      <c r="K554" s="187">
        <f t="shared" si="23"/>
        <v>0</v>
      </c>
      <c r="L554" s="187">
        <v>21</v>
      </c>
      <c r="M554" s="187">
        <f t="shared" si="24"/>
        <v>0</v>
      </c>
      <c r="N554" s="185">
        <v>0</v>
      </c>
      <c r="O554" s="185">
        <f t="shared" si="25"/>
        <v>0</v>
      </c>
      <c r="P554" s="185">
        <v>0</v>
      </c>
      <c r="Q554" s="185">
        <f t="shared" si="26"/>
        <v>0</v>
      </c>
      <c r="R554" s="187"/>
      <c r="S554" s="187" t="s">
        <v>349</v>
      </c>
      <c r="T554" s="188" t="s">
        <v>350</v>
      </c>
      <c r="U554" s="162">
        <v>0</v>
      </c>
      <c r="V554" s="162">
        <f t="shared" si="27"/>
        <v>0</v>
      </c>
      <c r="W554" s="162"/>
      <c r="X554" s="162" t="s">
        <v>243</v>
      </c>
      <c r="Y554" s="162" t="s">
        <v>244</v>
      </c>
      <c r="Z554" s="151"/>
      <c r="AA554" s="151"/>
      <c r="AB554" s="151"/>
      <c r="AC554" s="151"/>
      <c r="AD554" s="151"/>
      <c r="AE554" s="151"/>
      <c r="AF554" s="151"/>
      <c r="AG554" s="151" t="s">
        <v>245</v>
      </c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 x14ac:dyDescent="0.2">
      <c r="A555" s="182">
        <v>123</v>
      </c>
      <c r="B555" s="183" t="s">
        <v>1410</v>
      </c>
      <c r="C555" s="193" t="s">
        <v>1411</v>
      </c>
      <c r="D555" s="184" t="s">
        <v>446</v>
      </c>
      <c r="E555" s="185">
        <v>57</v>
      </c>
      <c r="F555" s="186"/>
      <c r="G555" s="187">
        <f t="shared" si="21"/>
        <v>0</v>
      </c>
      <c r="H555" s="186"/>
      <c r="I555" s="187">
        <f t="shared" si="22"/>
        <v>0</v>
      </c>
      <c r="J555" s="186"/>
      <c r="K555" s="187">
        <f t="shared" si="23"/>
        <v>0</v>
      </c>
      <c r="L555" s="187">
        <v>21</v>
      </c>
      <c r="M555" s="187">
        <f t="shared" si="24"/>
        <v>0</v>
      </c>
      <c r="N555" s="185">
        <v>2.0000000000000002E-5</v>
      </c>
      <c r="O555" s="185">
        <f t="shared" si="25"/>
        <v>0</v>
      </c>
      <c r="P555" s="185">
        <v>0</v>
      </c>
      <c r="Q555" s="185">
        <f t="shared" si="26"/>
        <v>0</v>
      </c>
      <c r="R555" s="187"/>
      <c r="S555" s="187" t="s">
        <v>349</v>
      </c>
      <c r="T555" s="188" t="s">
        <v>366</v>
      </c>
      <c r="U555" s="162">
        <v>4.0199999999999996</v>
      </c>
      <c r="V555" s="162">
        <f t="shared" si="27"/>
        <v>229.14</v>
      </c>
      <c r="W555" s="162"/>
      <c r="X555" s="162" t="s">
        <v>243</v>
      </c>
      <c r="Y555" s="162" t="s">
        <v>244</v>
      </c>
      <c r="Z555" s="151"/>
      <c r="AA555" s="151"/>
      <c r="AB555" s="151"/>
      <c r="AC555" s="151"/>
      <c r="AD555" s="151"/>
      <c r="AE555" s="151"/>
      <c r="AF555" s="151"/>
      <c r="AG555" s="151" t="s">
        <v>245</v>
      </c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">
      <c r="A556" s="182">
        <v>124</v>
      </c>
      <c r="B556" s="183" t="s">
        <v>1412</v>
      </c>
      <c r="C556" s="193" t="s">
        <v>1413</v>
      </c>
      <c r="D556" s="184" t="s">
        <v>446</v>
      </c>
      <c r="E556" s="185">
        <v>57</v>
      </c>
      <c r="F556" s="186"/>
      <c r="G556" s="187">
        <f t="shared" si="21"/>
        <v>0</v>
      </c>
      <c r="H556" s="186"/>
      <c r="I556" s="187">
        <f t="shared" si="22"/>
        <v>0</v>
      </c>
      <c r="J556" s="186"/>
      <c r="K556" s="187">
        <f t="shared" si="23"/>
        <v>0</v>
      </c>
      <c r="L556" s="187">
        <v>21</v>
      </c>
      <c r="M556" s="187">
        <f t="shared" si="24"/>
        <v>0</v>
      </c>
      <c r="N556" s="185">
        <v>0</v>
      </c>
      <c r="O556" s="185">
        <f t="shared" si="25"/>
        <v>0</v>
      </c>
      <c r="P556" s="185">
        <v>0</v>
      </c>
      <c r="Q556" s="185">
        <f t="shared" si="26"/>
        <v>0</v>
      </c>
      <c r="R556" s="187"/>
      <c r="S556" s="187" t="s">
        <v>349</v>
      </c>
      <c r="T556" s="188" t="s">
        <v>242</v>
      </c>
      <c r="U556" s="162">
        <v>0</v>
      </c>
      <c r="V556" s="162">
        <f t="shared" si="27"/>
        <v>0</v>
      </c>
      <c r="W556" s="162"/>
      <c r="X556" s="162" t="s">
        <v>552</v>
      </c>
      <c r="Y556" s="162" t="s">
        <v>244</v>
      </c>
      <c r="Z556" s="151"/>
      <c r="AA556" s="151"/>
      <c r="AB556" s="151"/>
      <c r="AC556" s="151"/>
      <c r="AD556" s="151"/>
      <c r="AE556" s="151"/>
      <c r="AF556" s="151"/>
      <c r="AG556" s="151" t="s">
        <v>553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82">
        <v>125</v>
      </c>
      <c r="B557" s="183" t="s">
        <v>1414</v>
      </c>
      <c r="C557" s="193" t="s">
        <v>1415</v>
      </c>
      <c r="D557" s="184" t="s">
        <v>446</v>
      </c>
      <c r="E557" s="185">
        <v>3</v>
      </c>
      <c r="F557" s="186"/>
      <c r="G557" s="187">
        <f t="shared" si="21"/>
        <v>0</v>
      </c>
      <c r="H557" s="186"/>
      <c r="I557" s="187">
        <f t="shared" si="22"/>
        <v>0</v>
      </c>
      <c r="J557" s="186"/>
      <c r="K557" s="187">
        <f t="shared" si="23"/>
        <v>0</v>
      </c>
      <c r="L557" s="187">
        <v>21</v>
      </c>
      <c r="M557" s="187">
        <f t="shared" si="24"/>
        <v>0</v>
      </c>
      <c r="N557" s="185">
        <v>2.9000000000000001E-2</v>
      </c>
      <c r="O557" s="185">
        <f t="shared" si="25"/>
        <v>0.09</v>
      </c>
      <c r="P557" s="185">
        <v>0</v>
      </c>
      <c r="Q557" s="185">
        <f t="shared" si="26"/>
        <v>0</v>
      </c>
      <c r="R557" s="187"/>
      <c r="S557" s="187" t="s">
        <v>349</v>
      </c>
      <c r="T557" s="188" t="s">
        <v>242</v>
      </c>
      <c r="U557" s="162">
        <v>0</v>
      </c>
      <c r="V557" s="162">
        <f t="shared" si="27"/>
        <v>0</v>
      </c>
      <c r="W557" s="162"/>
      <c r="X557" s="162" t="s">
        <v>552</v>
      </c>
      <c r="Y557" s="162" t="s">
        <v>244</v>
      </c>
      <c r="Z557" s="151"/>
      <c r="AA557" s="151"/>
      <c r="AB557" s="151"/>
      <c r="AC557" s="151"/>
      <c r="AD557" s="151"/>
      <c r="AE557" s="151"/>
      <c r="AF557" s="151"/>
      <c r="AG557" s="151" t="s">
        <v>553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">
      <c r="A558" s="182">
        <v>126</v>
      </c>
      <c r="B558" s="183" t="s">
        <v>1416</v>
      </c>
      <c r="C558" s="193" t="s">
        <v>1417</v>
      </c>
      <c r="D558" s="184" t="s">
        <v>446</v>
      </c>
      <c r="E558" s="185">
        <v>2</v>
      </c>
      <c r="F558" s="186"/>
      <c r="G558" s="187">
        <f t="shared" si="21"/>
        <v>0</v>
      </c>
      <c r="H558" s="186"/>
      <c r="I558" s="187">
        <f t="shared" si="22"/>
        <v>0</v>
      </c>
      <c r="J558" s="186"/>
      <c r="K558" s="187">
        <f t="shared" si="23"/>
        <v>0</v>
      </c>
      <c r="L558" s="187">
        <v>21</v>
      </c>
      <c r="M558" s="187">
        <f t="shared" si="24"/>
        <v>0</v>
      </c>
      <c r="N558" s="185">
        <v>0</v>
      </c>
      <c r="O558" s="185">
        <f t="shared" si="25"/>
        <v>0</v>
      </c>
      <c r="P558" s="185">
        <v>0</v>
      </c>
      <c r="Q558" s="185">
        <f t="shared" si="26"/>
        <v>0</v>
      </c>
      <c r="R558" s="187"/>
      <c r="S558" s="187" t="s">
        <v>349</v>
      </c>
      <c r="T558" s="188" t="s">
        <v>350</v>
      </c>
      <c r="U558" s="162">
        <v>0</v>
      </c>
      <c r="V558" s="162">
        <f t="shared" si="27"/>
        <v>0</v>
      </c>
      <c r="W558" s="162"/>
      <c r="X558" s="162" t="s">
        <v>552</v>
      </c>
      <c r="Y558" s="162" t="s">
        <v>244</v>
      </c>
      <c r="Z558" s="151"/>
      <c r="AA558" s="151"/>
      <c r="AB558" s="151"/>
      <c r="AC558" s="151"/>
      <c r="AD558" s="151"/>
      <c r="AE558" s="151"/>
      <c r="AF558" s="151"/>
      <c r="AG558" s="151" t="s">
        <v>553</v>
      </c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82">
        <v>127</v>
      </c>
      <c r="B559" s="183" t="s">
        <v>1418</v>
      </c>
      <c r="C559" s="193" t="s">
        <v>1419</v>
      </c>
      <c r="D559" s="184" t="s">
        <v>446</v>
      </c>
      <c r="E559" s="185">
        <v>1</v>
      </c>
      <c r="F559" s="186"/>
      <c r="G559" s="187">
        <f t="shared" si="21"/>
        <v>0</v>
      </c>
      <c r="H559" s="186"/>
      <c r="I559" s="187">
        <f t="shared" si="22"/>
        <v>0</v>
      </c>
      <c r="J559" s="186"/>
      <c r="K559" s="187">
        <f t="shared" si="23"/>
        <v>0</v>
      </c>
      <c r="L559" s="187">
        <v>21</v>
      </c>
      <c r="M559" s="187">
        <f t="shared" si="24"/>
        <v>0</v>
      </c>
      <c r="N559" s="185">
        <v>0</v>
      </c>
      <c r="O559" s="185">
        <f t="shared" si="25"/>
        <v>0</v>
      </c>
      <c r="P559" s="185">
        <v>0</v>
      </c>
      <c r="Q559" s="185">
        <f t="shared" si="26"/>
        <v>0</v>
      </c>
      <c r="R559" s="187"/>
      <c r="S559" s="187" t="s">
        <v>349</v>
      </c>
      <c r="T559" s="188" t="s">
        <v>366</v>
      </c>
      <c r="U559" s="162">
        <v>0</v>
      </c>
      <c r="V559" s="162">
        <f t="shared" si="27"/>
        <v>0</v>
      </c>
      <c r="W559" s="162"/>
      <c r="X559" s="162" t="s">
        <v>552</v>
      </c>
      <c r="Y559" s="162" t="s">
        <v>244</v>
      </c>
      <c r="Z559" s="151"/>
      <c r="AA559" s="151"/>
      <c r="AB559" s="151"/>
      <c r="AC559" s="151"/>
      <c r="AD559" s="151"/>
      <c r="AE559" s="151"/>
      <c r="AF559" s="151"/>
      <c r="AG559" s="151" t="s">
        <v>553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82">
        <v>128</v>
      </c>
      <c r="B560" s="183" t="s">
        <v>1420</v>
      </c>
      <c r="C560" s="193" t="s">
        <v>1421</v>
      </c>
      <c r="D560" s="184" t="s">
        <v>446</v>
      </c>
      <c r="E560" s="185">
        <v>2</v>
      </c>
      <c r="F560" s="186"/>
      <c r="G560" s="187">
        <f t="shared" si="21"/>
        <v>0</v>
      </c>
      <c r="H560" s="186"/>
      <c r="I560" s="187">
        <f t="shared" si="22"/>
        <v>0</v>
      </c>
      <c r="J560" s="186"/>
      <c r="K560" s="187">
        <f t="shared" si="23"/>
        <v>0</v>
      </c>
      <c r="L560" s="187">
        <v>21</v>
      </c>
      <c r="M560" s="187">
        <f t="shared" si="24"/>
        <v>0</v>
      </c>
      <c r="N560" s="185">
        <v>0</v>
      </c>
      <c r="O560" s="185">
        <f t="shared" si="25"/>
        <v>0</v>
      </c>
      <c r="P560" s="185">
        <v>0</v>
      </c>
      <c r="Q560" s="185">
        <f t="shared" si="26"/>
        <v>0</v>
      </c>
      <c r="R560" s="187"/>
      <c r="S560" s="187" t="s">
        <v>349</v>
      </c>
      <c r="T560" s="188" t="s">
        <v>366</v>
      </c>
      <c r="U560" s="162">
        <v>0</v>
      </c>
      <c r="V560" s="162">
        <f t="shared" si="27"/>
        <v>0</v>
      </c>
      <c r="W560" s="162"/>
      <c r="X560" s="162" t="s">
        <v>552</v>
      </c>
      <c r="Y560" s="162" t="s">
        <v>244</v>
      </c>
      <c r="Z560" s="151"/>
      <c r="AA560" s="151"/>
      <c r="AB560" s="151"/>
      <c r="AC560" s="151"/>
      <c r="AD560" s="151"/>
      <c r="AE560" s="151"/>
      <c r="AF560" s="151"/>
      <c r="AG560" s="151" t="s">
        <v>553</v>
      </c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">
      <c r="A561" s="182">
        <v>129</v>
      </c>
      <c r="B561" s="183" t="s">
        <v>1422</v>
      </c>
      <c r="C561" s="193" t="s">
        <v>1423</v>
      </c>
      <c r="D561" s="184" t="s">
        <v>446</v>
      </c>
      <c r="E561" s="185">
        <v>3</v>
      </c>
      <c r="F561" s="186"/>
      <c r="G561" s="187">
        <f t="shared" si="21"/>
        <v>0</v>
      </c>
      <c r="H561" s="186"/>
      <c r="I561" s="187">
        <f t="shared" si="22"/>
        <v>0</v>
      </c>
      <c r="J561" s="186"/>
      <c r="K561" s="187">
        <f t="shared" si="23"/>
        <v>0</v>
      </c>
      <c r="L561" s="187">
        <v>21</v>
      </c>
      <c r="M561" s="187">
        <f t="shared" si="24"/>
        <v>0</v>
      </c>
      <c r="N561" s="185">
        <v>0</v>
      </c>
      <c r="O561" s="185">
        <f t="shared" si="25"/>
        <v>0</v>
      </c>
      <c r="P561" s="185">
        <v>0</v>
      </c>
      <c r="Q561" s="185">
        <f t="shared" si="26"/>
        <v>0</v>
      </c>
      <c r="R561" s="187"/>
      <c r="S561" s="187" t="s">
        <v>349</v>
      </c>
      <c r="T561" s="188" t="s">
        <v>366</v>
      </c>
      <c r="U561" s="162">
        <v>0</v>
      </c>
      <c r="V561" s="162">
        <f t="shared" si="27"/>
        <v>0</v>
      </c>
      <c r="W561" s="162"/>
      <c r="X561" s="162" t="s">
        <v>552</v>
      </c>
      <c r="Y561" s="162" t="s">
        <v>244</v>
      </c>
      <c r="Z561" s="151"/>
      <c r="AA561" s="151"/>
      <c r="AB561" s="151"/>
      <c r="AC561" s="151"/>
      <c r="AD561" s="151"/>
      <c r="AE561" s="151"/>
      <c r="AF561" s="151"/>
      <c r="AG561" s="151" t="s">
        <v>553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">
      <c r="A562" s="182">
        <v>130</v>
      </c>
      <c r="B562" s="183" t="s">
        <v>1424</v>
      </c>
      <c r="C562" s="193" t="s">
        <v>1425</v>
      </c>
      <c r="D562" s="184" t="s">
        <v>446</v>
      </c>
      <c r="E562" s="185">
        <v>5</v>
      </c>
      <c r="F562" s="186"/>
      <c r="G562" s="187">
        <f t="shared" si="21"/>
        <v>0</v>
      </c>
      <c r="H562" s="186"/>
      <c r="I562" s="187">
        <f t="shared" si="22"/>
        <v>0</v>
      </c>
      <c r="J562" s="186"/>
      <c r="K562" s="187">
        <f t="shared" si="23"/>
        <v>0</v>
      </c>
      <c r="L562" s="187">
        <v>21</v>
      </c>
      <c r="M562" s="187">
        <f t="shared" si="24"/>
        <v>0</v>
      </c>
      <c r="N562" s="185">
        <v>0</v>
      </c>
      <c r="O562" s="185">
        <f t="shared" si="25"/>
        <v>0</v>
      </c>
      <c r="P562" s="185">
        <v>0</v>
      </c>
      <c r="Q562" s="185">
        <f t="shared" si="26"/>
        <v>0</v>
      </c>
      <c r="R562" s="187"/>
      <c r="S562" s="187" t="s">
        <v>349</v>
      </c>
      <c r="T562" s="188" t="s">
        <v>366</v>
      </c>
      <c r="U562" s="162">
        <v>0</v>
      </c>
      <c r="V562" s="162">
        <f t="shared" si="27"/>
        <v>0</v>
      </c>
      <c r="W562" s="162"/>
      <c r="X562" s="162" t="s">
        <v>552</v>
      </c>
      <c r="Y562" s="162" t="s">
        <v>244</v>
      </c>
      <c r="Z562" s="151"/>
      <c r="AA562" s="151"/>
      <c r="AB562" s="151"/>
      <c r="AC562" s="151"/>
      <c r="AD562" s="151"/>
      <c r="AE562" s="151"/>
      <c r="AF562" s="151"/>
      <c r="AG562" s="151" t="s">
        <v>553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82">
        <v>131</v>
      </c>
      <c r="B563" s="183" t="s">
        <v>1426</v>
      </c>
      <c r="C563" s="193" t="s">
        <v>1427</v>
      </c>
      <c r="D563" s="184" t="s">
        <v>446</v>
      </c>
      <c r="E563" s="185">
        <v>6</v>
      </c>
      <c r="F563" s="186"/>
      <c r="G563" s="187">
        <f t="shared" si="21"/>
        <v>0</v>
      </c>
      <c r="H563" s="186"/>
      <c r="I563" s="187">
        <f t="shared" si="22"/>
        <v>0</v>
      </c>
      <c r="J563" s="186"/>
      <c r="K563" s="187">
        <f t="shared" si="23"/>
        <v>0</v>
      </c>
      <c r="L563" s="187">
        <v>21</v>
      </c>
      <c r="M563" s="187">
        <f t="shared" si="24"/>
        <v>0</v>
      </c>
      <c r="N563" s="185">
        <v>0</v>
      </c>
      <c r="O563" s="185">
        <f t="shared" si="25"/>
        <v>0</v>
      </c>
      <c r="P563" s="185">
        <v>0</v>
      </c>
      <c r="Q563" s="185">
        <f t="shared" si="26"/>
        <v>0</v>
      </c>
      <c r="R563" s="187"/>
      <c r="S563" s="187" t="s">
        <v>349</v>
      </c>
      <c r="T563" s="188" t="s">
        <v>366</v>
      </c>
      <c r="U563" s="162">
        <v>0</v>
      </c>
      <c r="V563" s="162">
        <f t="shared" si="27"/>
        <v>0</v>
      </c>
      <c r="W563" s="162"/>
      <c r="X563" s="162" t="s">
        <v>552</v>
      </c>
      <c r="Y563" s="162" t="s">
        <v>244</v>
      </c>
      <c r="Z563" s="151"/>
      <c r="AA563" s="151"/>
      <c r="AB563" s="151"/>
      <c r="AC563" s="151"/>
      <c r="AD563" s="151"/>
      <c r="AE563" s="151"/>
      <c r="AF563" s="151"/>
      <c r="AG563" s="151" t="s">
        <v>553</v>
      </c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82">
        <v>132</v>
      </c>
      <c r="B564" s="183" t="s">
        <v>1428</v>
      </c>
      <c r="C564" s="193" t="s">
        <v>1429</v>
      </c>
      <c r="D564" s="184" t="s">
        <v>446</v>
      </c>
      <c r="E564" s="185">
        <v>4</v>
      </c>
      <c r="F564" s="186"/>
      <c r="G564" s="187">
        <f t="shared" si="21"/>
        <v>0</v>
      </c>
      <c r="H564" s="186"/>
      <c r="I564" s="187">
        <f t="shared" si="22"/>
        <v>0</v>
      </c>
      <c r="J564" s="186"/>
      <c r="K564" s="187">
        <f t="shared" si="23"/>
        <v>0</v>
      </c>
      <c r="L564" s="187">
        <v>21</v>
      </c>
      <c r="M564" s="187">
        <f t="shared" si="24"/>
        <v>0</v>
      </c>
      <c r="N564" s="185">
        <v>0</v>
      </c>
      <c r="O564" s="185">
        <f t="shared" si="25"/>
        <v>0</v>
      </c>
      <c r="P564" s="185">
        <v>0</v>
      </c>
      <c r="Q564" s="185">
        <f t="shared" si="26"/>
        <v>0</v>
      </c>
      <c r="R564" s="187"/>
      <c r="S564" s="187" t="s">
        <v>349</v>
      </c>
      <c r="T564" s="188" t="s">
        <v>366</v>
      </c>
      <c r="U564" s="162">
        <v>0</v>
      </c>
      <c r="V564" s="162">
        <f t="shared" si="27"/>
        <v>0</v>
      </c>
      <c r="W564" s="162"/>
      <c r="X564" s="162" t="s">
        <v>552</v>
      </c>
      <c r="Y564" s="162" t="s">
        <v>244</v>
      </c>
      <c r="Z564" s="151"/>
      <c r="AA564" s="151"/>
      <c r="AB564" s="151"/>
      <c r="AC564" s="151"/>
      <c r="AD564" s="151"/>
      <c r="AE564" s="151"/>
      <c r="AF564" s="151"/>
      <c r="AG564" s="151" t="s">
        <v>553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">
      <c r="A565" s="182">
        <v>133</v>
      </c>
      <c r="B565" s="183" t="s">
        <v>1430</v>
      </c>
      <c r="C565" s="193" t="s">
        <v>1431</v>
      </c>
      <c r="D565" s="184" t="s">
        <v>446</v>
      </c>
      <c r="E565" s="185">
        <v>1</v>
      </c>
      <c r="F565" s="186"/>
      <c r="G565" s="187">
        <f t="shared" si="21"/>
        <v>0</v>
      </c>
      <c r="H565" s="186"/>
      <c r="I565" s="187">
        <f t="shared" si="22"/>
        <v>0</v>
      </c>
      <c r="J565" s="186"/>
      <c r="K565" s="187">
        <f t="shared" si="23"/>
        <v>0</v>
      </c>
      <c r="L565" s="187">
        <v>21</v>
      </c>
      <c r="M565" s="187">
        <f t="shared" si="24"/>
        <v>0</v>
      </c>
      <c r="N565" s="185">
        <v>0</v>
      </c>
      <c r="O565" s="185">
        <f t="shared" si="25"/>
        <v>0</v>
      </c>
      <c r="P565" s="185">
        <v>0</v>
      </c>
      <c r="Q565" s="185">
        <f t="shared" si="26"/>
        <v>0</v>
      </c>
      <c r="R565" s="187"/>
      <c r="S565" s="187" t="s">
        <v>349</v>
      </c>
      <c r="T565" s="188" t="s">
        <v>366</v>
      </c>
      <c r="U565" s="162">
        <v>0</v>
      </c>
      <c r="V565" s="162">
        <f t="shared" si="27"/>
        <v>0</v>
      </c>
      <c r="W565" s="162"/>
      <c r="X565" s="162" t="s">
        <v>552</v>
      </c>
      <c r="Y565" s="162" t="s">
        <v>244</v>
      </c>
      <c r="Z565" s="151"/>
      <c r="AA565" s="151"/>
      <c r="AB565" s="151"/>
      <c r="AC565" s="151"/>
      <c r="AD565" s="151"/>
      <c r="AE565" s="151"/>
      <c r="AF565" s="151"/>
      <c r="AG565" s="151" t="s">
        <v>553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82">
        <v>134</v>
      </c>
      <c r="B566" s="183" t="s">
        <v>1432</v>
      </c>
      <c r="C566" s="193" t="s">
        <v>1433</v>
      </c>
      <c r="D566" s="184" t="s">
        <v>446</v>
      </c>
      <c r="E566" s="185">
        <v>3</v>
      </c>
      <c r="F566" s="186"/>
      <c r="G566" s="187">
        <f t="shared" si="21"/>
        <v>0</v>
      </c>
      <c r="H566" s="186"/>
      <c r="I566" s="187">
        <f t="shared" si="22"/>
        <v>0</v>
      </c>
      <c r="J566" s="186"/>
      <c r="K566" s="187">
        <f t="shared" si="23"/>
        <v>0</v>
      </c>
      <c r="L566" s="187">
        <v>21</v>
      </c>
      <c r="M566" s="187">
        <f t="shared" si="24"/>
        <v>0</v>
      </c>
      <c r="N566" s="185">
        <v>0</v>
      </c>
      <c r="O566" s="185">
        <f t="shared" si="25"/>
        <v>0</v>
      </c>
      <c r="P566" s="185">
        <v>0</v>
      </c>
      <c r="Q566" s="185">
        <f t="shared" si="26"/>
        <v>0</v>
      </c>
      <c r="R566" s="187"/>
      <c r="S566" s="187" t="s">
        <v>349</v>
      </c>
      <c r="T566" s="188" t="s">
        <v>366</v>
      </c>
      <c r="U566" s="162">
        <v>0</v>
      </c>
      <c r="V566" s="162">
        <f t="shared" si="27"/>
        <v>0</v>
      </c>
      <c r="W566" s="162"/>
      <c r="X566" s="162" t="s">
        <v>552</v>
      </c>
      <c r="Y566" s="162" t="s">
        <v>244</v>
      </c>
      <c r="Z566" s="151"/>
      <c r="AA566" s="151"/>
      <c r="AB566" s="151"/>
      <c r="AC566" s="151"/>
      <c r="AD566" s="151"/>
      <c r="AE566" s="151"/>
      <c r="AF566" s="151"/>
      <c r="AG566" s="151" t="s">
        <v>553</v>
      </c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 x14ac:dyDescent="0.2">
      <c r="A567" s="182">
        <v>135</v>
      </c>
      <c r="B567" s="183" t="s">
        <v>1434</v>
      </c>
      <c r="C567" s="193" t="s">
        <v>1435</v>
      </c>
      <c r="D567" s="184" t="s">
        <v>446</v>
      </c>
      <c r="E567" s="185">
        <v>10</v>
      </c>
      <c r="F567" s="186"/>
      <c r="G567" s="187">
        <f t="shared" si="21"/>
        <v>0</v>
      </c>
      <c r="H567" s="186"/>
      <c r="I567" s="187">
        <f t="shared" si="22"/>
        <v>0</v>
      </c>
      <c r="J567" s="186"/>
      <c r="K567" s="187">
        <f t="shared" si="23"/>
        <v>0</v>
      </c>
      <c r="L567" s="187">
        <v>21</v>
      </c>
      <c r="M567" s="187">
        <f t="shared" si="24"/>
        <v>0</v>
      </c>
      <c r="N567" s="185">
        <v>0</v>
      </c>
      <c r="O567" s="185">
        <f t="shared" si="25"/>
        <v>0</v>
      </c>
      <c r="P567" s="185">
        <v>0</v>
      </c>
      <c r="Q567" s="185">
        <f t="shared" si="26"/>
        <v>0</v>
      </c>
      <c r="R567" s="187"/>
      <c r="S567" s="187" t="s">
        <v>349</v>
      </c>
      <c r="T567" s="188" t="s">
        <v>366</v>
      </c>
      <c r="U567" s="162">
        <v>0</v>
      </c>
      <c r="V567" s="162">
        <f t="shared" si="27"/>
        <v>0</v>
      </c>
      <c r="W567" s="162"/>
      <c r="X567" s="162" t="s">
        <v>552</v>
      </c>
      <c r="Y567" s="162" t="s">
        <v>244</v>
      </c>
      <c r="Z567" s="151"/>
      <c r="AA567" s="151"/>
      <c r="AB567" s="151"/>
      <c r="AC567" s="151"/>
      <c r="AD567" s="151"/>
      <c r="AE567" s="151"/>
      <c r="AF567" s="151"/>
      <c r="AG567" s="151" t="s">
        <v>553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82">
        <v>136</v>
      </c>
      <c r="B568" s="183" t="s">
        <v>1436</v>
      </c>
      <c r="C568" s="193" t="s">
        <v>1437</v>
      </c>
      <c r="D568" s="184" t="s">
        <v>446</v>
      </c>
      <c r="E568" s="185">
        <v>1</v>
      </c>
      <c r="F568" s="186"/>
      <c r="G568" s="187">
        <f t="shared" si="21"/>
        <v>0</v>
      </c>
      <c r="H568" s="186"/>
      <c r="I568" s="187">
        <f t="shared" si="22"/>
        <v>0</v>
      </c>
      <c r="J568" s="186"/>
      <c r="K568" s="187">
        <f t="shared" si="23"/>
        <v>0</v>
      </c>
      <c r="L568" s="187">
        <v>21</v>
      </c>
      <c r="M568" s="187">
        <f t="shared" si="24"/>
        <v>0</v>
      </c>
      <c r="N568" s="185">
        <v>0</v>
      </c>
      <c r="O568" s="185">
        <f t="shared" si="25"/>
        <v>0</v>
      </c>
      <c r="P568" s="185">
        <v>0</v>
      </c>
      <c r="Q568" s="185">
        <f t="shared" si="26"/>
        <v>0</v>
      </c>
      <c r="R568" s="187"/>
      <c r="S568" s="187" t="s">
        <v>349</v>
      </c>
      <c r="T568" s="188" t="s">
        <v>366</v>
      </c>
      <c r="U568" s="162">
        <v>0</v>
      </c>
      <c r="V568" s="162">
        <f t="shared" si="27"/>
        <v>0</v>
      </c>
      <c r="W568" s="162"/>
      <c r="X568" s="162" t="s">
        <v>552</v>
      </c>
      <c r="Y568" s="162" t="s">
        <v>244</v>
      </c>
      <c r="Z568" s="151"/>
      <c r="AA568" s="151"/>
      <c r="AB568" s="151"/>
      <c r="AC568" s="151"/>
      <c r="AD568" s="151"/>
      <c r="AE568" s="151"/>
      <c r="AF568" s="151"/>
      <c r="AG568" s="151" t="s">
        <v>553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82">
        <v>137</v>
      </c>
      <c r="B569" s="183" t="s">
        <v>1438</v>
      </c>
      <c r="C569" s="193" t="s">
        <v>1439</v>
      </c>
      <c r="D569" s="184" t="s">
        <v>446</v>
      </c>
      <c r="E569" s="185">
        <v>1</v>
      </c>
      <c r="F569" s="186"/>
      <c r="G569" s="187">
        <f t="shared" si="21"/>
        <v>0</v>
      </c>
      <c r="H569" s="186"/>
      <c r="I569" s="187">
        <f t="shared" si="22"/>
        <v>0</v>
      </c>
      <c r="J569" s="186"/>
      <c r="K569" s="187">
        <f t="shared" si="23"/>
        <v>0</v>
      </c>
      <c r="L569" s="187">
        <v>21</v>
      </c>
      <c r="M569" s="187">
        <f t="shared" si="24"/>
        <v>0</v>
      </c>
      <c r="N569" s="185">
        <v>0</v>
      </c>
      <c r="O569" s="185">
        <f t="shared" si="25"/>
        <v>0</v>
      </c>
      <c r="P569" s="185">
        <v>0</v>
      </c>
      <c r="Q569" s="185">
        <f t="shared" si="26"/>
        <v>0</v>
      </c>
      <c r="R569" s="187"/>
      <c r="S569" s="187" t="s">
        <v>349</v>
      </c>
      <c r="T569" s="188" t="s">
        <v>366</v>
      </c>
      <c r="U569" s="162">
        <v>0</v>
      </c>
      <c r="V569" s="162">
        <f t="shared" si="27"/>
        <v>0</v>
      </c>
      <c r="W569" s="162"/>
      <c r="X569" s="162" t="s">
        <v>552</v>
      </c>
      <c r="Y569" s="162" t="s">
        <v>244</v>
      </c>
      <c r="Z569" s="151"/>
      <c r="AA569" s="151"/>
      <c r="AB569" s="151"/>
      <c r="AC569" s="151"/>
      <c r="AD569" s="151"/>
      <c r="AE569" s="151"/>
      <c r="AF569" s="151"/>
      <c r="AG569" s="151" t="s">
        <v>553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">
      <c r="A570" s="182">
        <v>138</v>
      </c>
      <c r="B570" s="183" t="s">
        <v>1440</v>
      </c>
      <c r="C570" s="193" t="s">
        <v>1441</v>
      </c>
      <c r="D570" s="184" t="s">
        <v>446</v>
      </c>
      <c r="E570" s="185">
        <v>3</v>
      </c>
      <c r="F570" s="186"/>
      <c r="G570" s="187">
        <f t="shared" si="21"/>
        <v>0</v>
      </c>
      <c r="H570" s="186"/>
      <c r="I570" s="187">
        <f t="shared" si="22"/>
        <v>0</v>
      </c>
      <c r="J570" s="186"/>
      <c r="K570" s="187">
        <f t="shared" si="23"/>
        <v>0</v>
      </c>
      <c r="L570" s="187">
        <v>21</v>
      </c>
      <c r="M570" s="187">
        <f t="shared" si="24"/>
        <v>0</v>
      </c>
      <c r="N570" s="185">
        <v>0</v>
      </c>
      <c r="O570" s="185">
        <f t="shared" si="25"/>
        <v>0</v>
      </c>
      <c r="P570" s="185">
        <v>0</v>
      </c>
      <c r="Q570" s="185">
        <f t="shared" si="26"/>
        <v>0</v>
      </c>
      <c r="R570" s="187"/>
      <c r="S570" s="187" t="s">
        <v>349</v>
      </c>
      <c r="T570" s="188" t="s">
        <v>366</v>
      </c>
      <c r="U570" s="162">
        <v>0</v>
      </c>
      <c r="V570" s="162">
        <f t="shared" si="27"/>
        <v>0</v>
      </c>
      <c r="W570" s="162"/>
      <c r="X570" s="162" t="s">
        <v>552</v>
      </c>
      <c r="Y570" s="162" t="s">
        <v>244</v>
      </c>
      <c r="Z570" s="151"/>
      <c r="AA570" s="151"/>
      <c r="AB570" s="151"/>
      <c r="AC570" s="151"/>
      <c r="AD570" s="151"/>
      <c r="AE570" s="151"/>
      <c r="AF570" s="151"/>
      <c r="AG570" s="151" t="s">
        <v>553</v>
      </c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82">
        <v>139</v>
      </c>
      <c r="B571" s="183" t="s">
        <v>1442</v>
      </c>
      <c r="C571" s="193" t="s">
        <v>1443</v>
      </c>
      <c r="D571" s="184" t="s">
        <v>446</v>
      </c>
      <c r="E571" s="185">
        <v>1</v>
      </c>
      <c r="F571" s="186"/>
      <c r="G571" s="187">
        <f t="shared" si="21"/>
        <v>0</v>
      </c>
      <c r="H571" s="186"/>
      <c r="I571" s="187">
        <f t="shared" si="22"/>
        <v>0</v>
      </c>
      <c r="J571" s="186"/>
      <c r="K571" s="187">
        <f t="shared" si="23"/>
        <v>0</v>
      </c>
      <c r="L571" s="187">
        <v>21</v>
      </c>
      <c r="M571" s="187">
        <f t="shared" si="24"/>
        <v>0</v>
      </c>
      <c r="N571" s="185">
        <v>0</v>
      </c>
      <c r="O571" s="185">
        <f t="shared" si="25"/>
        <v>0</v>
      </c>
      <c r="P571" s="185">
        <v>0</v>
      </c>
      <c r="Q571" s="185">
        <f t="shared" si="26"/>
        <v>0</v>
      </c>
      <c r="R571" s="187"/>
      <c r="S571" s="187" t="s">
        <v>349</v>
      </c>
      <c r="T571" s="188" t="s">
        <v>366</v>
      </c>
      <c r="U571" s="162">
        <v>0</v>
      </c>
      <c r="V571" s="162">
        <f t="shared" si="27"/>
        <v>0</v>
      </c>
      <c r="W571" s="162"/>
      <c r="X571" s="162" t="s">
        <v>552</v>
      </c>
      <c r="Y571" s="162" t="s">
        <v>244</v>
      </c>
      <c r="Z571" s="151"/>
      <c r="AA571" s="151"/>
      <c r="AB571" s="151"/>
      <c r="AC571" s="151"/>
      <c r="AD571" s="151"/>
      <c r="AE571" s="151"/>
      <c r="AF571" s="151"/>
      <c r="AG571" s="151" t="s">
        <v>553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82">
        <v>140</v>
      </c>
      <c r="B572" s="183" t="s">
        <v>1444</v>
      </c>
      <c r="C572" s="193" t="s">
        <v>1445</v>
      </c>
      <c r="D572" s="184" t="s">
        <v>446</v>
      </c>
      <c r="E572" s="185">
        <v>1</v>
      </c>
      <c r="F572" s="186"/>
      <c r="G572" s="187">
        <f t="shared" si="21"/>
        <v>0</v>
      </c>
      <c r="H572" s="186"/>
      <c r="I572" s="187">
        <f t="shared" si="22"/>
        <v>0</v>
      </c>
      <c r="J572" s="186"/>
      <c r="K572" s="187">
        <f t="shared" si="23"/>
        <v>0</v>
      </c>
      <c r="L572" s="187">
        <v>21</v>
      </c>
      <c r="M572" s="187">
        <f t="shared" si="24"/>
        <v>0</v>
      </c>
      <c r="N572" s="185">
        <v>0</v>
      </c>
      <c r="O572" s="185">
        <f t="shared" si="25"/>
        <v>0</v>
      </c>
      <c r="P572" s="185">
        <v>0</v>
      </c>
      <c r="Q572" s="185">
        <f t="shared" si="26"/>
        <v>0</v>
      </c>
      <c r="R572" s="187"/>
      <c r="S572" s="187" t="s">
        <v>349</v>
      </c>
      <c r="T572" s="188" t="s">
        <v>366</v>
      </c>
      <c r="U572" s="162">
        <v>0</v>
      </c>
      <c r="V572" s="162">
        <f t="shared" si="27"/>
        <v>0</v>
      </c>
      <c r="W572" s="162"/>
      <c r="X572" s="162" t="s">
        <v>552</v>
      </c>
      <c r="Y572" s="162" t="s">
        <v>244</v>
      </c>
      <c r="Z572" s="151"/>
      <c r="AA572" s="151"/>
      <c r="AB572" s="151"/>
      <c r="AC572" s="151"/>
      <c r="AD572" s="151"/>
      <c r="AE572" s="151"/>
      <c r="AF572" s="151"/>
      <c r="AG572" s="151" t="s">
        <v>553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82">
        <v>141</v>
      </c>
      <c r="B573" s="183" t="s">
        <v>1446</v>
      </c>
      <c r="C573" s="193" t="s">
        <v>1447</v>
      </c>
      <c r="D573" s="184" t="s">
        <v>446</v>
      </c>
      <c r="E573" s="185">
        <v>1</v>
      </c>
      <c r="F573" s="186"/>
      <c r="G573" s="187">
        <f t="shared" si="21"/>
        <v>0</v>
      </c>
      <c r="H573" s="186"/>
      <c r="I573" s="187">
        <f t="shared" si="22"/>
        <v>0</v>
      </c>
      <c r="J573" s="186"/>
      <c r="K573" s="187">
        <f t="shared" si="23"/>
        <v>0</v>
      </c>
      <c r="L573" s="187">
        <v>21</v>
      </c>
      <c r="M573" s="187">
        <f t="shared" si="24"/>
        <v>0</v>
      </c>
      <c r="N573" s="185">
        <v>0</v>
      </c>
      <c r="O573" s="185">
        <f t="shared" si="25"/>
        <v>0</v>
      </c>
      <c r="P573" s="185">
        <v>0</v>
      </c>
      <c r="Q573" s="185">
        <f t="shared" si="26"/>
        <v>0</v>
      </c>
      <c r="R573" s="187"/>
      <c r="S573" s="187" t="s">
        <v>349</v>
      </c>
      <c r="T573" s="188" t="s">
        <v>366</v>
      </c>
      <c r="U573" s="162">
        <v>0</v>
      </c>
      <c r="V573" s="162">
        <f t="shared" si="27"/>
        <v>0</v>
      </c>
      <c r="W573" s="162"/>
      <c r="X573" s="162" t="s">
        <v>552</v>
      </c>
      <c r="Y573" s="162" t="s">
        <v>244</v>
      </c>
      <c r="Z573" s="151"/>
      <c r="AA573" s="151"/>
      <c r="AB573" s="151"/>
      <c r="AC573" s="151"/>
      <c r="AD573" s="151"/>
      <c r="AE573" s="151"/>
      <c r="AF573" s="151"/>
      <c r="AG573" s="151" t="s">
        <v>553</v>
      </c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82">
        <v>142</v>
      </c>
      <c r="B574" s="183" t="s">
        <v>1448</v>
      </c>
      <c r="C574" s="193" t="s">
        <v>1449</v>
      </c>
      <c r="D574" s="184" t="s">
        <v>446</v>
      </c>
      <c r="E574" s="185">
        <v>4</v>
      </c>
      <c r="F574" s="186"/>
      <c r="G574" s="187">
        <f t="shared" si="21"/>
        <v>0</v>
      </c>
      <c r="H574" s="186"/>
      <c r="I574" s="187">
        <f t="shared" si="22"/>
        <v>0</v>
      </c>
      <c r="J574" s="186"/>
      <c r="K574" s="187">
        <f t="shared" si="23"/>
        <v>0</v>
      </c>
      <c r="L574" s="187">
        <v>21</v>
      </c>
      <c r="M574" s="187">
        <f t="shared" si="24"/>
        <v>0</v>
      </c>
      <c r="N574" s="185">
        <v>0</v>
      </c>
      <c r="O574" s="185">
        <f t="shared" si="25"/>
        <v>0</v>
      </c>
      <c r="P574" s="185">
        <v>0</v>
      </c>
      <c r="Q574" s="185">
        <f t="shared" si="26"/>
        <v>0</v>
      </c>
      <c r="R574" s="187"/>
      <c r="S574" s="187" t="s">
        <v>349</v>
      </c>
      <c r="T574" s="188" t="s">
        <v>366</v>
      </c>
      <c r="U574" s="162">
        <v>0</v>
      </c>
      <c r="V574" s="162">
        <f t="shared" si="27"/>
        <v>0</v>
      </c>
      <c r="W574" s="162"/>
      <c r="X574" s="162" t="s">
        <v>552</v>
      </c>
      <c r="Y574" s="162" t="s">
        <v>244</v>
      </c>
      <c r="Z574" s="151"/>
      <c r="AA574" s="151"/>
      <c r="AB574" s="151"/>
      <c r="AC574" s="151"/>
      <c r="AD574" s="151"/>
      <c r="AE574" s="151"/>
      <c r="AF574" s="151"/>
      <c r="AG574" s="151" t="s">
        <v>553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82">
        <v>143</v>
      </c>
      <c r="B575" s="183" t="s">
        <v>1450</v>
      </c>
      <c r="C575" s="193" t="s">
        <v>1451</v>
      </c>
      <c r="D575" s="184" t="s">
        <v>446</v>
      </c>
      <c r="E575" s="185">
        <v>1</v>
      </c>
      <c r="F575" s="186"/>
      <c r="G575" s="187">
        <f t="shared" si="21"/>
        <v>0</v>
      </c>
      <c r="H575" s="186"/>
      <c r="I575" s="187">
        <f t="shared" si="22"/>
        <v>0</v>
      </c>
      <c r="J575" s="186"/>
      <c r="K575" s="187">
        <f t="shared" si="23"/>
        <v>0</v>
      </c>
      <c r="L575" s="187">
        <v>21</v>
      </c>
      <c r="M575" s="187">
        <f t="shared" si="24"/>
        <v>0</v>
      </c>
      <c r="N575" s="185">
        <v>0</v>
      </c>
      <c r="O575" s="185">
        <f t="shared" si="25"/>
        <v>0</v>
      </c>
      <c r="P575" s="185">
        <v>0</v>
      </c>
      <c r="Q575" s="185">
        <f t="shared" si="26"/>
        <v>0</v>
      </c>
      <c r="R575" s="187"/>
      <c r="S575" s="187" t="s">
        <v>349</v>
      </c>
      <c r="T575" s="188" t="s">
        <v>366</v>
      </c>
      <c r="U575" s="162">
        <v>0</v>
      </c>
      <c r="V575" s="162">
        <f t="shared" si="27"/>
        <v>0</v>
      </c>
      <c r="W575" s="162"/>
      <c r="X575" s="162" t="s">
        <v>552</v>
      </c>
      <c r="Y575" s="162" t="s">
        <v>244</v>
      </c>
      <c r="Z575" s="151"/>
      <c r="AA575" s="151"/>
      <c r="AB575" s="151"/>
      <c r="AC575" s="151"/>
      <c r="AD575" s="151"/>
      <c r="AE575" s="151"/>
      <c r="AF575" s="151"/>
      <c r="AG575" s="151" t="s">
        <v>553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82">
        <v>144</v>
      </c>
      <c r="B576" s="183" t="s">
        <v>1452</v>
      </c>
      <c r="C576" s="193" t="s">
        <v>1453</v>
      </c>
      <c r="D576" s="184" t="s">
        <v>446</v>
      </c>
      <c r="E576" s="185">
        <v>1</v>
      </c>
      <c r="F576" s="186"/>
      <c r="G576" s="187">
        <f t="shared" si="21"/>
        <v>0</v>
      </c>
      <c r="H576" s="186"/>
      <c r="I576" s="187">
        <f t="shared" si="22"/>
        <v>0</v>
      </c>
      <c r="J576" s="186"/>
      <c r="K576" s="187">
        <f t="shared" si="23"/>
        <v>0</v>
      </c>
      <c r="L576" s="187">
        <v>21</v>
      </c>
      <c r="M576" s="187">
        <f t="shared" si="24"/>
        <v>0</v>
      </c>
      <c r="N576" s="185">
        <v>0</v>
      </c>
      <c r="O576" s="185">
        <f t="shared" si="25"/>
        <v>0</v>
      </c>
      <c r="P576" s="185">
        <v>0</v>
      </c>
      <c r="Q576" s="185">
        <f t="shared" si="26"/>
        <v>0</v>
      </c>
      <c r="R576" s="187"/>
      <c r="S576" s="187" t="s">
        <v>349</v>
      </c>
      <c r="T576" s="188" t="s">
        <v>366</v>
      </c>
      <c r="U576" s="162">
        <v>0</v>
      </c>
      <c r="V576" s="162">
        <f t="shared" si="27"/>
        <v>0</v>
      </c>
      <c r="W576" s="162"/>
      <c r="X576" s="162" t="s">
        <v>552</v>
      </c>
      <c r="Y576" s="162" t="s">
        <v>244</v>
      </c>
      <c r="Z576" s="151"/>
      <c r="AA576" s="151"/>
      <c r="AB576" s="151"/>
      <c r="AC576" s="151"/>
      <c r="AD576" s="151"/>
      <c r="AE576" s="151"/>
      <c r="AF576" s="151"/>
      <c r="AG576" s="151" t="s">
        <v>553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82">
        <v>145</v>
      </c>
      <c r="B577" s="183" t="s">
        <v>1454</v>
      </c>
      <c r="C577" s="193" t="s">
        <v>1455</v>
      </c>
      <c r="D577" s="184" t="s">
        <v>446</v>
      </c>
      <c r="E577" s="185">
        <v>1</v>
      </c>
      <c r="F577" s="186"/>
      <c r="G577" s="187">
        <f t="shared" si="21"/>
        <v>0</v>
      </c>
      <c r="H577" s="186"/>
      <c r="I577" s="187">
        <f t="shared" si="22"/>
        <v>0</v>
      </c>
      <c r="J577" s="186"/>
      <c r="K577" s="187">
        <f t="shared" si="23"/>
        <v>0</v>
      </c>
      <c r="L577" s="187">
        <v>21</v>
      </c>
      <c r="M577" s="187">
        <f t="shared" si="24"/>
        <v>0</v>
      </c>
      <c r="N577" s="185">
        <v>0</v>
      </c>
      <c r="O577" s="185">
        <f t="shared" si="25"/>
        <v>0</v>
      </c>
      <c r="P577" s="185">
        <v>0</v>
      </c>
      <c r="Q577" s="185">
        <f t="shared" si="26"/>
        <v>0</v>
      </c>
      <c r="R577" s="187"/>
      <c r="S577" s="187" t="s">
        <v>349</v>
      </c>
      <c r="T577" s="188" t="s">
        <v>366</v>
      </c>
      <c r="U577" s="162">
        <v>0</v>
      </c>
      <c r="V577" s="162">
        <f t="shared" si="27"/>
        <v>0</v>
      </c>
      <c r="W577" s="162"/>
      <c r="X577" s="162" t="s">
        <v>552</v>
      </c>
      <c r="Y577" s="162" t="s">
        <v>244</v>
      </c>
      <c r="Z577" s="151"/>
      <c r="AA577" s="151"/>
      <c r="AB577" s="151"/>
      <c r="AC577" s="151"/>
      <c r="AD577" s="151"/>
      <c r="AE577" s="151"/>
      <c r="AF577" s="151"/>
      <c r="AG577" s="151" t="s">
        <v>553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82">
        <v>146</v>
      </c>
      <c r="B578" s="183" t="s">
        <v>1456</v>
      </c>
      <c r="C578" s="193" t="s">
        <v>1457</v>
      </c>
      <c r="D578" s="184" t="s">
        <v>446</v>
      </c>
      <c r="E578" s="185">
        <v>1</v>
      </c>
      <c r="F578" s="186"/>
      <c r="G578" s="187">
        <f t="shared" si="21"/>
        <v>0</v>
      </c>
      <c r="H578" s="186"/>
      <c r="I578" s="187">
        <f t="shared" si="22"/>
        <v>0</v>
      </c>
      <c r="J578" s="186"/>
      <c r="K578" s="187">
        <f t="shared" si="23"/>
        <v>0</v>
      </c>
      <c r="L578" s="187">
        <v>21</v>
      </c>
      <c r="M578" s="187">
        <f t="shared" si="24"/>
        <v>0</v>
      </c>
      <c r="N578" s="185">
        <v>0</v>
      </c>
      <c r="O578" s="185">
        <f t="shared" si="25"/>
        <v>0</v>
      </c>
      <c r="P578" s="185">
        <v>0</v>
      </c>
      <c r="Q578" s="185">
        <f t="shared" si="26"/>
        <v>0</v>
      </c>
      <c r="R578" s="187"/>
      <c r="S578" s="187" t="s">
        <v>349</v>
      </c>
      <c r="T578" s="188" t="s">
        <v>366</v>
      </c>
      <c r="U578" s="162">
        <v>0</v>
      </c>
      <c r="V578" s="162">
        <f t="shared" si="27"/>
        <v>0</v>
      </c>
      <c r="W578" s="162"/>
      <c r="X578" s="162" t="s">
        <v>552</v>
      </c>
      <c r="Y578" s="162" t="s">
        <v>244</v>
      </c>
      <c r="Z578" s="151"/>
      <c r="AA578" s="151"/>
      <c r="AB578" s="151"/>
      <c r="AC578" s="151"/>
      <c r="AD578" s="151"/>
      <c r="AE578" s="151"/>
      <c r="AF578" s="151"/>
      <c r="AG578" s="151" t="s">
        <v>553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74">
        <v>147</v>
      </c>
      <c r="B579" s="175" t="s">
        <v>1458</v>
      </c>
      <c r="C579" s="191" t="s">
        <v>1459</v>
      </c>
      <c r="D579" s="176" t="s">
        <v>446</v>
      </c>
      <c r="E579" s="177">
        <v>1</v>
      </c>
      <c r="F579" s="178"/>
      <c r="G579" s="179">
        <f t="shared" si="21"/>
        <v>0</v>
      </c>
      <c r="H579" s="178"/>
      <c r="I579" s="179">
        <f t="shared" si="22"/>
        <v>0</v>
      </c>
      <c r="J579" s="178"/>
      <c r="K579" s="179">
        <f t="shared" si="23"/>
        <v>0</v>
      </c>
      <c r="L579" s="179">
        <v>21</v>
      </c>
      <c r="M579" s="179">
        <f t="shared" si="24"/>
        <v>0</v>
      </c>
      <c r="N579" s="177">
        <v>0</v>
      </c>
      <c r="O579" s="177">
        <f t="shared" si="25"/>
        <v>0</v>
      </c>
      <c r="P579" s="177">
        <v>0</v>
      </c>
      <c r="Q579" s="177">
        <f t="shared" si="26"/>
        <v>0</v>
      </c>
      <c r="R579" s="179"/>
      <c r="S579" s="179" t="s">
        <v>349</v>
      </c>
      <c r="T579" s="180" t="s">
        <v>366</v>
      </c>
      <c r="U579" s="162">
        <v>0</v>
      </c>
      <c r="V579" s="162">
        <f t="shared" si="27"/>
        <v>0</v>
      </c>
      <c r="W579" s="162"/>
      <c r="X579" s="162" t="s">
        <v>552</v>
      </c>
      <c r="Y579" s="162" t="s">
        <v>244</v>
      </c>
      <c r="Z579" s="151"/>
      <c r="AA579" s="151"/>
      <c r="AB579" s="151"/>
      <c r="AC579" s="151"/>
      <c r="AD579" s="151"/>
      <c r="AE579" s="151"/>
      <c r="AF579" s="151"/>
      <c r="AG579" s="151" t="s">
        <v>553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">
      <c r="A580" s="158">
        <v>148</v>
      </c>
      <c r="B580" s="159" t="s">
        <v>447</v>
      </c>
      <c r="C580" s="194" t="s">
        <v>448</v>
      </c>
      <c r="D580" s="160" t="s">
        <v>0</v>
      </c>
      <c r="E580" s="189"/>
      <c r="F580" s="163"/>
      <c r="G580" s="162">
        <f t="shared" si="21"/>
        <v>0</v>
      </c>
      <c r="H580" s="163"/>
      <c r="I580" s="162">
        <f t="shared" si="22"/>
        <v>0</v>
      </c>
      <c r="J580" s="163"/>
      <c r="K580" s="162">
        <f t="shared" si="23"/>
        <v>0</v>
      </c>
      <c r="L580" s="162">
        <v>21</v>
      </c>
      <c r="M580" s="162">
        <f t="shared" si="24"/>
        <v>0</v>
      </c>
      <c r="N580" s="161">
        <v>0</v>
      </c>
      <c r="O580" s="161">
        <f t="shared" si="25"/>
        <v>0</v>
      </c>
      <c r="P580" s="161">
        <v>0</v>
      </c>
      <c r="Q580" s="161">
        <f t="shared" si="26"/>
        <v>0</v>
      </c>
      <c r="R580" s="162" t="s">
        <v>449</v>
      </c>
      <c r="S580" s="162" t="s">
        <v>241</v>
      </c>
      <c r="T580" s="162" t="s">
        <v>242</v>
      </c>
      <c r="U580" s="162">
        <v>0</v>
      </c>
      <c r="V580" s="162">
        <f t="shared" si="27"/>
        <v>0</v>
      </c>
      <c r="W580" s="162"/>
      <c r="X580" s="162" t="s">
        <v>423</v>
      </c>
      <c r="Y580" s="162" t="s">
        <v>244</v>
      </c>
      <c r="Z580" s="151"/>
      <c r="AA580" s="151"/>
      <c r="AB580" s="151"/>
      <c r="AC580" s="151"/>
      <c r="AD580" s="151"/>
      <c r="AE580" s="151"/>
      <c r="AF580" s="151"/>
      <c r="AG580" s="151" t="s">
        <v>424</v>
      </c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2" x14ac:dyDescent="0.2">
      <c r="A581" s="158"/>
      <c r="B581" s="159"/>
      <c r="C581" s="255" t="s">
        <v>441</v>
      </c>
      <c r="D581" s="256"/>
      <c r="E581" s="256"/>
      <c r="F581" s="256"/>
      <c r="G581" s="256"/>
      <c r="H581" s="162"/>
      <c r="I581" s="162"/>
      <c r="J581" s="162"/>
      <c r="K581" s="162"/>
      <c r="L581" s="162"/>
      <c r="M581" s="162"/>
      <c r="N581" s="161"/>
      <c r="O581" s="161"/>
      <c r="P581" s="161"/>
      <c r="Q581" s="161"/>
      <c r="R581" s="162"/>
      <c r="S581" s="162"/>
      <c r="T581" s="162"/>
      <c r="U581" s="162"/>
      <c r="V581" s="162"/>
      <c r="W581" s="162"/>
      <c r="X581" s="162"/>
      <c r="Y581" s="162"/>
      <c r="Z581" s="151"/>
      <c r="AA581" s="151"/>
      <c r="AB581" s="151"/>
      <c r="AC581" s="151"/>
      <c r="AD581" s="151"/>
      <c r="AE581" s="151"/>
      <c r="AF581" s="151"/>
      <c r="AG581" s="151" t="s">
        <v>247</v>
      </c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ht="22.5" outlineLevel="1" x14ac:dyDescent="0.2">
      <c r="A582" s="158">
        <v>149</v>
      </c>
      <c r="B582" s="159" t="s">
        <v>838</v>
      </c>
      <c r="C582" s="194" t="s">
        <v>839</v>
      </c>
      <c r="D582" s="160" t="s">
        <v>0</v>
      </c>
      <c r="E582" s="189"/>
      <c r="F582" s="163"/>
      <c r="G582" s="162">
        <f>ROUND(E582*F582,2)</f>
        <v>0</v>
      </c>
      <c r="H582" s="163"/>
      <c r="I582" s="162">
        <f>ROUND(E582*H582,2)</f>
        <v>0</v>
      </c>
      <c r="J582" s="163"/>
      <c r="K582" s="162">
        <f>ROUND(E582*J582,2)</f>
        <v>0</v>
      </c>
      <c r="L582" s="162">
        <v>21</v>
      </c>
      <c r="M582" s="162">
        <f>G582*(1+L582/100)</f>
        <v>0</v>
      </c>
      <c r="N582" s="161">
        <v>0</v>
      </c>
      <c r="O582" s="161">
        <f>ROUND(E582*N582,2)</f>
        <v>0</v>
      </c>
      <c r="P582" s="161">
        <v>0</v>
      </c>
      <c r="Q582" s="161">
        <f>ROUND(E582*P582,2)</f>
        <v>0</v>
      </c>
      <c r="R582" s="162" t="s">
        <v>449</v>
      </c>
      <c r="S582" s="162" t="s">
        <v>241</v>
      </c>
      <c r="T582" s="162" t="s">
        <v>242</v>
      </c>
      <c r="U582" s="162">
        <v>0</v>
      </c>
      <c r="V582" s="162">
        <f>ROUND(E582*U582,2)</f>
        <v>0</v>
      </c>
      <c r="W582" s="162"/>
      <c r="X582" s="162" t="s">
        <v>423</v>
      </c>
      <c r="Y582" s="162" t="s">
        <v>244</v>
      </c>
      <c r="Z582" s="151"/>
      <c r="AA582" s="151"/>
      <c r="AB582" s="151"/>
      <c r="AC582" s="151"/>
      <c r="AD582" s="151"/>
      <c r="AE582" s="151"/>
      <c r="AF582" s="151"/>
      <c r="AG582" s="151" t="s">
        <v>424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2" x14ac:dyDescent="0.2">
      <c r="A583" s="158"/>
      <c r="B583" s="159"/>
      <c r="C583" s="255" t="s">
        <v>441</v>
      </c>
      <c r="D583" s="256"/>
      <c r="E583" s="256"/>
      <c r="F583" s="256"/>
      <c r="G583" s="256"/>
      <c r="H583" s="162"/>
      <c r="I583" s="162"/>
      <c r="J583" s="162"/>
      <c r="K583" s="162"/>
      <c r="L583" s="162"/>
      <c r="M583" s="162"/>
      <c r="N583" s="161"/>
      <c r="O583" s="161"/>
      <c r="P583" s="161"/>
      <c r="Q583" s="161"/>
      <c r="R583" s="162"/>
      <c r="S583" s="162"/>
      <c r="T583" s="162"/>
      <c r="U583" s="162"/>
      <c r="V583" s="162"/>
      <c r="W583" s="162"/>
      <c r="X583" s="162"/>
      <c r="Y583" s="162"/>
      <c r="Z583" s="151"/>
      <c r="AA583" s="151"/>
      <c r="AB583" s="151"/>
      <c r="AC583" s="151"/>
      <c r="AD583" s="151"/>
      <c r="AE583" s="151"/>
      <c r="AF583" s="151"/>
      <c r="AG583" s="151" t="s">
        <v>247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ht="33.75" outlineLevel="1" x14ac:dyDescent="0.2">
      <c r="A584" s="158">
        <v>150</v>
      </c>
      <c r="B584" s="159" t="s">
        <v>840</v>
      </c>
      <c r="C584" s="194" t="s">
        <v>841</v>
      </c>
      <c r="D584" s="160" t="s">
        <v>0</v>
      </c>
      <c r="E584" s="189"/>
      <c r="F584" s="163"/>
      <c r="G584" s="162">
        <f>ROUND(E584*F584,2)</f>
        <v>0</v>
      </c>
      <c r="H584" s="163"/>
      <c r="I584" s="162">
        <f>ROUND(E584*H584,2)</f>
        <v>0</v>
      </c>
      <c r="J584" s="163"/>
      <c r="K584" s="162">
        <f>ROUND(E584*J584,2)</f>
        <v>0</v>
      </c>
      <c r="L584" s="162">
        <v>21</v>
      </c>
      <c r="M584" s="162">
        <f>G584*(1+L584/100)</f>
        <v>0</v>
      </c>
      <c r="N584" s="161">
        <v>0</v>
      </c>
      <c r="O584" s="161">
        <f>ROUND(E584*N584,2)</f>
        <v>0</v>
      </c>
      <c r="P584" s="161">
        <v>0</v>
      </c>
      <c r="Q584" s="161">
        <f>ROUND(E584*P584,2)</f>
        <v>0</v>
      </c>
      <c r="R584" s="162" t="s">
        <v>449</v>
      </c>
      <c r="S584" s="162" t="s">
        <v>241</v>
      </c>
      <c r="T584" s="162" t="s">
        <v>242</v>
      </c>
      <c r="U584" s="162">
        <v>0</v>
      </c>
      <c r="V584" s="162">
        <f>ROUND(E584*U584,2)</f>
        <v>0</v>
      </c>
      <c r="W584" s="162"/>
      <c r="X584" s="162" t="s">
        <v>423</v>
      </c>
      <c r="Y584" s="162" t="s">
        <v>244</v>
      </c>
      <c r="Z584" s="151"/>
      <c r="AA584" s="151"/>
      <c r="AB584" s="151"/>
      <c r="AC584" s="151"/>
      <c r="AD584" s="151"/>
      <c r="AE584" s="151"/>
      <c r="AF584" s="151"/>
      <c r="AG584" s="151" t="s">
        <v>424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2" x14ac:dyDescent="0.2">
      <c r="A585" s="158"/>
      <c r="B585" s="159"/>
      <c r="C585" s="255" t="s">
        <v>441</v>
      </c>
      <c r="D585" s="256"/>
      <c r="E585" s="256"/>
      <c r="F585" s="256"/>
      <c r="G585" s="256"/>
      <c r="H585" s="162"/>
      <c r="I585" s="162"/>
      <c r="J585" s="162"/>
      <c r="K585" s="162"/>
      <c r="L585" s="162"/>
      <c r="M585" s="162"/>
      <c r="N585" s="161"/>
      <c r="O585" s="161"/>
      <c r="P585" s="161"/>
      <c r="Q585" s="161"/>
      <c r="R585" s="162"/>
      <c r="S585" s="162"/>
      <c r="T585" s="162"/>
      <c r="U585" s="162"/>
      <c r="V585" s="162"/>
      <c r="W585" s="162"/>
      <c r="X585" s="162"/>
      <c r="Y585" s="162"/>
      <c r="Z585" s="151"/>
      <c r="AA585" s="151"/>
      <c r="AB585" s="151"/>
      <c r="AC585" s="151"/>
      <c r="AD585" s="151"/>
      <c r="AE585" s="151"/>
      <c r="AF585" s="151"/>
      <c r="AG585" s="151" t="s">
        <v>247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x14ac:dyDescent="0.2">
      <c r="A586" s="167" t="s">
        <v>235</v>
      </c>
      <c r="B586" s="168" t="s">
        <v>190</v>
      </c>
      <c r="C586" s="190" t="s">
        <v>191</v>
      </c>
      <c r="D586" s="169"/>
      <c r="E586" s="170"/>
      <c r="F586" s="171"/>
      <c r="G586" s="171">
        <f>SUMIF(AG587:AG611,"&lt;&gt;NOR",G587:G611)</f>
        <v>0</v>
      </c>
      <c r="H586" s="171"/>
      <c r="I586" s="171">
        <f>SUM(I587:I611)</f>
        <v>0</v>
      </c>
      <c r="J586" s="171"/>
      <c r="K586" s="171">
        <f>SUM(K587:K611)</f>
        <v>0</v>
      </c>
      <c r="L586" s="171"/>
      <c r="M586" s="171">
        <f>SUM(M587:M611)</f>
        <v>0</v>
      </c>
      <c r="N586" s="170"/>
      <c r="O586" s="170">
        <f>SUM(O587:O611)</f>
        <v>0</v>
      </c>
      <c r="P586" s="170"/>
      <c r="Q586" s="170">
        <f>SUM(Q587:Q611)</f>
        <v>0</v>
      </c>
      <c r="R586" s="171"/>
      <c r="S586" s="171"/>
      <c r="T586" s="172"/>
      <c r="U586" s="166"/>
      <c r="V586" s="166">
        <f>SUM(V587:V611)</f>
        <v>10.89</v>
      </c>
      <c r="W586" s="166"/>
      <c r="X586" s="166"/>
      <c r="Y586" s="166"/>
      <c r="AG586" t="s">
        <v>236</v>
      </c>
    </row>
    <row r="587" spans="1:60" outlineLevel="1" x14ac:dyDescent="0.2">
      <c r="A587" s="182">
        <v>151</v>
      </c>
      <c r="B587" s="183" t="s">
        <v>450</v>
      </c>
      <c r="C587" s="193" t="s">
        <v>1460</v>
      </c>
      <c r="D587" s="184" t="s">
        <v>446</v>
      </c>
      <c r="E587" s="185">
        <v>1</v>
      </c>
      <c r="F587" s="186"/>
      <c r="G587" s="187">
        <f t="shared" ref="G587:G595" si="28">ROUND(E587*F587,2)</f>
        <v>0</v>
      </c>
      <c r="H587" s="186"/>
      <c r="I587" s="187">
        <f t="shared" ref="I587:I595" si="29">ROUND(E587*H587,2)</f>
        <v>0</v>
      </c>
      <c r="J587" s="186"/>
      <c r="K587" s="187">
        <f t="shared" ref="K587:K595" si="30">ROUND(E587*J587,2)</f>
        <v>0</v>
      </c>
      <c r="L587" s="187">
        <v>21</v>
      </c>
      <c r="M587" s="187">
        <f t="shared" ref="M587:M595" si="31">G587*(1+L587/100)</f>
        <v>0</v>
      </c>
      <c r="N587" s="185">
        <v>0</v>
      </c>
      <c r="O587" s="185">
        <f t="shared" ref="O587:O595" si="32">ROUND(E587*N587,2)</f>
        <v>0</v>
      </c>
      <c r="P587" s="185">
        <v>0</v>
      </c>
      <c r="Q587" s="185">
        <f t="shared" ref="Q587:Q595" si="33">ROUND(E587*P587,2)</f>
        <v>0</v>
      </c>
      <c r="R587" s="187"/>
      <c r="S587" s="187" t="s">
        <v>349</v>
      </c>
      <c r="T587" s="188" t="s">
        <v>366</v>
      </c>
      <c r="U587" s="162">
        <v>0</v>
      </c>
      <c r="V587" s="162">
        <f t="shared" ref="V587:V595" si="34">ROUND(E587*U587,2)</f>
        <v>0</v>
      </c>
      <c r="W587" s="162"/>
      <c r="X587" s="162" t="s">
        <v>243</v>
      </c>
      <c r="Y587" s="162" t="s">
        <v>244</v>
      </c>
      <c r="Z587" s="151"/>
      <c r="AA587" s="151"/>
      <c r="AB587" s="151"/>
      <c r="AC587" s="151"/>
      <c r="AD587" s="151"/>
      <c r="AE587" s="151"/>
      <c r="AF587" s="151"/>
      <c r="AG587" s="151" t="s">
        <v>245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82">
        <v>152</v>
      </c>
      <c r="B588" s="183" t="s">
        <v>454</v>
      </c>
      <c r="C588" s="193" t="s">
        <v>1461</v>
      </c>
      <c r="D588" s="184" t="s">
        <v>446</v>
      </c>
      <c r="E588" s="185">
        <v>1</v>
      </c>
      <c r="F588" s="186"/>
      <c r="G588" s="187">
        <f t="shared" si="28"/>
        <v>0</v>
      </c>
      <c r="H588" s="186"/>
      <c r="I588" s="187">
        <f t="shared" si="29"/>
        <v>0</v>
      </c>
      <c r="J588" s="186"/>
      <c r="K588" s="187">
        <f t="shared" si="30"/>
        <v>0</v>
      </c>
      <c r="L588" s="187">
        <v>21</v>
      </c>
      <c r="M588" s="187">
        <f t="shared" si="31"/>
        <v>0</v>
      </c>
      <c r="N588" s="185">
        <v>0</v>
      </c>
      <c r="O588" s="185">
        <f t="shared" si="32"/>
        <v>0</v>
      </c>
      <c r="P588" s="185">
        <v>0</v>
      </c>
      <c r="Q588" s="185">
        <f t="shared" si="33"/>
        <v>0</v>
      </c>
      <c r="R588" s="187"/>
      <c r="S588" s="187" t="s">
        <v>349</v>
      </c>
      <c r="T588" s="188" t="s">
        <v>350</v>
      </c>
      <c r="U588" s="162">
        <v>0</v>
      </c>
      <c r="V588" s="162">
        <f t="shared" si="34"/>
        <v>0</v>
      </c>
      <c r="W588" s="162"/>
      <c r="X588" s="162" t="s">
        <v>243</v>
      </c>
      <c r="Y588" s="162" t="s">
        <v>244</v>
      </c>
      <c r="Z588" s="151"/>
      <c r="AA588" s="151"/>
      <c r="AB588" s="151"/>
      <c r="AC588" s="151"/>
      <c r="AD588" s="151"/>
      <c r="AE588" s="151"/>
      <c r="AF588" s="151"/>
      <c r="AG588" s="151" t="s">
        <v>245</v>
      </c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 x14ac:dyDescent="0.2">
      <c r="A589" s="182">
        <v>153</v>
      </c>
      <c r="B589" s="183" t="s">
        <v>456</v>
      </c>
      <c r="C589" s="193" t="s">
        <v>1462</v>
      </c>
      <c r="D589" s="184" t="s">
        <v>446</v>
      </c>
      <c r="E589" s="185">
        <v>1</v>
      </c>
      <c r="F589" s="186"/>
      <c r="G589" s="187">
        <f t="shared" si="28"/>
        <v>0</v>
      </c>
      <c r="H589" s="186"/>
      <c r="I589" s="187">
        <f t="shared" si="29"/>
        <v>0</v>
      </c>
      <c r="J589" s="186"/>
      <c r="K589" s="187">
        <f t="shared" si="30"/>
        <v>0</v>
      </c>
      <c r="L589" s="187">
        <v>21</v>
      </c>
      <c r="M589" s="187">
        <f t="shared" si="31"/>
        <v>0</v>
      </c>
      <c r="N589" s="185">
        <v>0</v>
      </c>
      <c r="O589" s="185">
        <f t="shared" si="32"/>
        <v>0</v>
      </c>
      <c r="P589" s="185">
        <v>0</v>
      </c>
      <c r="Q589" s="185">
        <f t="shared" si="33"/>
        <v>0</v>
      </c>
      <c r="R589" s="187"/>
      <c r="S589" s="187" t="s">
        <v>349</v>
      </c>
      <c r="T589" s="188" t="s">
        <v>366</v>
      </c>
      <c r="U589" s="162">
        <v>0</v>
      </c>
      <c r="V589" s="162">
        <f t="shared" si="34"/>
        <v>0</v>
      </c>
      <c r="W589" s="162"/>
      <c r="X589" s="162" t="s">
        <v>243</v>
      </c>
      <c r="Y589" s="162" t="s">
        <v>244</v>
      </c>
      <c r="Z589" s="151"/>
      <c r="AA589" s="151"/>
      <c r="AB589" s="151"/>
      <c r="AC589" s="151"/>
      <c r="AD589" s="151"/>
      <c r="AE589" s="151"/>
      <c r="AF589" s="151"/>
      <c r="AG589" s="151" t="s">
        <v>245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">
      <c r="A590" s="182">
        <v>154</v>
      </c>
      <c r="B590" s="183" t="s">
        <v>458</v>
      </c>
      <c r="C590" s="193" t="s">
        <v>1463</v>
      </c>
      <c r="D590" s="184" t="s">
        <v>446</v>
      </c>
      <c r="E590" s="185">
        <v>1</v>
      </c>
      <c r="F590" s="186"/>
      <c r="G590" s="187">
        <f t="shared" si="28"/>
        <v>0</v>
      </c>
      <c r="H590" s="186"/>
      <c r="I590" s="187">
        <f t="shared" si="29"/>
        <v>0</v>
      </c>
      <c r="J590" s="186"/>
      <c r="K590" s="187">
        <f t="shared" si="30"/>
        <v>0</v>
      </c>
      <c r="L590" s="187">
        <v>21</v>
      </c>
      <c r="M590" s="187">
        <f t="shared" si="31"/>
        <v>0</v>
      </c>
      <c r="N590" s="185">
        <v>0</v>
      </c>
      <c r="O590" s="185">
        <f t="shared" si="32"/>
        <v>0</v>
      </c>
      <c r="P590" s="185">
        <v>0</v>
      </c>
      <c r="Q590" s="185">
        <f t="shared" si="33"/>
        <v>0</v>
      </c>
      <c r="R590" s="187"/>
      <c r="S590" s="187" t="s">
        <v>349</v>
      </c>
      <c r="T590" s="188" t="s">
        <v>350</v>
      </c>
      <c r="U590" s="162">
        <v>0</v>
      </c>
      <c r="V590" s="162">
        <f t="shared" si="34"/>
        <v>0</v>
      </c>
      <c r="W590" s="162"/>
      <c r="X590" s="162" t="s">
        <v>243</v>
      </c>
      <c r="Y590" s="162" t="s">
        <v>244</v>
      </c>
      <c r="Z590" s="151"/>
      <c r="AA590" s="151"/>
      <c r="AB590" s="151"/>
      <c r="AC590" s="151"/>
      <c r="AD590" s="151"/>
      <c r="AE590" s="151"/>
      <c r="AF590" s="151"/>
      <c r="AG590" s="151" t="s">
        <v>245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">
      <c r="A591" s="182">
        <v>155</v>
      </c>
      <c r="B591" s="183" t="s">
        <v>460</v>
      </c>
      <c r="C591" s="193" t="s">
        <v>1464</v>
      </c>
      <c r="D591" s="184" t="s">
        <v>446</v>
      </c>
      <c r="E591" s="185">
        <v>1</v>
      </c>
      <c r="F591" s="186"/>
      <c r="G591" s="187">
        <f t="shared" si="28"/>
        <v>0</v>
      </c>
      <c r="H591" s="186"/>
      <c r="I591" s="187">
        <f t="shared" si="29"/>
        <v>0</v>
      </c>
      <c r="J591" s="186"/>
      <c r="K591" s="187">
        <f t="shared" si="30"/>
        <v>0</v>
      </c>
      <c r="L591" s="187">
        <v>21</v>
      </c>
      <c r="M591" s="187">
        <f t="shared" si="31"/>
        <v>0</v>
      </c>
      <c r="N591" s="185">
        <v>0</v>
      </c>
      <c r="O591" s="185">
        <f t="shared" si="32"/>
        <v>0</v>
      </c>
      <c r="P591" s="185">
        <v>0</v>
      </c>
      <c r="Q591" s="185">
        <f t="shared" si="33"/>
        <v>0</v>
      </c>
      <c r="R591" s="187"/>
      <c r="S591" s="187" t="s">
        <v>349</v>
      </c>
      <c r="T591" s="188" t="s">
        <v>350</v>
      </c>
      <c r="U591" s="162">
        <v>0</v>
      </c>
      <c r="V591" s="162">
        <f t="shared" si="34"/>
        <v>0</v>
      </c>
      <c r="W591" s="162"/>
      <c r="X591" s="162" t="s">
        <v>243</v>
      </c>
      <c r="Y591" s="162" t="s">
        <v>244</v>
      </c>
      <c r="Z591" s="151"/>
      <c r="AA591" s="151"/>
      <c r="AB591" s="151"/>
      <c r="AC591" s="151"/>
      <c r="AD591" s="151"/>
      <c r="AE591" s="151"/>
      <c r="AF591" s="151"/>
      <c r="AG591" s="151" t="s">
        <v>245</v>
      </c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 x14ac:dyDescent="0.2">
      <c r="A592" s="182">
        <v>156</v>
      </c>
      <c r="B592" s="183" t="s">
        <v>462</v>
      </c>
      <c r="C592" s="193" t="s">
        <v>1465</v>
      </c>
      <c r="D592" s="184" t="s">
        <v>1466</v>
      </c>
      <c r="E592" s="185">
        <v>1</v>
      </c>
      <c r="F592" s="186"/>
      <c r="G592" s="187">
        <f t="shared" si="28"/>
        <v>0</v>
      </c>
      <c r="H592" s="186"/>
      <c r="I592" s="187">
        <f t="shared" si="29"/>
        <v>0</v>
      </c>
      <c r="J592" s="186"/>
      <c r="K592" s="187">
        <f t="shared" si="30"/>
        <v>0</v>
      </c>
      <c r="L592" s="187">
        <v>21</v>
      </c>
      <c r="M592" s="187">
        <f t="shared" si="31"/>
        <v>0</v>
      </c>
      <c r="N592" s="185">
        <v>0</v>
      </c>
      <c r="O592" s="185">
        <f t="shared" si="32"/>
        <v>0</v>
      </c>
      <c r="P592" s="185">
        <v>0</v>
      </c>
      <c r="Q592" s="185">
        <f t="shared" si="33"/>
        <v>0</v>
      </c>
      <c r="R592" s="187"/>
      <c r="S592" s="187" t="s">
        <v>349</v>
      </c>
      <c r="T592" s="188" t="s">
        <v>350</v>
      </c>
      <c r="U592" s="162">
        <v>0</v>
      </c>
      <c r="V592" s="162">
        <f t="shared" si="34"/>
        <v>0</v>
      </c>
      <c r="W592" s="162"/>
      <c r="X592" s="162" t="s">
        <v>243</v>
      </c>
      <c r="Y592" s="162" t="s">
        <v>244</v>
      </c>
      <c r="Z592" s="151"/>
      <c r="AA592" s="151"/>
      <c r="AB592" s="151"/>
      <c r="AC592" s="151"/>
      <c r="AD592" s="151"/>
      <c r="AE592" s="151"/>
      <c r="AF592" s="151"/>
      <c r="AG592" s="151" t="s">
        <v>245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 x14ac:dyDescent="0.2">
      <c r="A593" s="182">
        <v>157</v>
      </c>
      <c r="B593" s="183" t="s">
        <v>464</v>
      </c>
      <c r="C593" s="193" t="s">
        <v>1467</v>
      </c>
      <c r="D593" s="184" t="s">
        <v>428</v>
      </c>
      <c r="E593" s="185">
        <v>1</v>
      </c>
      <c r="F593" s="186"/>
      <c r="G593" s="187">
        <f t="shared" si="28"/>
        <v>0</v>
      </c>
      <c r="H593" s="186"/>
      <c r="I593" s="187">
        <f t="shared" si="29"/>
        <v>0</v>
      </c>
      <c r="J593" s="186"/>
      <c r="K593" s="187">
        <f t="shared" si="30"/>
        <v>0</v>
      </c>
      <c r="L593" s="187">
        <v>21</v>
      </c>
      <c r="M593" s="187">
        <f t="shared" si="31"/>
        <v>0</v>
      </c>
      <c r="N593" s="185">
        <v>0</v>
      </c>
      <c r="O593" s="185">
        <f t="shared" si="32"/>
        <v>0</v>
      </c>
      <c r="P593" s="185">
        <v>0</v>
      </c>
      <c r="Q593" s="185">
        <f t="shared" si="33"/>
        <v>0</v>
      </c>
      <c r="R593" s="187"/>
      <c r="S593" s="187" t="s">
        <v>349</v>
      </c>
      <c r="T593" s="188" t="s">
        <v>350</v>
      </c>
      <c r="U593" s="162">
        <v>0</v>
      </c>
      <c r="V593" s="162">
        <f t="shared" si="34"/>
        <v>0</v>
      </c>
      <c r="W593" s="162"/>
      <c r="X593" s="162" t="s">
        <v>243</v>
      </c>
      <c r="Y593" s="162" t="s">
        <v>244</v>
      </c>
      <c r="Z593" s="151"/>
      <c r="AA593" s="151"/>
      <c r="AB593" s="151"/>
      <c r="AC593" s="151"/>
      <c r="AD593" s="151"/>
      <c r="AE593" s="151"/>
      <c r="AF593" s="151"/>
      <c r="AG593" s="151" t="s">
        <v>245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 x14ac:dyDescent="0.2">
      <c r="A594" s="182">
        <v>158</v>
      </c>
      <c r="B594" s="183" t="s">
        <v>1468</v>
      </c>
      <c r="C594" s="193" t="s">
        <v>1469</v>
      </c>
      <c r="D594" s="184" t="s">
        <v>428</v>
      </c>
      <c r="E594" s="185">
        <v>3</v>
      </c>
      <c r="F594" s="186"/>
      <c r="G594" s="187">
        <f t="shared" si="28"/>
        <v>0</v>
      </c>
      <c r="H594" s="186"/>
      <c r="I594" s="187">
        <f t="shared" si="29"/>
        <v>0</v>
      </c>
      <c r="J594" s="186"/>
      <c r="K594" s="187">
        <f t="shared" si="30"/>
        <v>0</v>
      </c>
      <c r="L594" s="187">
        <v>21</v>
      </c>
      <c r="M594" s="187">
        <f t="shared" si="31"/>
        <v>0</v>
      </c>
      <c r="N594" s="185">
        <v>0</v>
      </c>
      <c r="O594" s="185">
        <f t="shared" si="32"/>
        <v>0</v>
      </c>
      <c r="P594" s="185">
        <v>0</v>
      </c>
      <c r="Q594" s="185">
        <f t="shared" si="33"/>
        <v>0</v>
      </c>
      <c r="R594" s="187"/>
      <c r="S594" s="187" t="s">
        <v>349</v>
      </c>
      <c r="T594" s="188" t="s">
        <v>350</v>
      </c>
      <c r="U594" s="162">
        <v>0</v>
      </c>
      <c r="V594" s="162">
        <f t="shared" si="34"/>
        <v>0</v>
      </c>
      <c r="W594" s="162"/>
      <c r="X594" s="162" t="s">
        <v>243</v>
      </c>
      <c r="Y594" s="162" t="s">
        <v>244</v>
      </c>
      <c r="Z594" s="151"/>
      <c r="AA594" s="151"/>
      <c r="AB594" s="151"/>
      <c r="AC594" s="151"/>
      <c r="AD594" s="151"/>
      <c r="AE594" s="151"/>
      <c r="AF594" s="151"/>
      <c r="AG594" s="151" t="s">
        <v>245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 x14ac:dyDescent="0.2">
      <c r="A595" s="174">
        <v>159</v>
      </c>
      <c r="B595" s="175" t="s">
        <v>1470</v>
      </c>
      <c r="C595" s="191" t="s">
        <v>1471</v>
      </c>
      <c r="D595" s="176" t="s">
        <v>268</v>
      </c>
      <c r="E595" s="177">
        <v>21.765000000000001</v>
      </c>
      <c r="F595" s="178"/>
      <c r="G595" s="179">
        <f t="shared" si="28"/>
        <v>0</v>
      </c>
      <c r="H595" s="178"/>
      <c r="I595" s="179">
        <f t="shared" si="29"/>
        <v>0</v>
      </c>
      <c r="J595" s="178"/>
      <c r="K595" s="179">
        <f t="shared" si="30"/>
        <v>0</v>
      </c>
      <c r="L595" s="179">
        <v>21</v>
      </c>
      <c r="M595" s="179">
        <f t="shared" si="31"/>
        <v>0</v>
      </c>
      <c r="N595" s="177">
        <v>0</v>
      </c>
      <c r="O595" s="177">
        <f t="shared" si="32"/>
        <v>0</v>
      </c>
      <c r="P595" s="177">
        <v>0</v>
      </c>
      <c r="Q595" s="177">
        <f t="shared" si="33"/>
        <v>0</v>
      </c>
      <c r="R595" s="179"/>
      <c r="S595" s="179" t="s">
        <v>349</v>
      </c>
      <c r="T595" s="180" t="s">
        <v>350</v>
      </c>
      <c r="U595" s="162">
        <v>0</v>
      </c>
      <c r="V595" s="162">
        <f t="shared" si="34"/>
        <v>0</v>
      </c>
      <c r="W595" s="162"/>
      <c r="X595" s="162" t="s">
        <v>243</v>
      </c>
      <c r="Y595" s="162" t="s">
        <v>244</v>
      </c>
      <c r="Z595" s="151"/>
      <c r="AA595" s="151"/>
      <c r="AB595" s="151"/>
      <c r="AC595" s="151"/>
      <c r="AD595" s="151"/>
      <c r="AE595" s="151"/>
      <c r="AF595" s="151"/>
      <c r="AG595" s="151" t="s">
        <v>245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2" x14ac:dyDescent="0.2">
      <c r="A596" s="158"/>
      <c r="B596" s="159"/>
      <c r="C596" s="192" t="s">
        <v>1472</v>
      </c>
      <c r="D596" s="164"/>
      <c r="E596" s="165">
        <v>9</v>
      </c>
      <c r="F596" s="162"/>
      <c r="G596" s="162"/>
      <c r="H596" s="162"/>
      <c r="I596" s="162"/>
      <c r="J596" s="162"/>
      <c r="K596" s="162"/>
      <c r="L596" s="162"/>
      <c r="M596" s="162"/>
      <c r="N596" s="161"/>
      <c r="O596" s="161"/>
      <c r="P596" s="161"/>
      <c r="Q596" s="161"/>
      <c r="R596" s="162"/>
      <c r="S596" s="162"/>
      <c r="T596" s="162"/>
      <c r="U596" s="162"/>
      <c r="V596" s="162"/>
      <c r="W596" s="162"/>
      <c r="X596" s="162"/>
      <c r="Y596" s="162"/>
      <c r="Z596" s="151"/>
      <c r="AA596" s="151"/>
      <c r="AB596" s="151"/>
      <c r="AC596" s="151"/>
      <c r="AD596" s="151"/>
      <c r="AE596" s="151"/>
      <c r="AF596" s="151"/>
      <c r="AG596" s="151" t="s">
        <v>249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192" t="s">
        <v>1473</v>
      </c>
      <c r="D597" s="164"/>
      <c r="E597" s="165">
        <v>7.8</v>
      </c>
      <c r="F597" s="162"/>
      <c r="G597" s="162"/>
      <c r="H597" s="162"/>
      <c r="I597" s="162"/>
      <c r="J597" s="162"/>
      <c r="K597" s="162"/>
      <c r="L597" s="162"/>
      <c r="M597" s="162"/>
      <c r="N597" s="161"/>
      <c r="O597" s="161"/>
      <c r="P597" s="161"/>
      <c r="Q597" s="161"/>
      <c r="R597" s="162"/>
      <c r="S597" s="162"/>
      <c r="T597" s="162"/>
      <c r="U597" s="162"/>
      <c r="V597" s="162"/>
      <c r="W597" s="162"/>
      <c r="X597" s="162"/>
      <c r="Y597" s="162"/>
      <c r="Z597" s="151"/>
      <c r="AA597" s="151"/>
      <c r="AB597" s="151"/>
      <c r="AC597" s="151"/>
      <c r="AD597" s="151"/>
      <c r="AE597" s="151"/>
      <c r="AF597" s="151"/>
      <c r="AG597" s="151" t="s">
        <v>249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192" t="s">
        <v>1474</v>
      </c>
      <c r="D598" s="164"/>
      <c r="E598" s="165">
        <v>0.52500000000000002</v>
      </c>
      <c r="F598" s="162"/>
      <c r="G598" s="162"/>
      <c r="H598" s="162"/>
      <c r="I598" s="162"/>
      <c r="J598" s="162"/>
      <c r="K598" s="162"/>
      <c r="L598" s="162"/>
      <c r="M598" s="162"/>
      <c r="N598" s="161"/>
      <c r="O598" s="161"/>
      <c r="P598" s="161"/>
      <c r="Q598" s="161"/>
      <c r="R598" s="162"/>
      <c r="S598" s="162"/>
      <c r="T598" s="162"/>
      <c r="U598" s="162"/>
      <c r="V598" s="162"/>
      <c r="W598" s="162"/>
      <c r="X598" s="162"/>
      <c r="Y598" s="162"/>
      <c r="Z598" s="151"/>
      <c r="AA598" s="151"/>
      <c r="AB598" s="151"/>
      <c r="AC598" s="151"/>
      <c r="AD598" s="151"/>
      <c r="AE598" s="151"/>
      <c r="AF598" s="151"/>
      <c r="AG598" s="151" t="s">
        <v>249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92" t="s">
        <v>1475</v>
      </c>
      <c r="D599" s="164"/>
      <c r="E599" s="165">
        <v>1.92</v>
      </c>
      <c r="F599" s="162"/>
      <c r="G599" s="162"/>
      <c r="H599" s="162"/>
      <c r="I599" s="162"/>
      <c r="J599" s="162"/>
      <c r="K599" s="162"/>
      <c r="L599" s="162"/>
      <c r="M599" s="162"/>
      <c r="N599" s="161"/>
      <c r="O599" s="161"/>
      <c r="P599" s="161"/>
      <c r="Q599" s="161"/>
      <c r="R599" s="162"/>
      <c r="S599" s="162"/>
      <c r="T599" s="162"/>
      <c r="U599" s="162"/>
      <c r="V599" s="162"/>
      <c r="W599" s="162"/>
      <c r="X599" s="162"/>
      <c r="Y599" s="162"/>
      <c r="Z599" s="151"/>
      <c r="AA599" s="151"/>
      <c r="AB599" s="151"/>
      <c r="AC599" s="151"/>
      <c r="AD599" s="151"/>
      <c r="AE599" s="151"/>
      <c r="AF599" s="151"/>
      <c r="AG599" s="151" t="s">
        <v>249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192" t="s">
        <v>1476</v>
      </c>
      <c r="D600" s="164"/>
      <c r="E600" s="165">
        <v>2.52</v>
      </c>
      <c r="F600" s="162"/>
      <c r="G600" s="162"/>
      <c r="H600" s="162"/>
      <c r="I600" s="162"/>
      <c r="J600" s="162"/>
      <c r="K600" s="162"/>
      <c r="L600" s="162"/>
      <c r="M600" s="162"/>
      <c r="N600" s="161"/>
      <c r="O600" s="161"/>
      <c r="P600" s="161"/>
      <c r="Q600" s="161"/>
      <c r="R600" s="162"/>
      <c r="S600" s="162"/>
      <c r="T600" s="162"/>
      <c r="U600" s="162"/>
      <c r="V600" s="162"/>
      <c r="W600" s="162"/>
      <c r="X600" s="162"/>
      <c r="Y600" s="162"/>
      <c r="Z600" s="151"/>
      <c r="AA600" s="151"/>
      <c r="AB600" s="151"/>
      <c r="AC600" s="151"/>
      <c r="AD600" s="151"/>
      <c r="AE600" s="151"/>
      <c r="AF600" s="151"/>
      <c r="AG600" s="151" t="s">
        <v>249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 x14ac:dyDescent="0.2">
      <c r="A601" s="182">
        <v>160</v>
      </c>
      <c r="B601" s="183" t="s">
        <v>1477</v>
      </c>
      <c r="C601" s="193" t="s">
        <v>1478</v>
      </c>
      <c r="D601" s="184" t="s">
        <v>312</v>
      </c>
      <c r="E601" s="185">
        <v>1.5</v>
      </c>
      <c r="F601" s="186"/>
      <c r="G601" s="187">
        <f>ROUND(E601*F601,2)</f>
        <v>0</v>
      </c>
      <c r="H601" s="186"/>
      <c r="I601" s="187">
        <f>ROUND(E601*H601,2)</f>
        <v>0</v>
      </c>
      <c r="J601" s="186"/>
      <c r="K601" s="187">
        <f>ROUND(E601*J601,2)</f>
        <v>0</v>
      </c>
      <c r="L601" s="187">
        <v>21</v>
      </c>
      <c r="M601" s="187">
        <f>G601*(1+L601/100)</f>
        <v>0</v>
      </c>
      <c r="N601" s="185">
        <v>0</v>
      </c>
      <c r="O601" s="185">
        <f>ROUND(E601*N601,2)</f>
        <v>0</v>
      </c>
      <c r="P601" s="185">
        <v>0</v>
      </c>
      <c r="Q601" s="185">
        <f>ROUND(E601*P601,2)</f>
        <v>0</v>
      </c>
      <c r="R601" s="187"/>
      <c r="S601" s="187" t="s">
        <v>349</v>
      </c>
      <c r="T601" s="188" t="s">
        <v>350</v>
      </c>
      <c r="U601" s="162">
        <v>0</v>
      </c>
      <c r="V601" s="162">
        <f>ROUND(E601*U601,2)</f>
        <v>0</v>
      </c>
      <c r="W601" s="162"/>
      <c r="X601" s="162" t="s">
        <v>243</v>
      </c>
      <c r="Y601" s="162" t="s">
        <v>244</v>
      </c>
      <c r="Z601" s="151"/>
      <c r="AA601" s="151"/>
      <c r="AB601" s="151"/>
      <c r="AC601" s="151"/>
      <c r="AD601" s="151"/>
      <c r="AE601" s="151"/>
      <c r="AF601" s="151"/>
      <c r="AG601" s="151" t="s">
        <v>245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 x14ac:dyDescent="0.2">
      <c r="A602" s="182">
        <v>161</v>
      </c>
      <c r="B602" s="183" t="s">
        <v>1479</v>
      </c>
      <c r="C602" s="193" t="s">
        <v>1480</v>
      </c>
      <c r="D602" s="184" t="s">
        <v>428</v>
      </c>
      <c r="E602" s="185">
        <v>1</v>
      </c>
      <c r="F602" s="186"/>
      <c r="G602" s="187">
        <f>ROUND(E602*F602,2)</f>
        <v>0</v>
      </c>
      <c r="H602" s="186"/>
      <c r="I602" s="187">
        <f>ROUND(E602*H602,2)</f>
        <v>0</v>
      </c>
      <c r="J602" s="186"/>
      <c r="K602" s="187">
        <f>ROUND(E602*J602,2)</f>
        <v>0</v>
      </c>
      <c r="L602" s="187">
        <v>21</v>
      </c>
      <c r="M602" s="187">
        <f>G602*(1+L602/100)</f>
        <v>0</v>
      </c>
      <c r="N602" s="185">
        <v>0</v>
      </c>
      <c r="O602" s="185">
        <f>ROUND(E602*N602,2)</f>
        <v>0</v>
      </c>
      <c r="P602" s="185">
        <v>0</v>
      </c>
      <c r="Q602" s="185">
        <f>ROUND(E602*P602,2)</f>
        <v>0</v>
      </c>
      <c r="R602" s="187"/>
      <c r="S602" s="187" t="s">
        <v>349</v>
      </c>
      <c r="T602" s="188" t="s">
        <v>350</v>
      </c>
      <c r="U602" s="162">
        <v>0</v>
      </c>
      <c r="V602" s="162">
        <f>ROUND(E602*U602,2)</f>
        <v>0</v>
      </c>
      <c r="W602" s="162"/>
      <c r="X602" s="162" t="s">
        <v>243</v>
      </c>
      <c r="Y602" s="162" t="s">
        <v>244</v>
      </c>
      <c r="Z602" s="151"/>
      <c r="AA602" s="151"/>
      <c r="AB602" s="151"/>
      <c r="AC602" s="151"/>
      <c r="AD602" s="151"/>
      <c r="AE602" s="151"/>
      <c r="AF602" s="151"/>
      <c r="AG602" s="151" t="s">
        <v>245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 x14ac:dyDescent="0.2">
      <c r="A603" s="182">
        <v>162</v>
      </c>
      <c r="B603" s="183" t="s">
        <v>1481</v>
      </c>
      <c r="C603" s="193" t="s">
        <v>1482</v>
      </c>
      <c r="D603" s="184" t="s">
        <v>446</v>
      </c>
      <c r="E603" s="185">
        <v>3</v>
      </c>
      <c r="F603" s="186"/>
      <c r="G603" s="187">
        <f>ROUND(E603*F603,2)</f>
        <v>0</v>
      </c>
      <c r="H603" s="186"/>
      <c r="I603" s="187">
        <f>ROUND(E603*H603,2)</f>
        <v>0</v>
      </c>
      <c r="J603" s="186"/>
      <c r="K603" s="187">
        <f>ROUND(E603*J603,2)</f>
        <v>0</v>
      </c>
      <c r="L603" s="187">
        <v>21</v>
      </c>
      <c r="M603" s="187">
        <f>G603*(1+L603/100)</f>
        <v>0</v>
      </c>
      <c r="N603" s="185">
        <v>0</v>
      </c>
      <c r="O603" s="185">
        <f>ROUND(E603*N603,2)</f>
        <v>0</v>
      </c>
      <c r="P603" s="185">
        <v>0</v>
      </c>
      <c r="Q603" s="185">
        <f>ROUND(E603*P603,2)</f>
        <v>0</v>
      </c>
      <c r="R603" s="187"/>
      <c r="S603" s="187" t="s">
        <v>349</v>
      </c>
      <c r="T603" s="188" t="s">
        <v>350</v>
      </c>
      <c r="U603" s="162">
        <v>0</v>
      </c>
      <c r="V603" s="162">
        <f>ROUND(E603*U603,2)</f>
        <v>0</v>
      </c>
      <c r="W603" s="162"/>
      <c r="X603" s="162" t="s">
        <v>243</v>
      </c>
      <c r="Y603" s="162" t="s">
        <v>244</v>
      </c>
      <c r="Z603" s="151"/>
      <c r="AA603" s="151"/>
      <c r="AB603" s="151"/>
      <c r="AC603" s="151"/>
      <c r="AD603" s="151"/>
      <c r="AE603" s="151"/>
      <c r="AF603" s="151"/>
      <c r="AG603" s="151" t="s">
        <v>245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 x14ac:dyDescent="0.2">
      <c r="A604" s="174">
        <v>163</v>
      </c>
      <c r="B604" s="175" t="s">
        <v>1483</v>
      </c>
      <c r="C604" s="191" t="s">
        <v>1484</v>
      </c>
      <c r="D604" s="176" t="s">
        <v>312</v>
      </c>
      <c r="E604" s="177">
        <v>49.5</v>
      </c>
      <c r="F604" s="178"/>
      <c r="G604" s="179">
        <f>ROUND(E604*F604,2)</f>
        <v>0</v>
      </c>
      <c r="H604" s="178"/>
      <c r="I604" s="179">
        <f>ROUND(E604*H604,2)</f>
        <v>0</v>
      </c>
      <c r="J604" s="178"/>
      <c r="K604" s="179">
        <f>ROUND(E604*J604,2)</f>
        <v>0</v>
      </c>
      <c r="L604" s="179">
        <v>21</v>
      </c>
      <c r="M604" s="179">
        <f>G604*(1+L604/100)</f>
        <v>0</v>
      </c>
      <c r="N604" s="177">
        <v>1.0000000000000001E-5</v>
      </c>
      <c r="O604" s="177">
        <f>ROUND(E604*N604,2)</f>
        <v>0</v>
      </c>
      <c r="P604" s="177">
        <v>0</v>
      </c>
      <c r="Q604" s="177">
        <f>ROUND(E604*P604,2)</f>
        <v>0</v>
      </c>
      <c r="R604" s="179"/>
      <c r="S604" s="179" t="s">
        <v>349</v>
      </c>
      <c r="T604" s="180" t="s">
        <v>350</v>
      </c>
      <c r="U604" s="162">
        <v>0.22</v>
      </c>
      <c r="V604" s="162">
        <f>ROUND(E604*U604,2)</f>
        <v>10.89</v>
      </c>
      <c r="W604" s="162"/>
      <c r="X604" s="162" t="s">
        <v>243</v>
      </c>
      <c r="Y604" s="162" t="s">
        <v>244</v>
      </c>
      <c r="Z604" s="151"/>
      <c r="AA604" s="151"/>
      <c r="AB604" s="151"/>
      <c r="AC604" s="151"/>
      <c r="AD604" s="151"/>
      <c r="AE604" s="151"/>
      <c r="AF604" s="151"/>
      <c r="AG604" s="151" t="s">
        <v>245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2" x14ac:dyDescent="0.2">
      <c r="A605" s="158"/>
      <c r="B605" s="159"/>
      <c r="C605" s="192" t="s">
        <v>1485</v>
      </c>
      <c r="D605" s="164"/>
      <c r="E605" s="165">
        <v>49.5</v>
      </c>
      <c r="F605" s="162"/>
      <c r="G605" s="162"/>
      <c r="H605" s="162"/>
      <c r="I605" s="162"/>
      <c r="J605" s="162"/>
      <c r="K605" s="162"/>
      <c r="L605" s="162"/>
      <c r="M605" s="162"/>
      <c r="N605" s="161"/>
      <c r="O605" s="161"/>
      <c r="P605" s="161"/>
      <c r="Q605" s="161"/>
      <c r="R605" s="162"/>
      <c r="S605" s="162"/>
      <c r="T605" s="162"/>
      <c r="U605" s="162"/>
      <c r="V605" s="162"/>
      <c r="W605" s="162"/>
      <c r="X605" s="162"/>
      <c r="Y605" s="162"/>
      <c r="Z605" s="151"/>
      <c r="AA605" s="151"/>
      <c r="AB605" s="151"/>
      <c r="AC605" s="151"/>
      <c r="AD605" s="151"/>
      <c r="AE605" s="151"/>
      <c r="AF605" s="151"/>
      <c r="AG605" s="151" t="s">
        <v>249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 x14ac:dyDescent="0.2">
      <c r="A606" s="158">
        <v>164</v>
      </c>
      <c r="B606" s="159" t="s">
        <v>467</v>
      </c>
      <c r="C606" s="194" t="s">
        <v>468</v>
      </c>
      <c r="D606" s="160" t="s">
        <v>0</v>
      </c>
      <c r="E606" s="189"/>
      <c r="F606" s="163"/>
      <c r="G606" s="162">
        <f>ROUND(E606*F606,2)</f>
        <v>0</v>
      </c>
      <c r="H606" s="163"/>
      <c r="I606" s="162">
        <f>ROUND(E606*H606,2)</f>
        <v>0</v>
      </c>
      <c r="J606" s="163"/>
      <c r="K606" s="162">
        <f>ROUND(E606*J606,2)</f>
        <v>0</v>
      </c>
      <c r="L606" s="162">
        <v>21</v>
      </c>
      <c r="M606" s="162">
        <f>G606*(1+L606/100)</f>
        <v>0</v>
      </c>
      <c r="N606" s="161">
        <v>0</v>
      </c>
      <c r="O606" s="161">
        <f>ROUND(E606*N606,2)</f>
        <v>0</v>
      </c>
      <c r="P606" s="161">
        <v>0</v>
      </c>
      <c r="Q606" s="161">
        <f>ROUND(E606*P606,2)</f>
        <v>0</v>
      </c>
      <c r="R606" s="162" t="s">
        <v>469</v>
      </c>
      <c r="S606" s="162" t="s">
        <v>241</v>
      </c>
      <c r="T606" s="162" t="s">
        <v>242</v>
      </c>
      <c r="U606" s="162">
        <v>0</v>
      </c>
      <c r="V606" s="162">
        <f>ROUND(E606*U606,2)</f>
        <v>0</v>
      </c>
      <c r="W606" s="162"/>
      <c r="X606" s="162" t="s">
        <v>423</v>
      </c>
      <c r="Y606" s="162" t="s">
        <v>244</v>
      </c>
      <c r="Z606" s="151"/>
      <c r="AA606" s="151"/>
      <c r="AB606" s="151"/>
      <c r="AC606" s="151"/>
      <c r="AD606" s="151"/>
      <c r="AE606" s="151"/>
      <c r="AF606" s="151"/>
      <c r="AG606" s="151" t="s">
        <v>424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2" x14ac:dyDescent="0.2">
      <c r="A607" s="158"/>
      <c r="B607" s="159"/>
      <c r="C607" s="255" t="s">
        <v>441</v>
      </c>
      <c r="D607" s="256"/>
      <c r="E607" s="256"/>
      <c r="F607" s="256"/>
      <c r="G607" s="256"/>
      <c r="H607" s="162"/>
      <c r="I607" s="162"/>
      <c r="J607" s="162"/>
      <c r="K607" s="162"/>
      <c r="L607" s="162"/>
      <c r="M607" s="162"/>
      <c r="N607" s="161"/>
      <c r="O607" s="161"/>
      <c r="P607" s="161"/>
      <c r="Q607" s="161"/>
      <c r="R607" s="162"/>
      <c r="S607" s="162"/>
      <c r="T607" s="162"/>
      <c r="U607" s="162"/>
      <c r="V607" s="162"/>
      <c r="W607" s="162"/>
      <c r="X607" s="162"/>
      <c r="Y607" s="162"/>
      <c r="Z607" s="151"/>
      <c r="AA607" s="151"/>
      <c r="AB607" s="151"/>
      <c r="AC607" s="151"/>
      <c r="AD607" s="151"/>
      <c r="AE607" s="151"/>
      <c r="AF607" s="151"/>
      <c r="AG607" s="151" t="s">
        <v>247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ht="22.5" outlineLevel="1" x14ac:dyDescent="0.2">
      <c r="A608" s="158">
        <v>165</v>
      </c>
      <c r="B608" s="159" t="s">
        <v>635</v>
      </c>
      <c r="C608" s="194" t="s">
        <v>636</v>
      </c>
      <c r="D608" s="160" t="s">
        <v>0</v>
      </c>
      <c r="E608" s="189"/>
      <c r="F608" s="163"/>
      <c r="G608" s="162">
        <f>ROUND(E608*F608,2)</f>
        <v>0</v>
      </c>
      <c r="H608" s="163"/>
      <c r="I608" s="162">
        <f>ROUND(E608*H608,2)</f>
        <v>0</v>
      </c>
      <c r="J608" s="163"/>
      <c r="K608" s="162">
        <f>ROUND(E608*J608,2)</f>
        <v>0</v>
      </c>
      <c r="L608" s="162">
        <v>21</v>
      </c>
      <c r="M608" s="162">
        <f>G608*(1+L608/100)</f>
        <v>0</v>
      </c>
      <c r="N608" s="161">
        <v>0</v>
      </c>
      <c r="O608" s="161">
        <f>ROUND(E608*N608,2)</f>
        <v>0</v>
      </c>
      <c r="P608" s="161">
        <v>0</v>
      </c>
      <c r="Q608" s="161">
        <f>ROUND(E608*P608,2)</f>
        <v>0</v>
      </c>
      <c r="R608" s="162" t="s">
        <v>469</v>
      </c>
      <c r="S608" s="162" t="s">
        <v>241</v>
      </c>
      <c r="T608" s="162" t="s">
        <v>242</v>
      </c>
      <c r="U608" s="162">
        <v>0</v>
      </c>
      <c r="V608" s="162">
        <f>ROUND(E608*U608,2)</f>
        <v>0</v>
      </c>
      <c r="W608" s="162"/>
      <c r="X608" s="162" t="s">
        <v>423</v>
      </c>
      <c r="Y608" s="162" t="s">
        <v>244</v>
      </c>
      <c r="Z608" s="151"/>
      <c r="AA608" s="151"/>
      <c r="AB608" s="151"/>
      <c r="AC608" s="151"/>
      <c r="AD608" s="151"/>
      <c r="AE608" s="151"/>
      <c r="AF608" s="151"/>
      <c r="AG608" s="151" t="s">
        <v>424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2" x14ac:dyDescent="0.2">
      <c r="A609" s="158"/>
      <c r="B609" s="159"/>
      <c r="C609" s="255" t="s">
        <v>441</v>
      </c>
      <c r="D609" s="256"/>
      <c r="E609" s="256"/>
      <c r="F609" s="256"/>
      <c r="G609" s="256"/>
      <c r="H609" s="162"/>
      <c r="I609" s="162"/>
      <c r="J609" s="162"/>
      <c r="K609" s="162"/>
      <c r="L609" s="162"/>
      <c r="M609" s="162"/>
      <c r="N609" s="161"/>
      <c r="O609" s="161"/>
      <c r="P609" s="161"/>
      <c r="Q609" s="161"/>
      <c r="R609" s="162"/>
      <c r="S609" s="162"/>
      <c r="T609" s="162"/>
      <c r="U609" s="162"/>
      <c r="V609" s="162"/>
      <c r="W609" s="162"/>
      <c r="X609" s="162"/>
      <c r="Y609" s="162"/>
      <c r="Z609" s="151"/>
      <c r="AA609" s="151"/>
      <c r="AB609" s="151"/>
      <c r="AC609" s="151"/>
      <c r="AD609" s="151"/>
      <c r="AE609" s="151"/>
      <c r="AF609" s="151"/>
      <c r="AG609" s="151" t="s">
        <v>247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33.75" outlineLevel="1" x14ac:dyDescent="0.2">
      <c r="A610" s="158">
        <v>166</v>
      </c>
      <c r="B610" s="159" t="s">
        <v>637</v>
      </c>
      <c r="C610" s="194" t="s">
        <v>638</v>
      </c>
      <c r="D610" s="160" t="s">
        <v>0</v>
      </c>
      <c r="E610" s="189"/>
      <c r="F610" s="163"/>
      <c r="G610" s="162">
        <f>ROUND(E610*F610,2)</f>
        <v>0</v>
      </c>
      <c r="H610" s="163"/>
      <c r="I610" s="162">
        <f>ROUND(E610*H610,2)</f>
        <v>0</v>
      </c>
      <c r="J610" s="163"/>
      <c r="K610" s="162">
        <f>ROUND(E610*J610,2)</f>
        <v>0</v>
      </c>
      <c r="L610" s="162">
        <v>21</v>
      </c>
      <c r="M610" s="162">
        <f>G610*(1+L610/100)</f>
        <v>0</v>
      </c>
      <c r="N610" s="161">
        <v>0</v>
      </c>
      <c r="O610" s="161">
        <f>ROUND(E610*N610,2)</f>
        <v>0</v>
      </c>
      <c r="P610" s="161">
        <v>0</v>
      </c>
      <c r="Q610" s="161">
        <f>ROUND(E610*P610,2)</f>
        <v>0</v>
      </c>
      <c r="R610" s="162" t="s">
        <v>469</v>
      </c>
      <c r="S610" s="162" t="s">
        <v>241</v>
      </c>
      <c r="T610" s="162" t="s">
        <v>242</v>
      </c>
      <c r="U610" s="162">
        <v>0</v>
      </c>
      <c r="V610" s="162">
        <f>ROUND(E610*U610,2)</f>
        <v>0</v>
      </c>
      <c r="W610" s="162"/>
      <c r="X610" s="162" t="s">
        <v>423</v>
      </c>
      <c r="Y610" s="162" t="s">
        <v>244</v>
      </c>
      <c r="Z610" s="151"/>
      <c r="AA610" s="151"/>
      <c r="AB610" s="151"/>
      <c r="AC610" s="151"/>
      <c r="AD610" s="151"/>
      <c r="AE610" s="151"/>
      <c r="AF610" s="151"/>
      <c r="AG610" s="151" t="s">
        <v>424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255" t="s">
        <v>441</v>
      </c>
      <c r="D611" s="256"/>
      <c r="E611" s="256"/>
      <c r="F611" s="256"/>
      <c r="G611" s="256"/>
      <c r="H611" s="162"/>
      <c r="I611" s="162"/>
      <c r="J611" s="162"/>
      <c r="K611" s="162"/>
      <c r="L611" s="162"/>
      <c r="M611" s="162"/>
      <c r="N611" s="161"/>
      <c r="O611" s="161"/>
      <c r="P611" s="161"/>
      <c r="Q611" s="161"/>
      <c r="R611" s="162"/>
      <c r="S611" s="162"/>
      <c r="T611" s="162"/>
      <c r="U611" s="162"/>
      <c r="V611" s="162"/>
      <c r="W611" s="162"/>
      <c r="X611" s="162"/>
      <c r="Y611" s="162"/>
      <c r="Z611" s="151"/>
      <c r="AA611" s="151"/>
      <c r="AB611" s="151"/>
      <c r="AC611" s="151"/>
      <c r="AD611" s="151"/>
      <c r="AE611" s="151"/>
      <c r="AF611" s="151"/>
      <c r="AG611" s="151" t="s">
        <v>247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x14ac:dyDescent="0.2">
      <c r="A612" s="167" t="s">
        <v>235</v>
      </c>
      <c r="B612" s="168" t="s">
        <v>192</v>
      </c>
      <c r="C612" s="190" t="s">
        <v>193</v>
      </c>
      <c r="D612" s="169"/>
      <c r="E612" s="170"/>
      <c r="F612" s="171"/>
      <c r="G612" s="171">
        <f>SUMIF(AG613:AG672,"&lt;&gt;NOR",G613:G672)</f>
        <v>0</v>
      </c>
      <c r="H612" s="171"/>
      <c r="I612" s="171">
        <f>SUM(I613:I672)</f>
        <v>0</v>
      </c>
      <c r="J612" s="171"/>
      <c r="K612" s="171">
        <f>SUM(K613:K672)</f>
        <v>0</v>
      </c>
      <c r="L612" s="171"/>
      <c r="M612" s="171">
        <f>SUM(M613:M672)</f>
        <v>0</v>
      </c>
      <c r="N612" s="170"/>
      <c r="O612" s="170">
        <f>SUM(O613:O672)</f>
        <v>3.07</v>
      </c>
      <c r="P612" s="170"/>
      <c r="Q612" s="170">
        <f>SUM(Q613:Q672)</f>
        <v>0</v>
      </c>
      <c r="R612" s="171"/>
      <c r="S612" s="171"/>
      <c r="T612" s="172"/>
      <c r="U612" s="166"/>
      <c r="V612" s="166">
        <f>SUM(V613:V672)</f>
        <v>598.57999999999993</v>
      </c>
      <c r="W612" s="166"/>
      <c r="X612" s="166"/>
      <c r="Y612" s="166"/>
      <c r="AG612" t="s">
        <v>236</v>
      </c>
    </row>
    <row r="613" spans="1:60" outlineLevel="1" x14ac:dyDescent="0.2">
      <c r="A613" s="174">
        <v>167</v>
      </c>
      <c r="B613" s="175" t="s">
        <v>1486</v>
      </c>
      <c r="C613" s="191" t="s">
        <v>1487</v>
      </c>
      <c r="D613" s="176" t="s">
        <v>268</v>
      </c>
      <c r="E613" s="177">
        <v>403.37</v>
      </c>
      <c r="F613" s="178"/>
      <c r="G613" s="179">
        <f>ROUND(E613*F613,2)</f>
        <v>0</v>
      </c>
      <c r="H613" s="178"/>
      <c r="I613" s="179">
        <f>ROUND(E613*H613,2)</f>
        <v>0</v>
      </c>
      <c r="J613" s="178"/>
      <c r="K613" s="179">
        <f>ROUND(E613*J613,2)</f>
        <v>0</v>
      </c>
      <c r="L613" s="179">
        <v>21</v>
      </c>
      <c r="M613" s="179">
        <f>G613*(1+L613/100)</f>
        <v>0</v>
      </c>
      <c r="N613" s="177">
        <v>2.1000000000000001E-4</v>
      </c>
      <c r="O613" s="177">
        <f>ROUND(E613*N613,2)</f>
        <v>0.08</v>
      </c>
      <c r="P613" s="177">
        <v>0</v>
      </c>
      <c r="Q613" s="177">
        <f>ROUND(E613*P613,2)</f>
        <v>0</v>
      </c>
      <c r="R613" s="179" t="s">
        <v>1488</v>
      </c>
      <c r="S613" s="179" t="s">
        <v>241</v>
      </c>
      <c r="T613" s="180" t="s">
        <v>242</v>
      </c>
      <c r="U613" s="162">
        <v>0.05</v>
      </c>
      <c r="V613" s="162">
        <f>ROUND(E613*U613,2)</f>
        <v>20.170000000000002</v>
      </c>
      <c r="W613" s="162"/>
      <c r="X613" s="162" t="s">
        <v>243</v>
      </c>
      <c r="Y613" s="162" t="s">
        <v>244</v>
      </c>
      <c r="Z613" s="151"/>
      <c r="AA613" s="151"/>
      <c r="AB613" s="151"/>
      <c r="AC613" s="151"/>
      <c r="AD613" s="151"/>
      <c r="AE613" s="151"/>
      <c r="AF613" s="151"/>
      <c r="AG613" s="151" t="s">
        <v>245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2" x14ac:dyDescent="0.2">
      <c r="A614" s="158"/>
      <c r="B614" s="159"/>
      <c r="C614" s="192" t="s">
        <v>1489</v>
      </c>
      <c r="D614" s="164"/>
      <c r="E614" s="165">
        <v>277.55</v>
      </c>
      <c r="F614" s="162"/>
      <c r="G614" s="162"/>
      <c r="H614" s="162"/>
      <c r="I614" s="162"/>
      <c r="J614" s="162"/>
      <c r="K614" s="162"/>
      <c r="L614" s="162"/>
      <c r="M614" s="162"/>
      <c r="N614" s="161"/>
      <c r="O614" s="161"/>
      <c r="P614" s="161"/>
      <c r="Q614" s="161"/>
      <c r="R614" s="162"/>
      <c r="S614" s="162"/>
      <c r="T614" s="162"/>
      <c r="U614" s="162"/>
      <c r="V614" s="162"/>
      <c r="W614" s="162"/>
      <c r="X614" s="162"/>
      <c r="Y614" s="162"/>
      <c r="Z614" s="151"/>
      <c r="AA614" s="151"/>
      <c r="AB614" s="151"/>
      <c r="AC614" s="151"/>
      <c r="AD614" s="151"/>
      <c r="AE614" s="151"/>
      <c r="AF614" s="151"/>
      <c r="AG614" s="151" t="s">
        <v>249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192" t="s">
        <v>1490</v>
      </c>
      <c r="D615" s="164"/>
      <c r="E615" s="165">
        <v>68.86</v>
      </c>
      <c r="F615" s="162"/>
      <c r="G615" s="162"/>
      <c r="H615" s="162"/>
      <c r="I615" s="162"/>
      <c r="J615" s="162"/>
      <c r="K615" s="162"/>
      <c r="L615" s="162"/>
      <c r="M615" s="162"/>
      <c r="N615" s="161"/>
      <c r="O615" s="161"/>
      <c r="P615" s="161"/>
      <c r="Q615" s="161"/>
      <c r="R615" s="162"/>
      <c r="S615" s="162"/>
      <c r="T615" s="162"/>
      <c r="U615" s="162"/>
      <c r="V615" s="162"/>
      <c r="W615" s="162"/>
      <c r="X615" s="162"/>
      <c r="Y615" s="162"/>
      <c r="Z615" s="151"/>
      <c r="AA615" s="151"/>
      <c r="AB615" s="151"/>
      <c r="AC615" s="151"/>
      <c r="AD615" s="151"/>
      <c r="AE615" s="151"/>
      <c r="AF615" s="151"/>
      <c r="AG615" s="151" t="s">
        <v>249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">
      <c r="A616" s="158"/>
      <c r="B616" s="159"/>
      <c r="C616" s="192" t="s">
        <v>1491</v>
      </c>
      <c r="D616" s="164"/>
      <c r="E616" s="165">
        <v>56.96</v>
      </c>
      <c r="F616" s="162"/>
      <c r="G616" s="162"/>
      <c r="H616" s="162"/>
      <c r="I616" s="162"/>
      <c r="J616" s="162"/>
      <c r="K616" s="162"/>
      <c r="L616" s="162"/>
      <c r="M616" s="162"/>
      <c r="N616" s="161"/>
      <c r="O616" s="161"/>
      <c r="P616" s="161"/>
      <c r="Q616" s="161"/>
      <c r="R616" s="162"/>
      <c r="S616" s="162"/>
      <c r="T616" s="162"/>
      <c r="U616" s="162"/>
      <c r="V616" s="162"/>
      <c r="W616" s="162"/>
      <c r="X616" s="162"/>
      <c r="Y616" s="162"/>
      <c r="Z616" s="151"/>
      <c r="AA616" s="151"/>
      <c r="AB616" s="151"/>
      <c r="AC616" s="151"/>
      <c r="AD616" s="151"/>
      <c r="AE616" s="151"/>
      <c r="AF616" s="151"/>
      <c r="AG616" s="151" t="s">
        <v>249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ht="22.5" outlineLevel="1" x14ac:dyDescent="0.2">
      <c r="A617" s="174">
        <v>168</v>
      </c>
      <c r="B617" s="175" t="s">
        <v>1492</v>
      </c>
      <c r="C617" s="191" t="s">
        <v>1493</v>
      </c>
      <c r="D617" s="176" t="s">
        <v>312</v>
      </c>
      <c r="E617" s="177">
        <v>87.367500000000007</v>
      </c>
      <c r="F617" s="178"/>
      <c r="G617" s="179">
        <f>ROUND(E617*F617,2)</f>
        <v>0</v>
      </c>
      <c r="H617" s="178"/>
      <c r="I617" s="179">
        <f>ROUND(E617*H617,2)</f>
        <v>0</v>
      </c>
      <c r="J617" s="178"/>
      <c r="K617" s="179">
        <f>ROUND(E617*J617,2)</f>
        <v>0</v>
      </c>
      <c r="L617" s="179">
        <v>21</v>
      </c>
      <c r="M617" s="179">
        <f>G617*(1+L617/100)</f>
        <v>0</v>
      </c>
      <c r="N617" s="177">
        <v>3.2000000000000003E-4</v>
      </c>
      <c r="O617" s="177">
        <f>ROUND(E617*N617,2)</f>
        <v>0.03</v>
      </c>
      <c r="P617" s="177">
        <v>0</v>
      </c>
      <c r="Q617" s="177">
        <f>ROUND(E617*P617,2)</f>
        <v>0</v>
      </c>
      <c r="R617" s="179" t="s">
        <v>1488</v>
      </c>
      <c r="S617" s="179" t="s">
        <v>241</v>
      </c>
      <c r="T617" s="180" t="s">
        <v>242</v>
      </c>
      <c r="U617" s="162">
        <v>0.23599999999999999</v>
      </c>
      <c r="V617" s="162">
        <f>ROUND(E617*U617,2)</f>
        <v>20.62</v>
      </c>
      <c r="W617" s="162"/>
      <c r="X617" s="162" t="s">
        <v>243</v>
      </c>
      <c r="Y617" s="162" t="s">
        <v>244</v>
      </c>
      <c r="Z617" s="151"/>
      <c r="AA617" s="151"/>
      <c r="AB617" s="151"/>
      <c r="AC617" s="151"/>
      <c r="AD617" s="151"/>
      <c r="AE617" s="151"/>
      <c r="AF617" s="151"/>
      <c r="AG617" s="151" t="s">
        <v>245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2" x14ac:dyDescent="0.2">
      <c r="A618" s="158"/>
      <c r="B618" s="159"/>
      <c r="C618" s="192" t="s">
        <v>1108</v>
      </c>
      <c r="D618" s="164"/>
      <c r="E618" s="165"/>
      <c r="F618" s="162"/>
      <c r="G618" s="162"/>
      <c r="H618" s="162"/>
      <c r="I618" s="162"/>
      <c r="J618" s="162"/>
      <c r="K618" s="162"/>
      <c r="L618" s="162"/>
      <c r="M618" s="162"/>
      <c r="N618" s="161"/>
      <c r="O618" s="161"/>
      <c r="P618" s="161"/>
      <c r="Q618" s="161"/>
      <c r="R618" s="162"/>
      <c r="S618" s="162"/>
      <c r="T618" s="162"/>
      <c r="U618" s="162"/>
      <c r="V618" s="162"/>
      <c r="W618" s="162"/>
      <c r="X618" s="162"/>
      <c r="Y618" s="162"/>
      <c r="Z618" s="151"/>
      <c r="AA618" s="151"/>
      <c r="AB618" s="151"/>
      <c r="AC618" s="151"/>
      <c r="AD618" s="151"/>
      <c r="AE618" s="151"/>
      <c r="AF618" s="151"/>
      <c r="AG618" s="151" t="s">
        <v>249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192" t="s">
        <v>1494</v>
      </c>
      <c r="D619" s="164"/>
      <c r="E619" s="165">
        <v>40.977499999999999</v>
      </c>
      <c r="F619" s="162"/>
      <c r="G619" s="162"/>
      <c r="H619" s="162"/>
      <c r="I619" s="162"/>
      <c r="J619" s="162"/>
      <c r="K619" s="162"/>
      <c r="L619" s="162"/>
      <c r="M619" s="162"/>
      <c r="N619" s="161"/>
      <c r="O619" s="161"/>
      <c r="P619" s="161"/>
      <c r="Q619" s="161"/>
      <c r="R619" s="162"/>
      <c r="S619" s="162"/>
      <c r="T619" s="162"/>
      <c r="U619" s="162"/>
      <c r="V619" s="162"/>
      <c r="W619" s="162"/>
      <c r="X619" s="162"/>
      <c r="Y619" s="162"/>
      <c r="Z619" s="151"/>
      <c r="AA619" s="151"/>
      <c r="AB619" s="151"/>
      <c r="AC619" s="151"/>
      <c r="AD619" s="151"/>
      <c r="AE619" s="151"/>
      <c r="AF619" s="151"/>
      <c r="AG619" s="151" t="s">
        <v>249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192" t="s">
        <v>1495</v>
      </c>
      <c r="D620" s="164"/>
      <c r="E620" s="165">
        <v>0.42</v>
      </c>
      <c r="F620" s="162"/>
      <c r="G620" s="162"/>
      <c r="H620" s="162"/>
      <c r="I620" s="162"/>
      <c r="J620" s="162"/>
      <c r="K620" s="162"/>
      <c r="L620" s="162"/>
      <c r="M620" s="162"/>
      <c r="N620" s="161"/>
      <c r="O620" s="161"/>
      <c r="P620" s="161"/>
      <c r="Q620" s="161"/>
      <c r="R620" s="162"/>
      <c r="S620" s="162"/>
      <c r="T620" s="162"/>
      <c r="U620" s="162"/>
      <c r="V620" s="162"/>
      <c r="W620" s="162"/>
      <c r="X620" s="162"/>
      <c r="Y620" s="162"/>
      <c r="Z620" s="151"/>
      <c r="AA620" s="151"/>
      <c r="AB620" s="151"/>
      <c r="AC620" s="151"/>
      <c r="AD620" s="151"/>
      <c r="AE620" s="151"/>
      <c r="AF620" s="151"/>
      <c r="AG620" s="151" t="s">
        <v>249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">
      <c r="A621" s="158"/>
      <c r="B621" s="159"/>
      <c r="C621" s="192" t="s">
        <v>1496</v>
      </c>
      <c r="D621" s="164"/>
      <c r="E621" s="165">
        <v>4.54</v>
      </c>
      <c r="F621" s="162"/>
      <c r="G621" s="162"/>
      <c r="H621" s="162"/>
      <c r="I621" s="162"/>
      <c r="J621" s="162"/>
      <c r="K621" s="162"/>
      <c r="L621" s="162"/>
      <c r="M621" s="162"/>
      <c r="N621" s="161"/>
      <c r="O621" s="161"/>
      <c r="P621" s="161"/>
      <c r="Q621" s="161"/>
      <c r="R621" s="162"/>
      <c r="S621" s="162"/>
      <c r="T621" s="162"/>
      <c r="U621" s="162"/>
      <c r="V621" s="162"/>
      <c r="W621" s="162"/>
      <c r="X621" s="162"/>
      <c r="Y621" s="162"/>
      <c r="Z621" s="151"/>
      <c r="AA621" s="151"/>
      <c r="AB621" s="151"/>
      <c r="AC621" s="151"/>
      <c r="AD621" s="151"/>
      <c r="AE621" s="151"/>
      <c r="AF621" s="151"/>
      <c r="AG621" s="151" t="s">
        <v>249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192" t="s">
        <v>1497</v>
      </c>
      <c r="D622" s="164"/>
      <c r="E622" s="165">
        <v>1.1399999999999999</v>
      </c>
      <c r="F622" s="162"/>
      <c r="G622" s="162"/>
      <c r="H622" s="162"/>
      <c r="I622" s="162"/>
      <c r="J622" s="162"/>
      <c r="K622" s="162"/>
      <c r="L622" s="162"/>
      <c r="M622" s="162"/>
      <c r="N622" s="161"/>
      <c r="O622" s="161"/>
      <c r="P622" s="161"/>
      <c r="Q622" s="161"/>
      <c r="R622" s="162"/>
      <c r="S622" s="162"/>
      <c r="T622" s="162"/>
      <c r="U622" s="162"/>
      <c r="V622" s="162"/>
      <c r="W622" s="162"/>
      <c r="X622" s="162"/>
      <c r="Y622" s="162"/>
      <c r="Z622" s="151"/>
      <c r="AA622" s="151"/>
      <c r="AB622" s="151"/>
      <c r="AC622" s="151"/>
      <c r="AD622" s="151"/>
      <c r="AE622" s="151"/>
      <c r="AF622" s="151"/>
      <c r="AG622" s="151" t="s">
        <v>249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">
      <c r="A623" s="158"/>
      <c r="B623" s="159"/>
      <c r="C623" s="192" t="s">
        <v>1498</v>
      </c>
      <c r="D623" s="164"/>
      <c r="E623" s="165">
        <v>1.06</v>
      </c>
      <c r="F623" s="162"/>
      <c r="G623" s="162"/>
      <c r="H623" s="162"/>
      <c r="I623" s="162"/>
      <c r="J623" s="162"/>
      <c r="K623" s="162"/>
      <c r="L623" s="162"/>
      <c r="M623" s="162"/>
      <c r="N623" s="161"/>
      <c r="O623" s="161"/>
      <c r="P623" s="161"/>
      <c r="Q623" s="161"/>
      <c r="R623" s="162"/>
      <c r="S623" s="162"/>
      <c r="T623" s="162"/>
      <c r="U623" s="162"/>
      <c r="V623" s="162"/>
      <c r="W623" s="162"/>
      <c r="X623" s="162"/>
      <c r="Y623" s="162"/>
      <c r="Z623" s="151"/>
      <c r="AA623" s="151"/>
      <c r="AB623" s="151"/>
      <c r="AC623" s="151"/>
      <c r="AD623" s="151"/>
      <c r="AE623" s="151"/>
      <c r="AF623" s="151"/>
      <c r="AG623" s="151" t="s">
        <v>249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">
      <c r="A624" s="158"/>
      <c r="B624" s="159"/>
      <c r="C624" s="192" t="s">
        <v>1499</v>
      </c>
      <c r="D624" s="164"/>
      <c r="E624" s="165">
        <v>28.3</v>
      </c>
      <c r="F624" s="162"/>
      <c r="G624" s="162"/>
      <c r="H624" s="162"/>
      <c r="I624" s="162"/>
      <c r="J624" s="162"/>
      <c r="K624" s="162"/>
      <c r="L624" s="162"/>
      <c r="M624" s="162"/>
      <c r="N624" s="161"/>
      <c r="O624" s="161"/>
      <c r="P624" s="161"/>
      <c r="Q624" s="161"/>
      <c r="R624" s="162"/>
      <c r="S624" s="162"/>
      <c r="T624" s="162"/>
      <c r="U624" s="162"/>
      <c r="V624" s="162"/>
      <c r="W624" s="162"/>
      <c r="X624" s="162"/>
      <c r="Y624" s="162"/>
      <c r="Z624" s="151"/>
      <c r="AA624" s="151"/>
      <c r="AB624" s="151"/>
      <c r="AC624" s="151"/>
      <c r="AD624" s="151"/>
      <c r="AE624" s="151"/>
      <c r="AF624" s="151"/>
      <c r="AG624" s="151" t="s">
        <v>249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192" t="s">
        <v>1500</v>
      </c>
      <c r="D625" s="164"/>
      <c r="E625" s="165">
        <v>1.0900000000000001</v>
      </c>
      <c r="F625" s="162"/>
      <c r="G625" s="162"/>
      <c r="H625" s="162"/>
      <c r="I625" s="162"/>
      <c r="J625" s="162"/>
      <c r="K625" s="162"/>
      <c r="L625" s="162"/>
      <c r="M625" s="162"/>
      <c r="N625" s="161"/>
      <c r="O625" s="161"/>
      <c r="P625" s="161"/>
      <c r="Q625" s="161"/>
      <c r="R625" s="162"/>
      <c r="S625" s="162"/>
      <c r="T625" s="162"/>
      <c r="U625" s="162"/>
      <c r="V625" s="162"/>
      <c r="W625" s="162"/>
      <c r="X625" s="162"/>
      <c r="Y625" s="162"/>
      <c r="Z625" s="151"/>
      <c r="AA625" s="151"/>
      <c r="AB625" s="151"/>
      <c r="AC625" s="151"/>
      <c r="AD625" s="151"/>
      <c r="AE625" s="151"/>
      <c r="AF625" s="151"/>
      <c r="AG625" s="151" t="s">
        <v>249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192" t="s">
        <v>1501</v>
      </c>
      <c r="D626" s="164"/>
      <c r="E626" s="165">
        <v>1.165</v>
      </c>
      <c r="F626" s="162"/>
      <c r="G626" s="162"/>
      <c r="H626" s="162"/>
      <c r="I626" s="162"/>
      <c r="J626" s="162"/>
      <c r="K626" s="162"/>
      <c r="L626" s="162"/>
      <c r="M626" s="162"/>
      <c r="N626" s="161"/>
      <c r="O626" s="161"/>
      <c r="P626" s="161"/>
      <c r="Q626" s="161"/>
      <c r="R626" s="162"/>
      <c r="S626" s="162"/>
      <c r="T626" s="162"/>
      <c r="U626" s="162"/>
      <c r="V626" s="162"/>
      <c r="W626" s="162"/>
      <c r="X626" s="162"/>
      <c r="Y626" s="162"/>
      <c r="Z626" s="151"/>
      <c r="AA626" s="151"/>
      <c r="AB626" s="151"/>
      <c r="AC626" s="151"/>
      <c r="AD626" s="151"/>
      <c r="AE626" s="151"/>
      <c r="AF626" s="151"/>
      <c r="AG626" s="151" t="s">
        <v>249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192" t="s">
        <v>1502</v>
      </c>
      <c r="D627" s="164"/>
      <c r="E627" s="165">
        <v>1.085</v>
      </c>
      <c r="F627" s="162"/>
      <c r="G627" s="162"/>
      <c r="H627" s="162"/>
      <c r="I627" s="162"/>
      <c r="J627" s="162"/>
      <c r="K627" s="162"/>
      <c r="L627" s="162"/>
      <c r="M627" s="162"/>
      <c r="N627" s="161"/>
      <c r="O627" s="161"/>
      <c r="P627" s="161"/>
      <c r="Q627" s="161"/>
      <c r="R627" s="162"/>
      <c r="S627" s="162"/>
      <c r="T627" s="162"/>
      <c r="U627" s="162"/>
      <c r="V627" s="162"/>
      <c r="W627" s="162"/>
      <c r="X627" s="162"/>
      <c r="Y627" s="162"/>
      <c r="Z627" s="151"/>
      <c r="AA627" s="151"/>
      <c r="AB627" s="151"/>
      <c r="AC627" s="151"/>
      <c r="AD627" s="151"/>
      <c r="AE627" s="151"/>
      <c r="AF627" s="151"/>
      <c r="AG627" s="151" t="s">
        <v>249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192" t="s">
        <v>1503</v>
      </c>
      <c r="D628" s="164"/>
      <c r="E628" s="165">
        <v>2.1949999999999998</v>
      </c>
      <c r="F628" s="162"/>
      <c r="G628" s="162"/>
      <c r="H628" s="162"/>
      <c r="I628" s="162"/>
      <c r="J628" s="162"/>
      <c r="K628" s="162"/>
      <c r="L628" s="162"/>
      <c r="M628" s="162"/>
      <c r="N628" s="161"/>
      <c r="O628" s="161"/>
      <c r="P628" s="161"/>
      <c r="Q628" s="161"/>
      <c r="R628" s="162"/>
      <c r="S628" s="162"/>
      <c r="T628" s="162"/>
      <c r="U628" s="162"/>
      <c r="V628" s="162"/>
      <c r="W628" s="162"/>
      <c r="X628" s="162"/>
      <c r="Y628" s="162"/>
      <c r="Z628" s="151"/>
      <c r="AA628" s="151"/>
      <c r="AB628" s="151"/>
      <c r="AC628" s="151"/>
      <c r="AD628" s="151"/>
      <c r="AE628" s="151"/>
      <c r="AF628" s="151"/>
      <c r="AG628" s="151" t="s">
        <v>249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192" t="s">
        <v>1504</v>
      </c>
      <c r="D629" s="164"/>
      <c r="E629" s="165">
        <v>0.53</v>
      </c>
      <c r="F629" s="162"/>
      <c r="G629" s="162"/>
      <c r="H629" s="162"/>
      <c r="I629" s="162"/>
      <c r="J629" s="162"/>
      <c r="K629" s="162"/>
      <c r="L629" s="162"/>
      <c r="M629" s="162"/>
      <c r="N629" s="161"/>
      <c r="O629" s="161"/>
      <c r="P629" s="161"/>
      <c r="Q629" s="161"/>
      <c r="R629" s="162"/>
      <c r="S629" s="162"/>
      <c r="T629" s="162"/>
      <c r="U629" s="162"/>
      <c r="V629" s="162"/>
      <c r="W629" s="162"/>
      <c r="X629" s="162"/>
      <c r="Y629" s="162"/>
      <c r="Z629" s="151"/>
      <c r="AA629" s="151"/>
      <c r="AB629" s="151"/>
      <c r="AC629" s="151"/>
      <c r="AD629" s="151"/>
      <c r="AE629" s="151"/>
      <c r="AF629" s="151"/>
      <c r="AG629" s="151" t="s">
        <v>249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192" t="s">
        <v>1505</v>
      </c>
      <c r="D630" s="164"/>
      <c r="E630" s="165">
        <v>0.86</v>
      </c>
      <c r="F630" s="162"/>
      <c r="G630" s="162"/>
      <c r="H630" s="162"/>
      <c r="I630" s="162"/>
      <c r="J630" s="162"/>
      <c r="K630" s="162"/>
      <c r="L630" s="162"/>
      <c r="M630" s="162"/>
      <c r="N630" s="161"/>
      <c r="O630" s="161"/>
      <c r="P630" s="161"/>
      <c r="Q630" s="161"/>
      <c r="R630" s="162"/>
      <c r="S630" s="162"/>
      <c r="T630" s="162"/>
      <c r="U630" s="162"/>
      <c r="V630" s="162"/>
      <c r="W630" s="162"/>
      <c r="X630" s="162"/>
      <c r="Y630" s="162"/>
      <c r="Z630" s="151"/>
      <c r="AA630" s="151"/>
      <c r="AB630" s="151"/>
      <c r="AC630" s="151"/>
      <c r="AD630" s="151"/>
      <c r="AE630" s="151"/>
      <c r="AF630" s="151"/>
      <c r="AG630" s="151" t="s">
        <v>249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192" t="s">
        <v>1506</v>
      </c>
      <c r="D631" s="164"/>
      <c r="E631" s="165">
        <v>1.44</v>
      </c>
      <c r="F631" s="162"/>
      <c r="G631" s="162"/>
      <c r="H631" s="162"/>
      <c r="I631" s="162"/>
      <c r="J631" s="162"/>
      <c r="K631" s="162"/>
      <c r="L631" s="162"/>
      <c r="M631" s="162"/>
      <c r="N631" s="161"/>
      <c r="O631" s="161"/>
      <c r="P631" s="161"/>
      <c r="Q631" s="161"/>
      <c r="R631" s="162"/>
      <c r="S631" s="162"/>
      <c r="T631" s="162"/>
      <c r="U631" s="162"/>
      <c r="V631" s="162"/>
      <c r="W631" s="162"/>
      <c r="X631" s="162"/>
      <c r="Y631" s="162"/>
      <c r="Z631" s="151"/>
      <c r="AA631" s="151"/>
      <c r="AB631" s="151"/>
      <c r="AC631" s="151"/>
      <c r="AD631" s="151"/>
      <c r="AE631" s="151"/>
      <c r="AF631" s="151"/>
      <c r="AG631" s="151" t="s">
        <v>249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">
      <c r="A632" s="158"/>
      <c r="B632" s="159"/>
      <c r="C632" s="192" t="s">
        <v>1507</v>
      </c>
      <c r="D632" s="164"/>
      <c r="E632" s="165">
        <v>0.68</v>
      </c>
      <c r="F632" s="162"/>
      <c r="G632" s="162"/>
      <c r="H632" s="162"/>
      <c r="I632" s="162"/>
      <c r="J632" s="162"/>
      <c r="K632" s="162"/>
      <c r="L632" s="162"/>
      <c r="M632" s="162"/>
      <c r="N632" s="161"/>
      <c r="O632" s="161"/>
      <c r="P632" s="161"/>
      <c r="Q632" s="161"/>
      <c r="R632" s="162"/>
      <c r="S632" s="162"/>
      <c r="T632" s="162"/>
      <c r="U632" s="162"/>
      <c r="V632" s="162"/>
      <c r="W632" s="162"/>
      <c r="X632" s="162"/>
      <c r="Y632" s="162"/>
      <c r="Z632" s="151"/>
      <c r="AA632" s="151"/>
      <c r="AB632" s="151"/>
      <c r="AC632" s="151"/>
      <c r="AD632" s="151"/>
      <c r="AE632" s="151"/>
      <c r="AF632" s="151"/>
      <c r="AG632" s="151" t="s">
        <v>249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">
      <c r="A633" s="158"/>
      <c r="B633" s="159"/>
      <c r="C633" s="192" t="s">
        <v>1114</v>
      </c>
      <c r="D633" s="164"/>
      <c r="E633" s="165"/>
      <c r="F633" s="162"/>
      <c r="G633" s="162"/>
      <c r="H633" s="162"/>
      <c r="I633" s="162"/>
      <c r="J633" s="162"/>
      <c r="K633" s="162"/>
      <c r="L633" s="162"/>
      <c r="M633" s="162"/>
      <c r="N633" s="161"/>
      <c r="O633" s="161"/>
      <c r="P633" s="161"/>
      <c r="Q633" s="161"/>
      <c r="R633" s="162"/>
      <c r="S633" s="162"/>
      <c r="T633" s="162"/>
      <c r="U633" s="162"/>
      <c r="V633" s="162"/>
      <c r="W633" s="162"/>
      <c r="X633" s="162"/>
      <c r="Y633" s="162"/>
      <c r="Z633" s="151"/>
      <c r="AA633" s="151"/>
      <c r="AB633" s="151"/>
      <c r="AC633" s="151"/>
      <c r="AD633" s="151"/>
      <c r="AE633" s="151"/>
      <c r="AF633" s="151"/>
      <c r="AG633" s="151" t="s">
        <v>249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3" x14ac:dyDescent="0.2">
      <c r="A634" s="158"/>
      <c r="B634" s="159"/>
      <c r="C634" s="192" t="s">
        <v>1508</v>
      </c>
      <c r="D634" s="164"/>
      <c r="E634" s="165">
        <v>0.2</v>
      </c>
      <c r="F634" s="162"/>
      <c r="G634" s="162"/>
      <c r="H634" s="162"/>
      <c r="I634" s="162"/>
      <c r="J634" s="162"/>
      <c r="K634" s="162"/>
      <c r="L634" s="162"/>
      <c r="M634" s="162"/>
      <c r="N634" s="161"/>
      <c r="O634" s="161"/>
      <c r="P634" s="161"/>
      <c r="Q634" s="161"/>
      <c r="R634" s="162"/>
      <c r="S634" s="162"/>
      <c r="T634" s="162"/>
      <c r="U634" s="162"/>
      <c r="V634" s="162"/>
      <c r="W634" s="162"/>
      <c r="X634" s="162"/>
      <c r="Y634" s="162"/>
      <c r="Z634" s="151"/>
      <c r="AA634" s="151"/>
      <c r="AB634" s="151"/>
      <c r="AC634" s="151"/>
      <c r="AD634" s="151"/>
      <c r="AE634" s="151"/>
      <c r="AF634" s="151"/>
      <c r="AG634" s="151" t="s">
        <v>249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3" x14ac:dyDescent="0.2">
      <c r="A635" s="158"/>
      <c r="B635" s="159"/>
      <c r="C635" s="192" t="s">
        <v>1509</v>
      </c>
      <c r="D635" s="164"/>
      <c r="E635" s="165">
        <v>0.34</v>
      </c>
      <c r="F635" s="162"/>
      <c r="G635" s="162"/>
      <c r="H635" s="162"/>
      <c r="I635" s="162"/>
      <c r="J635" s="162"/>
      <c r="K635" s="162"/>
      <c r="L635" s="162"/>
      <c r="M635" s="162"/>
      <c r="N635" s="161"/>
      <c r="O635" s="161"/>
      <c r="P635" s="161"/>
      <c r="Q635" s="161"/>
      <c r="R635" s="162"/>
      <c r="S635" s="162"/>
      <c r="T635" s="162"/>
      <c r="U635" s="162"/>
      <c r="V635" s="162"/>
      <c r="W635" s="162"/>
      <c r="X635" s="162"/>
      <c r="Y635" s="162"/>
      <c r="Z635" s="151"/>
      <c r="AA635" s="151"/>
      <c r="AB635" s="151"/>
      <c r="AC635" s="151"/>
      <c r="AD635" s="151"/>
      <c r="AE635" s="151"/>
      <c r="AF635" s="151"/>
      <c r="AG635" s="151" t="s">
        <v>249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">
      <c r="A636" s="158"/>
      <c r="B636" s="159"/>
      <c r="C636" s="192" t="s">
        <v>1121</v>
      </c>
      <c r="D636" s="164"/>
      <c r="E636" s="165"/>
      <c r="F636" s="162"/>
      <c r="G636" s="162"/>
      <c r="H636" s="162"/>
      <c r="I636" s="162"/>
      <c r="J636" s="162"/>
      <c r="K636" s="162"/>
      <c r="L636" s="162"/>
      <c r="M636" s="162"/>
      <c r="N636" s="161"/>
      <c r="O636" s="161"/>
      <c r="P636" s="161"/>
      <c r="Q636" s="161"/>
      <c r="R636" s="162"/>
      <c r="S636" s="162"/>
      <c r="T636" s="162"/>
      <c r="U636" s="162"/>
      <c r="V636" s="162"/>
      <c r="W636" s="162"/>
      <c r="X636" s="162"/>
      <c r="Y636" s="162"/>
      <c r="Z636" s="151"/>
      <c r="AA636" s="151"/>
      <c r="AB636" s="151"/>
      <c r="AC636" s="151"/>
      <c r="AD636" s="151"/>
      <c r="AE636" s="151"/>
      <c r="AF636" s="151"/>
      <c r="AG636" s="151" t="s">
        <v>249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2" t="s">
        <v>1278</v>
      </c>
      <c r="D637" s="164"/>
      <c r="E637" s="165">
        <v>1.345</v>
      </c>
      <c r="F637" s="162"/>
      <c r="G637" s="162"/>
      <c r="H637" s="162"/>
      <c r="I637" s="162"/>
      <c r="J637" s="162"/>
      <c r="K637" s="162"/>
      <c r="L637" s="162"/>
      <c r="M637" s="162"/>
      <c r="N637" s="161"/>
      <c r="O637" s="161"/>
      <c r="P637" s="161"/>
      <c r="Q637" s="161"/>
      <c r="R637" s="162"/>
      <c r="S637" s="162"/>
      <c r="T637" s="162"/>
      <c r="U637" s="162"/>
      <c r="V637" s="162"/>
      <c r="W637" s="162"/>
      <c r="X637" s="162"/>
      <c r="Y637" s="162"/>
      <c r="Z637" s="151"/>
      <c r="AA637" s="151"/>
      <c r="AB637" s="151"/>
      <c r="AC637" s="151"/>
      <c r="AD637" s="151"/>
      <c r="AE637" s="151"/>
      <c r="AF637" s="151"/>
      <c r="AG637" s="151" t="s">
        <v>249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74">
        <v>169</v>
      </c>
      <c r="B638" s="175" t="s">
        <v>1510</v>
      </c>
      <c r="C638" s="191" t="s">
        <v>1511</v>
      </c>
      <c r="D638" s="176" t="s">
        <v>312</v>
      </c>
      <c r="E638" s="177">
        <v>87.367500000000007</v>
      </c>
      <c r="F638" s="178"/>
      <c r="G638" s="179">
        <f>ROUND(E638*F638,2)</f>
        <v>0</v>
      </c>
      <c r="H638" s="178"/>
      <c r="I638" s="179">
        <f>ROUND(E638*H638,2)</f>
        <v>0</v>
      </c>
      <c r="J638" s="178"/>
      <c r="K638" s="179">
        <f>ROUND(E638*J638,2)</f>
        <v>0</v>
      </c>
      <c r="L638" s="179">
        <v>21</v>
      </c>
      <c r="M638" s="179">
        <f>G638*(1+L638/100)</f>
        <v>0</v>
      </c>
      <c r="N638" s="177">
        <v>0</v>
      </c>
      <c r="O638" s="177">
        <f>ROUND(E638*N638,2)</f>
        <v>0</v>
      </c>
      <c r="P638" s="177">
        <v>0</v>
      </c>
      <c r="Q638" s="177">
        <f>ROUND(E638*P638,2)</f>
        <v>0</v>
      </c>
      <c r="R638" s="179" t="s">
        <v>1488</v>
      </c>
      <c r="S638" s="179" t="s">
        <v>241</v>
      </c>
      <c r="T638" s="180" t="s">
        <v>242</v>
      </c>
      <c r="U638" s="162">
        <v>0.154</v>
      </c>
      <c r="V638" s="162">
        <f>ROUND(E638*U638,2)</f>
        <v>13.45</v>
      </c>
      <c r="W638" s="162"/>
      <c r="X638" s="162" t="s">
        <v>243</v>
      </c>
      <c r="Y638" s="162" t="s">
        <v>244</v>
      </c>
      <c r="Z638" s="151"/>
      <c r="AA638" s="151"/>
      <c r="AB638" s="151"/>
      <c r="AC638" s="151"/>
      <c r="AD638" s="151"/>
      <c r="AE638" s="151"/>
      <c r="AF638" s="151"/>
      <c r="AG638" s="151" t="s">
        <v>245</v>
      </c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2" x14ac:dyDescent="0.2">
      <c r="A639" s="158"/>
      <c r="B639" s="159"/>
      <c r="C639" s="192" t="s">
        <v>1512</v>
      </c>
      <c r="D639" s="164"/>
      <c r="E639" s="165">
        <v>87.367500000000007</v>
      </c>
      <c r="F639" s="162"/>
      <c r="G639" s="162"/>
      <c r="H639" s="162"/>
      <c r="I639" s="162"/>
      <c r="J639" s="162"/>
      <c r="K639" s="162"/>
      <c r="L639" s="162"/>
      <c r="M639" s="162"/>
      <c r="N639" s="161"/>
      <c r="O639" s="161"/>
      <c r="P639" s="161"/>
      <c r="Q639" s="161"/>
      <c r="R639" s="162"/>
      <c r="S639" s="162"/>
      <c r="T639" s="162"/>
      <c r="U639" s="162"/>
      <c r="V639" s="162"/>
      <c r="W639" s="162"/>
      <c r="X639" s="162"/>
      <c r="Y639" s="162"/>
      <c r="Z639" s="151"/>
      <c r="AA639" s="151"/>
      <c r="AB639" s="151"/>
      <c r="AC639" s="151"/>
      <c r="AD639" s="151"/>
      <c r="AE639" s="151"/>
      <c r="AF639" s="151"/>
      <c r="AG639" s="151" t="s">
        <v>249</v>
      </c>
      <c r="AH639" s="151">
        <v>5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ht="22.5" outlineLevel="1" x14ac:dyDescent="0.2">
      <c r="A640" s="174">
        <v>170</v>
      </c>
      <c r="B640" s="175" t="s">
        <v>1513</v>
      </c>
      <c r="C640" s="191" t="s">
        <v>1514</v>
      </c>
      <c r="D640" s="176" t="s">
        <v>268</v>
      </c>
      <c r="E640" s="177">
        <v>403.37</v>
      </c>
      <c r="F640" s="178"/>
      <c r="G640" s="179">
        <f>ROUND(E640*F640,2)</f>
        <v>0</v>
      </c>
      <c r="H640" s="178"/>
      <c r="I640" s="179">
        <f>ROUND(E640*H640,2)</f>
        <v>0</v>
      </c>
      <c r="J640" s="178"/>
      <c r="K640" s="179">
        <f>ROUND(E640*J640,2)</f>
        <v>0</v>
      </c>
      <c r="L640" s="179">
        <v>21</v>
      </c>
      <c r="M640" s="179">
        <f>G640*(1+L640/100)</f>
        <v>0</v>
      </c>
      <c r="N640" s="177">
        <v>6.9300000000000004E-3</v>
      </c>
      <c r="O640" s="177">
        <f>ROUND(E640*N640,2)</f>
        <v>2.8</v>
      </c>
      <c r="P640" s="177">
        <v>0</v>
      </c>
      <c r="Q640" s="177">
        <f>ROUND(E640*P640,2)</f>
        <v>0</v>
      </c>
      <c r="R640" s="179" t="s">
        <v>1488</v>
      </c>
      <c r="S640" s="179" t="s">
        <v>241</v>
      </c>
      <c r="T640" s="180" t="s">
        <v>242</v>
      </c>
      <c r="U640" s="162">
        <v>1.3466</v>
      </c>
      <c r="V640" s="162">
        <f>ROUND(E640*U640,2)</f>
        <v>543.17999999999995</v>
      </c>
      <c r="W640" s="162"/>
      <c r="X640" s="162" t="s">
        <v>243</v>
      </c>
      <c r="Y640" s="162" t="s">
        <v>244</v>
      </c>
      <c r="Z640" s="151"/>
      <c r="AA640" s="151"/>
      <c r="AB640" s="151"/>
      <c r="AC640" s="151"/>
      <c r="AD640" s="151"/>
      <c r="AE640" s="151"/>
      <c r="AF640" s="151"/>
      <c r="AG640" s="151" t="s">
        <v>245</v>
      </c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2" x14ac:dyDescent="0.2">
      <c r="A641" s="158"/>
      <c r="B641" s="159"/>
      <c r="C641" s="192" t="s">
        <v>1015</v>
      </c>
      <c r="D641" s="164"/>
      <c r="E641" s="165">
        <v>403.37</v>
      </c>
      <c r="F641" s="162"/>
      <c r="G641" s="162"/>
      <c r="H641" s="162"/>
      <c r="I641" s="162"/>
      <c r="J641" s="162"/>
      <c r="K641" s="162"/>
      <c r="L641" s="162"/>
      <c r="M641" s="162"/>
      <c r="N641" s="161"/>
      <c r="O641" s="161"/>
      <c r="P641" s="161"/>
      <c r="Q641" s="161"/>
      <c r="R641" s="162"/>
      <c r="S641" s="162"/>
      <c r="T641" s="162"/>
      <c r="U641" s="162"/>
      <c r="V641" s="162"/>
      <c r="W641" s="162"/>
      <c r="X641" s="162"/>
      <c r="Y641" s="162"/>
      <c r="Z641" s="151"/>
      <c r="AA641" s="151"/>
      <c r="AB641" s="151"/>
      <c r="AC641" s="151"/>
      <c r="AD641" s="151"/>
      <c r="AE641" s="151"/>
      <c r="AF641" s="151"/>
      <c r="AG641" s="151" t="s">
        <v>249</v>
      </c>
      <c r="AH641" s="151">
        <v>5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ht="22.5" outlineLevel="1" x14ac:dyDescent="0.2">
      <c r="A642" s="174">
        <v>171</v>
      </c>
      <c r="B642" s="175" t="s">
        <v>1515</v>
      </c>
      <c r="C642" s="191" t="s">
        <v>1516</v>
      </c>
      <c r="D642" s="176" t="s">
        <v>268</v>
      </c>
      <c r="E642" s="177">
        <v>38.69</v>
      </c>
      <c r="F642" s="178"/>
      <c r="G642" s="179">
        <f>ROUND(E642*F642,2)</f>
        <v>0</v>
      </c>
      <c r="H642" s="178"/>
      <c r="I642" s="179">
        <f>ROUND(E642*H642,2)</f>
        <v>0</v>
      </c>
      <c r="J642" s="178"/>
      <c r="K642" s="179">
        <f>ROUND(E642*J642,2)</f>
        <v>0</v>
      </c>
      <c r="L642" s="179">
        <v>21</v>
      </c>
      <c r="M642" s="179">
        <f>G642*(1+L642/100)</f>
        <v>0</v>
      </c>
      <c r="N642" s="177">
        <v>0</v>
      </c>
      <c r="O642" s="177">
        <f>ROUND(E642*N642,2)</f>
        <v>0</v>
      </c>
      <c r="P642" s="177">
        <v>0</v>
      </c>
      <c r="Q642" s="177">
        <f>ROUND(E642*P642,2)</f>
        <v>0</v>
      </c>
      <c r="R642" s="179" t="s">
        <v>1488</v>
      </c>
      <c r="S642" s="179" t="s">
        <v>241</v>
      </c>
      <c r="T642" s="180" t="s">
        <v>242</v>
      </c>
      <c r="U642" s="162">
        <v>0.03</v>
      </c>
      <c r="V642" s="162">
        <f>ROUND(E642*U642,2)</f>
        <v>1.1599999999999999</v>
      </c>
      <c r="W642" s="162"/>
      <c r="X642" s="162" t="s">
        <v>243</v>
      </c>
      <c r="Y642" s="162" t="s">
        <v>244</v>
      </c>
      <c r="Z642" s="151"/>
      <c r="AA642" s="151"/>
      <c r="AB642" s="151"/>
      <c r="AC642" s="151"/>
      <c r="AD642" s="151"/>
      <c r="AE642" s="151"/>
      <c r="AF642" s="151"/>
      <c r="AG642" s="151" t="s">
        <v>245</v>
      </c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2" x14ac:dyDescent="0.2">
      <c r="A643" s="158"/>
      <c r="B643" s="159"/>
      <c r="C643" s="192" t="s">
        <v>1108</v>
      </c>
      <c r="D643" s="164"/>
      <c r="E643" s="165"/>
      <c r="F643" s="162"/>
      <c r="G643" s="162"/>
      <c r="H643" s="162"/>
      <c r="I643" s="162"/>
      <c r="J643" s="162"/>
      <c r="K643" s="162"/>
      <c r="L643" s="162"/>
      <c r="M643" s="162"/>
      <c r="N643" s="161"/>
      <c r="O643" s="161"/>
      <c r="P643" s="161"/>
      <c r="Q643" s="161"/>
      <c r="R643" s="162"/>
      <c r="S643" s="162"/>
      <c r="T643" s="162"/>
      <c r="U643" s="162"/>
      <c r="V643" s="162"/>
      <c r="W643" s="162"/>
      <c r="X643" s="162"/>
      <c r="Y643" s="162"/>
      <c r="Z643" s="151"/>
      <c r="AA643" s="151"/>
      <c r="AB643" s="151"/>
      <c r="AC643" s="151"/>
      <c r="AD643" s="151"/>
      <c r="AE643" s="151"/>
      <c r="AF643" s="151"/>
      <c r="AG643" s="151" t="s">
        <v>249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192" t="s">
        <v>1517</v>
      </c>
      <c r="D644" s="164"/>
      <c r="E644" s="165">
        <v>1.47</v>
      </c>
      <c r="F644" s="162"/>
      <c r="G644" s="162"/>
      <c r="H644" s="162"/>
      <c r="I644" s="162"/>
      <c r="J644" s="162"/>
      <c r="K644" s="162"/>
      <c r="L644" s="162"/>
      <c r="M644" s="162"/>
      <c r="N644" s="161"/>
      <c r="O644" s="161"/>
      <c r="P644" s="161"/>
      <c r="Q644" s="161"/>
      <c r="R644" s="162"/>
      <c r="S644" s="162"/>
      <c r="T644" s="162"/>
      <c r="U644" s="162"/>
      <c r="V644" s="162"/>
      <c r="W644" s="162"/>
      <c r="X644" s="162"/>
      <c r="Y644" s="162"/>
      <c r="Z644" s="151"/>
      <c r="AA644" s="151"/>
      <c r="AB644" s="151"/>
      <c r="AC644" s="151"/>
      <c r="AD644" s="151"/>
      <c r="AE644" s="151"/>
      <c r="AF644" s="151"/>
      <c r="AG644" s="151" t="s">
        <v>249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">
      <c r="A645" s="158"/>
      <c r="B645" s="159"/>
      <c r="C645" s="192" t="s">
        <v>1518</v>
      </c>
      <c r="D645" s="164"/>
      <c r="E645" s="165">
        <v>4.68</v>
      </c>
      <c r="F645" s="162"/>
      <c r="G645" s="162"/>
      <c r="H645" s="162"/>
      <c r="I645" s="162"/>
      <c r="J645" s="162"/>
      <c r="K645" s="162"/>
      <c r="L645" s="162"/>
      <c r="M645" s="162"/>
      <c r="N645" s="161"/>
      <c r="O645" s="161"/>
      <c r="P645" s="161"/>
      <c r="Q645" s="161"/>
      <c r="R645" s="162"/>
      <c r="S645" s="162"/>
      <c r="T645" s="162"/>
      <c r="U645" s="162"/>
      <c r="V645" s="162"/>
      <c r="W645" s="162"/>
      <c r="X645" s="162"/>
      <c r="Y645" s="162"/>
      <c r="Z645" s="151"/>
      <c r="AA645" s="151"/>
      <c r="AB645" s="151"/>
      <c r="AC645" s="151"/>
      <c r="AD645" s="151"/>
      <c r="AE645" s="151"/>
      <c r="AF645" s="151"/>
      <c r="AG645" s="151" t="s">
        <v>249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192" t="s">
        <v>1519</v>
      </c>
      <c r="D646" s="164"/>
      <c r="E646" s="165">
        <v>4.8499999999999996</v>
      </c>
      <c r="F646" s="162"/>
      <c r="G646" s="162"/>
      <c r="H646" s="162"/>
      <c r="I646" s="162"/>
      <c r="J646" s="162"/>
      <c r="K646" s="162"/>
      <c r="L646" s="162"/>
      <c r="M646" s="162"/>
      <c r="N646" s="161"/>
      <c r="O646" s="161"/>
      <c r="P646" s="161"/>
      <c r="Q646" s="161"/>
      <c r="R646" s="162"/>
      <c r="S646" s="162"/>
      <c r="T646" s="162"/>
      <c r="U646" s="162"/>
      <c r="V646" s="162"/>
      <c r="W646" s="162"/>
      <c r="X646" s="162"/>
      <c r="Y646" s="162"/>
      <c r="Z646" s="151"/>
      <c r="AA646" s="151"/>
      <c r="AB646" s="151"/>
      <c r="AC646" s="151"/>
      <c r="AD646" s="151"/>
      <c r="AE646" s="151"/>
      <c r="AF646" s="151"/>
      <c r="AG646" s="151" t="s">
        <v>249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192" t="s">
        <v>1520</v>
      </c>
      <c r="D647" s="164"/>
      <c r="E647" s="165">
        <v>3.56</v>
      </c>
      <c r="F647" s="162"/>
      <c r="G647" s="162"/>
      <c r="H647" s="162"/>
      <c r="I647" s="162"/>
      <c r="J647" s="162"/>
      <c r="K647" s="162"/>
      <c r="L647" s="162"/>
      <c r="M647" s="162"/>
      <c r="N647" s="161"/>
      <c r="O647" s="161"/>
      <c r="P647" s="161"/>
      <c r="Q647" s="161"/>
      <c r="R647" s="162"/>
      <c r="S647" s="162"/>
      <c r="T647" s="162"/>
      <c r="U647" s="162"/>
      <c r="V647" s="162"/>
      <c r="W647" s="162"/>
      <c r="X647" s="162"/>
      <c r="Y647" s="162"/>
      <c r="Z647" s="151"/>
      <c r="AA647" s="151"/>
      <c r="AB647" s="151"/>
      <c r="AC647" s="151"/>
      <c r="AD647" s="151"/>
      <c r="AE647" s="151"/>
      <c r="AF647" s="151"/>
      <c r="AG647" s="151" t="s">
        <v>249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192" t="s">
        <v>1521</v>
      </c>
      <c r="D648" s="164"/>
      <c r="E648" s="165">
        <v>2.1800000000000002</v>
      </c>
      <c r="F648" s="162"/>
      <c r="G648" s="162"/>
      <c r="H648" s="162"/>
      <c r="I648" s="162"/>
      <c r="J648" s="162"/>
      <c r="K648" s="162"/>
      <c r="L648" s="162"/>
      <c r="M648" s="162"/>
      <c r="N648" s="161"/>
      <c r="O648" s="161"/>
      <c r="P648" s="161"/>
      <c r="Q648" s="161"/>
      <c r="R648" s="162"/>
      <c r="S648" s="162"/>
      <c r="T648" s="162"/>
      <c r="U648" s="162"/>
      <c r="V648" s="162"/>
      <c r="W648" s="162"/>
      <c r="X648" s="162"/>
      <c r="Y648" s="162"/>
      <c r="Z648" s="151"/>
      <c r="AA648" s="151"/>
      <c r="AB648" s="151"/>
      <c r="AC648" s="151"/>
      <c r="AD648" s="151"/>
      <c r="AE648" s="151"/>
      <c r="AF648" s="151"/>
      <c r="AG648" s="151" t="s">
        <v>249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">
      <c r="A649" s="158"/>
      <c r="B649" s="159"/>
      <c r="C649" s="192" t="s">
        <v>1522</v>
      </c>
      <c r="D649" s="164"/>
      <c r="E649" s="165">
        <v>1.51</v>
      </c>
      <c r="F649" s="162"/>
      <c r="G649" s="162"/>
      <c r="H649" s="162"/>
      <c r="I649" s="162"/>
      <c r="J649" s="162"/>
      <c r="K649" s="162"/>
      <c r="L649" s="162"/>
      <c r="M649" s="162"/>
      <c r="N649" s="161"/>
      <c r="O649" s="161"/>
      <c r="P649" s="161"/>
      <c r="Q649" s="161"/>
      <c r="R649" s="162"/>
      <c r="S649" s="162"/>
      <c r="T649" s="162"/>
      <c r="U649" s="162"/>
      <c r="V649" s="162"/>
      <c r="W649" s="162"/>
      <c r="X649" s="162"/>
      <c r="Y649" s="162"/>
      <c r="Z649" s="151"/>
      <c r="AA649" s="151"/>
      <c r="AB649" s="151"/>
      <c r="AC649" s="151"/>
      <c r="AD649" s="151"/>
      <c r="AE649" s="151"/>
      <c r="AF649" s="151"/>
      <c r="AG649" s="151" t="s">
        <v>249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3" x14ac:dyDescent="0.2">
      <c r="A650" s="158"/>
      <c r="B650" s="159"/>
      <c r="C650" s="192" t="s">
        <v>1523</v>
      </c>
      <c r="D650" s="164"/>
      <c r="E650" s="165">
        <v>1.51</v>
      </c>
      <c r="F650" s="162"/>
      <c r="G650" s="162"/>
      <c r="H650" s="162"/>
      <c r="I650" s="162"/>
      <c r="J650" s="162"/>
      <c r="K650" s="162"/>
      <c r="L650" s="162"/>
      <c r="M650" s="162"/>
      <c r="N650" s="161"/>
      <c r="O650" s="161"/>
      <c r="P650" s="161"/>
      <c r="Q650" s="161"/>
      <c r="R650" s="162"/>
      <c r="S650" s="162"/>
      <c r="T650" s="162"/>
      <c r="U650" s="162"/>
      <c r="V650" s="162"/>
      <c r="W650" s="162"/>
      <c r="X650" s="162"/>
      <c r="Y650" s="162"/>
      <c r="Z650" s="151"/>
      <c r="AA650" s="151"/>
      <c r="AB650" s="151"/>
      <c r="AC650" s="151"/>
      <c r="AD650" s="151"/>
      <c r="AE650" s="151"/>
      <c r="AF650" s="151"/>
      <c r="AG650" s="151" t="s">
        <v>249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">
      <c r="A651" s="158"/>
      <c r="B651" s="159"/>
      <c r="C651" s="192" t="s">
        <v>1114</v>
      </c>
      <c r="D651" s="164"/>
      <c r="E651" s="165"/>
      <c r="F651" s="162"/>
      <c r="G651" s="162"/>
      <c r="H651" s="162"/>
      <c r="I651" s="162"/>
      <c r="J651" s="162"/>
      <c r="K651" s="162"/>
      <c r="L651" s="162"/>
      <c r="M651" s="162"/>
      <c r="N651" s="161"/>
      <c r="O651" s="161"/>
      <c r="P651" s="161"/>
      <c r="Q651" s="161"/>
      <c r="R651" s="162"/>
      <c r="S651" s="162"/>
      <c r="T651" s="162"/>
      <c r="U651" s="162"/>
      <c r="V651" s="162"/>
      <c r="W651" s="162"/>
      <c r="X651" s="162"/>
      <c r="Y651" s="162"/>
      <c r="Z651" s="151"/>
      <c r="AA651" s="151"/>
      <c r="AB651" s="151"/>
      <c r="AC651" s="151"/>
      <c r="AD651" s="151"/>
      <c r="AE651" s="151"/>
      <c r="AF651" s="151"/>
      <c r="AG651" s="151" t="s">
        <v>249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192" t="s">
        <v>1524</v>
      </c>
      <c r="D652" s="164"/>
      <c r="E652" s="165">
        <v>1.9</v>
      </c>
      <c r="F652" s="162"/>
      <c r="G652" s="162"/>
      <c r="H652" s="162"/>
      <c r="I652" s="162"/>
      <c r="J652" s="162"/>
      <c r="K652" s="162"/>
      <c r="L652" s="162"/>
      <c r="M652" s="162"/>
      <c r="N652" s="161"/>
      <c r="O652" s="161"/>
      <c r="P652" s="161"/>
      <c r="Q652" s="161"/>
      <c r="R652" s="162"/>
      <c r="S652" s="162"/>
      <c r="T652" s="162"/>
      <c r="U652" s="162"/>
      <c r="V652" s="162"/>
      <c r="W652" s="162"/>
      <c r="X652" s="162"/>
      <c r="Y652" s="162"/>
      <c r="Z652" s="151"/>
      <c r="AA652" s="151"/>
      <c r="AB652" s="151"/>
      <c r="AC652" s="151"/>
      <c r="AD652" s="151"/>
      <c r="AE652" s="151"/>
      <c r="AF652" s="151"/>
      <c r="AG652" s="151" t="s">
        <v>249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3" x14ac:dyDescent="0.2">
      <c r="A653" s="158"/>
      <c r="B653" s="159"/>
      <c r="C653" s="192" t="s">
        <v>1525</v>
      </c>
      <c r="D653" s="164"/>
      <c r="E653" s="165">
        <v>1.6</v>
      </c>
      <c r="F653" s="162"/>
      <c r="G653" s="162"/>
      <c r="H653" s="162"/>
      <c r="I653" s="162"/>
      <c r="J653" s="162"/>
      <c r="K653" s="162"/>
      <c r="L653" s="162"/>
      <c r="M653" s="162"/>
      <c r="N653" s="161"/>
      <c r="O653" s="161"/>
      <c r="P653" s="161"/>
      <c r="Q653" s="161"/>
      <c r="R653" s="162"/>
      <c r="S653" s="162"/>
      <c r="T653" s="162"/>
      <c r="U653" s="162"/>
      <c r="V653" s="162"/>
      <c r="W653" s="162"/>
      <c r="X653" s="162"/>
      <c r="Y653" s="162"/>
      <c r="Z653" s="151"/>
      <c r="AA653" s="151"/>
      <c r="AB653" s="151"/>
      <c r="AC653" s="151"/>
      <c r="AD653" s="151"/>
      <c r="AE653" s="151"/>
      <c r="AF653" s="151"/>
      <c r="AG653" s="151" t="s">
        <v>249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">
      <c r="A654" s="158"/>
      <c r="B654" s="159"/>
      <c r="C654" s="192" t="s">
        <v>1526</v>
      </c>
      <c r="D654" s="164"/>
      <c r="E654" s="165">
        <v>1.44</v>
      </c>
      <c r="F654" s="162"/>
      <c r="G654" s="162"/>
      <c r="H654" s="162"/>
      <c r="I654" s="162"/>
      <c r="J654" s="162"/>
      <c r="K654" s="162"/>
      <c r="L654" s="162"/>
      <c r="M654" s="162"/>
      <c r="N654" s="161"/>
      <c r="O654" s="161"/>
      <c r="P654" s="161"/>
      <c r="Q654" s="161"/>
      <c r="R654" s="162"/>
      <c r="S654" s="162"/>
      <c r="T654" s="162"/>
      <c r="U654" s="162"/>
      <c r="V654" s="162"/>
      <c r="W654" s="162"/>
      <c r="X654" s="162"/>
      <c r="Y654" s="162"/>
      <c r="Z654" s="151"/>
      <c r="AA654" s="151"/>
      <c r="AB654" s="151"/>
      <c r="AC654" s="151"/>
      <c r="AD654" s="151"/>
      <c r="AE654" s="151"/>
      <c r="AF654" s="151"/>
      <c r="AG654" s="151" t="s">
        <v>249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192" t="s">
        <v>1116</v>
      </c>
      <c r="D655" s="164"/>
      <c r="E655" s="165">
        <v>3.6</v>
      </c>
      <c r="F655" s="162"/>
      <c r="G655" s="162"/>
      <c r="H655" s="162"/>
      <c r="I655" s="162"/>
      <c r="J655" s="162"/>
      <c r="K655" s="162"/>
      <c r="L655" s="162"/>
      <c r="M655" s="162"/>
      <c r="N655" s="161"/>
      <c r="O655" s="161"/>
      <c r="P655" s="161"/>
      <c r="Q655" s="161"/>
      <c r="R655" s="162"/>
      <c r="S655" s="162"/>
      <c r="T655" s="162"/>
      <c r="U655" s="162"/>
      <c r="V655" s="162"/>
      <c r="W655" s="162"/>
      <c r="X655" s="162"/>
      <c r="Y655" s="162"/>
      <c r="Z655" s="151"/>
      <c r="AA655" s="151"/>
      <c r="AB655" s="151"/>
      <c r="AC655" s="151"/>
      <c r="AD655" s="151"/>
      <c r="AE655" s="151"/>
      <c r="AF655" s="151"/>
      <c r="AG655" s="151" t="s">
        <v>249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192" t="s">
        <v>1119</v>
      </c>
      <c r="D656" s="164"/>
      <c r="E656" s="165">
        <v>1.02</v>
      </c>
      <c r="F656" s="162"/>
      <c r="G656" s="162"/>
      <c r="H656" s="162"/>
      <c r="I656" s="162"/>
      <c r="J656" s="162"/>
      <c r="K656" s="162"/>
      <c r="L656" s="162"/>
      <c r="M656" s="162"/>
      <c r="N656" s="161"/>
      <c r="O656" s="161"/>
      <c r="P656" s="161"/>
      <c r="Q656" s="161"/>
      <c r="R656" s="162"/>
      <c r="S656" s="162"/>
      <c r="T656" s="162"/>
      <c r="U656" s="162"/>
      <c r="V656" s="162"/>
      <c r="W656" s="162"/>
      <c r="X656" s="162"/>
      <c r="Y656" s="162"/>
      <c r="Z656" s="151"/>
      <c r="AA656" s="151"/>
      <c r="AB656" s="151"/>
      <c r="AC656" s="151"/>
      <c r="AD656" s="151"/>
      <c r="AE656" s="151"/>
      <c r="AF656" s="151"/>
      <c r="AG656" s="151" t="s">
        <v>249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192" t="s">
        <v>1121</v>
      </c>
      <c r="D657" s="164"/>
      <c r="E657" s="165"/>
      <c r="F657" s="162"/>
      <c r="G657" s="162"/>
      <c r="H657" s="162"/>
      <c r="I657" s="162"/>
      <c r="J657" s="162"/>
      <c r="K657" s="162"/>
      <c r="L657" s="162"/>
      <c r="M657" s="162"/>
      <c r="N657" s="161"/>
      <c r="O657" s="161"/>
      <c r="P657" s="161"/>
      <c r="Q657" s="161"/>
      <c r="R657" s="162"/>
      <c r="S657" s="162"/>
      <c r="T657" s="162"/>
      <c r="U657" s="162"/>
      <c r="V657" s="162"/>
      <c r="W657" s="162"/>
      <c r="X657" s="162"/>
      <c r="Y657" s="162"/>
      <c r="Z657" s="151"/>
      <c r="AA657" s="151"/>
      <c r="AB657" s="151"/>
      <c r="AC657" s="151"/>
      <c r="AD657" s="151"/>
      <c r="AE657" s="151"/>
      <c r="AF657" s="151"/>
      <c r="AG657" s="151" t="s">
        <v>249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">
      <c r="A658" s="158"/>
      <c r="B658" s="159"/>
      <c r="C658" s="192" t="s">
        <v>1122</v>
      </c>
      <c r="D658" s="164"/>
      <c r="E658" s="165">
        <v>1.69</v>
      </c>
      <c r="F658" s="162"/>
      <c r="G658" s="162"/>
      <c r="H658" s="162"/>
      <c r="I658" s="162"/>
      <c r="J658" s="162"/>
      <c r="K658" s="162"/>
      <c r="L658" s="162"/>
      <c r="M658" s="162"/>
      <c r="N658" s="161"/>
      <c r="O658" s="161"/>
      <c r="P658" s="161"/>
      <c r="Q658" s="161"/>
      <c r="R658" s="162"/>
      <c r="S658" s="162"/>
      <c r="T658" s="162"/>
      <c r="U658" s="162"/>
      <c r="V658" s="162"/>
      <c r="W658" s="162"/>
      <c r="X658" s="162"/>
      <c r="Y658" s="162"/>
      <c r="Z658" s="151"/>
      <c r="AA658" s="151"/>
      <c r="AB658" s="151"/>
      <c r="AC658" s="151"/>
      <c r="AD658" s="151"/>
      <c r="AE658" s="151"/>
      <c r="AF658" s="151"/>
      <c r="AG658" s="151" t="s">
        <v>249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192" t="s">
        <v>1125</v>
      </c>
      <c r="D659" s="164"/>
      <c r="E659" s="165">
        <v>4.76</v>
      </c>
      <c r="F659" s="162"/>
      <c r="G659" s="162"/>
      <c r="H659" s="162"/>
      <c r="I659" s="162"/>
      <c r="J659" s="162"/>
      <c r="K659" s="162"/>
      <c r="L659" s="162"/>
      <c r="M659" s="162"/>
      <c r="N659" s="161"/>
      <c r="O659" s="161"/>
      <c r="P659" s="161"/>
      <c r="Q659" s="161"/>
      <c r="R659" s="162"/>
      <c r="S659" s="162"/>
      <c r="T659" s="162"/>
      <c r="U659" s="162"/>
      <c r="V659" s="162"/>
      <c r="W659" s="162"/>
      <c r="X659" s="162"/>
      <c r="Y659" s="162"/>
      <c r="Z659" s="151"/>
      <c r="AA659" s="151"/>
      <c r="AB659" s="151"/>
      <c r="AC659" s="151"/>
      <c r="AD659" s="151"/>
      <c r="AE659" s="151"/>
      <c r="AF659" s="151"/>
      <c r="AG659" s="151" t="s">
        <v>249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">
      <c r="A660" s="158"/>
      <c r="B660" s="159"/>
      <c r="C660" s="192" t="s">
        <v>1126</v>
      </c>
      <c r="D660" s="164"/>
      <c r="E660" s="165">
        <v>2.92</v>
      </c>
      <c r="F660" s="162"/>
      <c r="G660" s="162"/>
      <c r="H660" s="162"/>
      <c r="I660" s="162"/>
      <c r="J660" s="162"/>
      <c r="K660" s="162"/>
      <c r="L660" s="162"/>
      <c r="M660" s="162"/>
      <c r="N660" s="161"/>
      <c r="O660" s="161"/>
      <c r="P660" s="161"/>
      <c r="Q660" s="161"/>
      <c r="R660" s="162"/>
      <c r="S660" s="162"/>
      <c r="T660" s="162"/>
      <c r="U660" s="162"/>
      <c r="V660" s="162"/>
      <c r="W660" s="162"/>
      <c r="X660" s="162"/>
      <c r="Y660" s="162"/>
      <c r="Z660" s="151"/>
      <c r="AA660" s="151"/>
      <c r="AB660" s="151"/>
      <c r="AC660" s="151"/>
      <c r="AD660" s="151"/>
      <c r="AE660" s="151"/>
      <c r="AF660" s="151"/>
      <c r="AG660" s="151" t="s">
        <v>249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 x14ac:dyDescent="0.2">
      <c r="A661" s="174">
        <v>172</v>
      </c>
      <c r="B661" s="175" t="s">
        <v>1527</v>
      </c>
      <c r="C661" s="191" t="s">
        <v>1528</v>
      </c>
      <c r="D661" s="176" t="s">
        <v>268</v>
      </c>
      <c r="E661" s="177">
        <v>403.37</v>
      </c>
      <c r="F661" s="178"/>
      <c r="G661" s="179">
        <f>ROUND(E661*F661,2)</f>
        <v>0</v>
      </c>
      <c r="H661" s="178"/>
      <c r="I661" s="179">
        <f>ROUND(E661*H661,2)</f>
        <v>0</v>
      </c>
      <c r="J661" s="178"/>
      <c r="K661" s="179">
        <f>ROUND(E661*J661,2)</f>
        <v>0</v>
      </c>
      <c r="L661" s="179">
        <v>21</v>
      </c>
      <c r="M661" s="179">
        <f>G661*(1+L661/100)</f>
        <v>0</v>
      </c>
      <c r="N661" s="177">
        <v>4.0000000000000002E-4</v>
      </c>
      <c r="O661" s="177">
        <f>ROUND(E661*N661,2)</f>
        <v>0.16</v>
      </c>
      <c r="P661" s="177">
        <v>0</v>
      </c>
      <c r="Q661" s="177">
        <f>ROUND(E661*P661,2)</f>
        <v>0</v>
      </c>
      <c r="R661" s="179" t="s">
        <v>1488</v>
      </c>
      <c r="S661" s="179" t="s">
        <v>241</v>
      </c>
      <c r="T661" s="180" t="s">
        <v>242</v>
      </c>
      <c r="U661" s="162">
        <v>0</v>
      </c>
      <c r="V661" s="162">
        <f>ROUND(E661*U661,2)</f>
        <v>0</v>
      </c>
      <c r="W661" s="162"/>
      <c r="X661" s="162" t="s">
        <v>243</v>
      </c>
      <c r="Y661" s="162" t="s">
        <v>244</v>
      </c>
      <c r="Z661" s="151"/>
      <c r="AA661" s="151"/>
      <c r="AB661" s="151"/>
      <c r="AC661" s="151"/>
      <c r="AD661" s="151"/>
      <c r="AE661" s="151"/>
      <c r="AF661" s="151"/>
      <c r="AG661" s="151" t="s">
        <v>245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2" x14ac:dyDescent="0.2">
      <c r="A662" s="158"/>
      <c r="B662" s="159"/>
      <c r="C662" s="192" t="s">
        <v>1529</v>
      </c>
      <c r="D662" s="164"/>
      <c r="E662" s="165">
        <v>403.37</v>
      </c>
      <c r="F662" s="162"/>
      <c r="G662" s="162"/>
      <c r="H662" s="162"/>
      <c r="I662" s="162"/>
      <c r="J662" s="162"/>
      <c r="K662" s="162"/>
      <c r="L662" s="162"/>
      <c r="M662" s="162"/>
      <c r="N662" s="161"/>
      <c r="O662" s="161"/>
      <c r="P662" s="161"/>
      <c r="Q662" s="161"/>
      <c r="R662" s="162"/>
      <c r="S662" s="162"/>
      <c r="T662" s="162"/>
      <c r="U662" s="162"/>
      <c r="V662" s="162"/>
      <c r="W662" s="162"/>
      <c r="X662" s="162"/>
      <c r="Y662" s="162"/>
      <c r="Z662" s="151"/>
      <c r="AA662" s="151"/>
      <c r="AB662" s="151"/>
      <c r="AC662" s="151"/>
      <c r="AD662" s="151"/>
      <c r="AE662" s="151"/>
      <c r="AF662" s="151"/>
      <c r="AG662" s="151" t="s">
        <v>249</v>
      </c>
      <c r="AH662" s="151">
        <v>5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 x14ac:dyDescent="0.2">
      <c r="A663" s="174">
        <v>173</v>
      </c>
      <c r="B663" s="175" t="s">
        <v>1530</v>
      </c>
      <c r="C663" s="191" t="s">
        <v>1531</v>
      </c>
      <c r="D663" s="176" t="s">
        <v>268</v>
      </c>
      <c r="E663" s="177">
        <v>453.31743</v>
      </c>
      <c r="F663" s="178"/>
      <c r="G663" s="179">
        <f>ROUND(E663*F663,2)</f>
        <v>0</v>
      </c>
      <c r="H663" s="178"/>
      <c r="I663" s="179">
        <f>ROUND(E663*H663,2)</f>
        <v>0</v>
      </c>
      <c r="J663" s="178"/>
      <c r="K663" s="179">
        <f>ROUND(E663*J663,2)</f>
        <v>0</v>
      </c>
      <c r="L663" s="179">
        <v>21</v>
      </c>
      <c r="M663" s="179">
        <f>G663*(1+L663/100)</f>
        <v>0</v>
      </c>
      <c r="N663" s="177">
        <v>0</v>
      </c>
      <c r="O663" s="177">
        <f>ROUND(E663*N663,2)</f>
        <v>0</v>
      </c>
      <c r="P663" s="177">
        <v>0</v>
      </c>
      <c r="Q663" s="177">
        <f>ROUND(E663*P663,2)</f>
        <v>0</v>
      </c>
      <c r="R663" s="179"/>
      <c r="S663" s="179" t="s">
        <v>349</v>
      </c>
      <c r="T663" s="180" t="s">
        <v>366</v>
      </c>
      <c r="U663" s="162">
        <v>0</v>
      </c>
      <c r="V663" s="162">
        <f>ROUND(E663*U663,2)</f>
        <v>0</v>
      </c>
      <c r="W663" s="162"/>
      <c r="X663" s="162" t="s">
        <v>552</v>
      </c>
      <c r="Y663" s="162" t="s">
        <v>244</v>
      </c>
      <c r="Z663" s="151"/>
      <c r="AA663" s="151"/>
      <c r="AB663" s="151"/>
      <c r="AC663" s="151"/>
      <c r="AD663" s="151"/>
      <c r="AE663" s="151"/>
      <c r="AF663" s="151"/>
      <c r="AG663" s="151" t="s">
        <v>553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2" x14ac:dyDescent="0.2">
      <c r="A664" s="158"/>
      <c r="B664" s="159"/>
      <c r="C664" s="192" t="s">
        <v>1532</v>
      </c>
      <c r="D664" s="164"/>
      <c r="E664" s="165">
        <v>443.70699999999999</v>
      </c>
      <c r="F664" s="162"/>
      <c r="G664" s="162"/>
      <c r="H664" s="162"/>
      <c r="I664" s="162"/>
      <c r="J664" s="162"/>
      <c r="K664" s="162"/>
      <c r="L664" s="162"/>
      <c r="M664" s="162"/>
      <c r="N664" s="161"/>
      <c r="O664" s="161"/>
      <c r="P664" s="161"/>
      <c r="Q664" s="161"/>
      <c r="R664" s="162"/>
      <c r="S664" s="162"/>
      <c r="T664" s="162"/>
      <c r="U664" s="162"/>
      <c r="V664" s="162"/>
      <c r="W664" s="162"/>
      <c r="X664" s="162"/>
      <c r="Y664" s="162"/>
      <c r="Z664" s="151"/>
      <c r="AA664" s="151"/>
      <c r="AB664" s="151"/>
      <c r="AC664" s="151"/>
      <c r="AD664" s="151"/>
      <c r="AE664" s="151"/>
      <c r="AF664" s="151"/>
      <c r="AG664" s="151" t="s">
        <v>249</v>
      </c>
      <c r="AH664" s="151">
        <v>5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3" x14ac:dyDescent="0.2">
      <c r="A665" s="158"/>
      <c r="B665" s="159"/>
      <c r="C665" s="192" t="s">
        <v>1533</v>
      </c>
      <c r="D665" s="164"/>
      <c r="E665" s="165"/>
      <c r="F665" s="162"/>
      <c r="G665" s="162"/>
      <c r="H665" s="162"/>
      <c r="I665" s="162"/>
      <c r="J665" s="162"/>
      <c r="K665" s="162"/>
      <c r="L665" s="162"/>
      <c r="M665" s="162"/>
      <c r="N665" s="161"/>
      <c r="O665" s="161"/>
      <c r="P665" s="161"/>
      <c r="Q665" s="161"/>
      <c r="R665" s="162"/>
      <c r="S665" s="162"/>
      <c r="T665" s="162"/>
      <c r="U665" s="162"/>
      <c r="V665" s="162"/>
      <c r="W665" s="162"/>
      <c r="X665" s="162"/>
      <c r="Y665" s="162"/>
      <c r="Z665" s="151"/>
      <c r="AA665" s="151"/>
      <c r="AB665" s="151"/>
      <c r="AC665" s="151"/>
      <c r="AD665" s="151"/>
      <c r="AE665" s="151"/>
      <c r="AF665" s="151"/>
      <c r="AG665" s="151" t="s">
        <v>249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">
      <c r="A666" s="158"/>
      <c r="B666" s="159"/>
      <c r="C666" s="192" t="s">
        <v>1534</v>
      </c>
      <c r="D666" s="164"/>
      <c r="E666" s="165">
        <v>9.6104299999999991</v>
      </c>
      <c r="F666" s="162"/>
      <c r="G666" s="162"/>
      <c r="H666" s="162"/>
      <c r="I666" s="162"/>
      <c r="J666" s="162"/>
      <c r="K666" s="162"/>
      <c r="L666" s="162"/>
      <c r="M666" s="162"/>
      <c r="N666" s="161"/>
      <c r="O666" s="161"/>
      <c r="P666" s="161"/>
      <c r="Q666" s="161"/>
      <c r="R666" s="162"/>
      <c r="S666" s="162"/>
      <c r="T666" s="162"/>
      <c r="U666" s="162"/>
      <c r="V666" s="162"/>
      <c r="W666" s="162"/>
      <c r="X666" s="162"/>
      <c r="Y666" s="162"/>
      <c r="Z666" s="151"/>
      <c r="AA666" s="151"/>
      <c r="AB666" s="151"/>
      <c r="AC666" s="151"/>
      <c r="AD666" s="151"/>
      <c r="AE666" s="151"/>
      <c r="AF666" s="151"/>
      <c r="AG666" s="151" t="s">
        <v>249</v>
      </c>
      <c r="AH666" s="151">
        <v>5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 x14ac:dyDescent="0.2">
      <c r="A667" s="158">
        <v>174</v>
      </c>
      <c r="B667" s="159" t="s">
        <v>1535</v>
      </c>
      <c r="C667" s="194" t="s">
        <v>1536</v>
      </c>
      <c r="D667" s="160" t="s">
        <v>0</v>
      </c>
      <c r="E667" s="189"/>
      <c r="F667" s="163"/>
      <c r="G667" s="162">
        <f>ROUND(E667*F667,2)</f>
        <v>0</v>
      </c>
      <c r="H667" s="163"/>
      <c r="I667" s="162">
        <f>ROUND(E667*H667,2)</f>
        <v>0</v>
      </c>
      <c r="J667" s="163"/>
      <c r="K667" s="162">
        <f>ROUND(E667*J667,2)</f>
        <v>0</v>
      </c>
      <c r="L667" s="162">
        <v>21</v>
      </c>
      <c r="M667" s="162">
        <f>G667*(1+L667/100)</f>
        <v>0</v>
      </c>
      <c r="N667" s="161">
        <v>0</v>
      </c>
      <c r="O667" s="161">
        <f>ROUND(E667*N667,2)</f>
        <v>0</v>
      </c>
      <c r="P667" s="161">
        <v>0</v>
      </c>
      <c r="Q667" s="161">
        <f>ROUND(E667*P667,2)</f>
        <v>0</v>
      </c>
      <c r="R667" s="162" t="s">
        <v>1488</v>
      </c>
      <c r="S667" s="162" t="s">
        <v>241</v>
      </c>
      <c r="T667" s="162" t="s">
        <v>242</v>
      </c>
      <c r="U667" s="162">
        <v>0</v>
      </c>
      <c r="V667" s="162">
        <f>ROUND(E667*U667,2)</f>
        <v>0</v>
      </c>
      <c r="W667" s="162"/>
      <c r="X667" s="162" t="s">
        <v>423</v>
      </c>
      <c r="Y667" s="162" t="s">
        <v>244</v>
      </c>
      <c r="Z667" s="151"/>
      <c r="AA667" s="151"/>
      <c r="AB667" s="151"/>
      <c r="AC667" s="151"/>
      <c r="AD667" s="151"/>
      <c r="AE667" s="151"/>
      <c r="AF667" s="151"/>
      <c r="AG667" s="151" t="s">
        <v>424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2" x14ac:dyDescent="0.2">
      <c r="A668" s="158"/>
      <c r="B668" s="159"/>
      <c r="C668" s="255" t="s">
        <v>441</v>
      </c>
      <c r="D668" s="256"/>
      <c r="E668" s="256"/>
      <c r="F668" s="256"/>
      <c r="G668" s="256"/>
      <c r="H668" s="162"/>
      <c r="I668" s="162"/>
      <c r="J668" s="162"/>
      <c r="K668" s="162"/>
      <c r="L668" s="162"/>
      <c r="M668" s="162"/>
      <c r="N668" s="161"/>
      <c r="O668" s="161"/>
      <c r="P668" s="161"/>
      <c r="Q668" s="161"/>
      <c r="R668" s="162"/>
      <c r="S668" s="162"/>
      <c r="T668" s="162"/>
      <c r="U668" s="162"/>
      <c r="V668" s="162"/>
      <c r="W668" s="162"/>
      <c r="X668" s="162"/>
      <c r="Y668" s="162"/>
      <c r="Z668" s="151"/>
      <c r="AA668" s="151"/>
      <c r="AB668" s="151"/>
      <c r="AC668" s="151"/>
      <c r="AD668" s="151"/>
      <c r="AE668" s="151"/>
      <c r="AF668" s="151"/>
      <c r="AG668" s="151" t="s">
        <v>247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ht="22.5" outlineLevel="1" x14ac:dyDescent="0.2">
      <c r="A669" s="158">
        <v>175</v>
      </c>
      <c r="B669" s="159" t="s">
        <v>1537</v>
      </c>
      <c r="C669" s="194" t="s">
        <v>1538</v>
      </c>
      <c r="D669" s="160" t="s">
        <v>0</v>
      </c>
      <c r="E669" s="189"/>
      <c r="F669" s="163"/>
      <c r="G669" s="162">
        <f>ROUND(E669*F669,2)</f>
        <v>0</v>
      </c>
      <c r="H669" s="163"/>
      <c r="I669" s="162">
        <f>ROUND(E669*H669,2)</f>
        <v>0</v>
      </c>
      <c r="J669" s="163"/>
      <c r="K669" s="162">
        <f>ROUND(E669*J669,2)</f>
        <v>0</v>
      </c>
      <c r="L669" s="162">
        <v>21</v>
      </c>
      <c r="M669" s="162">
        <f>G669*(1+L669/100)</f>
        <v>0</v>
      </c>
      <c r="N669" s="161">
        <v>0</v>
      </c>
      <c r="O669" s="161">
        <f>ROUND(E669*N669,2)</f>
        <v>0</v>
      </c>
      <c r="P669" s="161">
        <v>0</v>
      </c>
      <c r="Q669" s="161">
        <f>ROUND(E669*P669,2)</f>
        <v>0</v>
      </c>
      <c r="R669" s="162" t="s">
        <v>1488</v>
      </c>
      <c r="S669" s="162" t="s">
        <v>241</v>
      </c>
      <c r="T669" s="162" t="s">
        <v>242</v>
      </c>
      <c r="U669" s="162">
        <v>0</v>
      </c>
      <c r="V669" s="162">
        <f>ROUND(E669*U669,2)</f>
        <v>0</v>
      </c>
      <c r="W669" s="162"/>
      <c r="X669" s="162" t="s">
        <v>423</v>
      </c>
      <c r="Y669" s="162" t="s">
        <v>244</v>
      </c>
      <c r="Z669" s="151"/>
      <c r="AA669" s="151"/>
      <c r="AB669" s="151"/>
      <c r="AC669" s="151"/>
      <c r="AD669" s="151"/>
      <c r="AE669" s="151"/>
      <c r="AF669" s="151"/>
      <c r="AG669" s="151" t="s">
        <v>424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2" x14ac:dyDescent="0.2">
      <c r="A670" s="158"/>
      <c r="B670" s="159"/>
      <c r="C670" s="255" t="s">
        <v>441</v>
      </c>
      <c r="D670" s="256"/>
      <c r="E670" s="256"/>
      <c r="F670" s="256"/>
      <c r="G670" s="256"/>
      <c r="H670" s="162"/>
      <c r="I670" s="162"/>
      <c r="J670" s="162"/>
      <c r="K670" s="162"/>
      <c r="L670" s="162"/>
      <c r="M670" s="162"/>
      <c r="N670" s="161"/>
      <c r="O670" s="161"/>
      <c r="P670" s="161"/>
      <c r="Q670" s="161"/>
      <c r="R670" s="162"/>
      <c r="S670" s="162"/>
      <c r="T670" s="162"/>
      <c r="U670" s="162"/>
      <c r="V670" s="162"/>
      <c r="W670" s="162"/>
      <c r="X670" s="162"/>
      <c r="Y670" s="162"/>
      <c r="Z670" s="151"/>
      <c r="AA670" s="151"/>
      <c r="AB670" s="151"/>
      <c r="AC670" s="151"/>
      <c r="AD670" s="151"/>
      <c r="AE670" s="151"/>
      <c r="AF670" s="151"/>
      <c r="AG670" s="151" t="s">
        <v>247</v>
      </c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33.75" outlineLevel="1" x14ac:dyDescent="0.2">
      <c r="A671" s="158">
        <v>176</v>
      </c>
      <c r="B671" s="159" t="s">
        <v>1539</v>
      </c>
      <c r="C671" s="194" t="s">
        <v>1540</v>
      </c>
      <c r="D671" s="160" t="s">
        <v>0</v>
      </c>
      <c r="E671" s="189"/>
      <c r="F671" s="163"/>
      <c r="G671" s="162">
        <f>ROUND(E671*F671,2)</f>
        <v>0</v>
      </c>
      <c r="H671" s="163"/>
      <c r="I671" s="162">
        <f>ROUND(E671*H671,2)</f>
        <v>0</v>
      </c>
      <c r="J671" s="163"/>
      <c r="K671" s="162">
        <f>ROUND(E671*J671,2)</f>
        <v>0</v>
      </c>
      <c r="L671" s="162">
        <v>21</v>
      </c>
      <c r="M671" s="162">
        <f>G671*(1+L671/100)</f>
        <v>0</v>
      </c>
      <c r="N671" s="161">
        <v>0</v>
      </c>
      <c r="O671" s="161">
        <f>ROUND(E671*N671,2)</f>
        <v>0</v>
      </c>
      <c r="P671" s="161">
        <v>0</v>
      </c>
      <c r="Q671" s="161">
        <f>ROUND(E671*P671,2)</f>
        <v>0</v>
      </c>
      <c r="R671" s="162" t="s">
        <v>1488</v>
      </c>
      <c r="S671" s="162" t="s">
        <v>241</v>
      </c>
      <c r="T671" s="162" t="s">
        <v>242</v>
      </c>
      <c r="U671" s="162">
        <v>0</v>
      </c>
      <c r="V671" s="162">
        <f>ROUND(E671*U671,2)</f>
        <v>0</v>
      </c>
      <c r="W671" s="162"/>
      <c r="X671" s="162" t="s">
        <v>423</v>
      </c>
      <c r="Y671" s="162" t="s">
        <v>244</v>
      </c>
      <c r="Z671" s="151"/>
      <c r="AA671" s="151"/>
      <c r="AB671" s="151"/>
      <c r="AC671" s="151"/>
      <c r="AD671" s="151"/>
      <c r="AE671" s="151"/>
      <c r="AF671" s="151"/>
      <c r="AG671" s="151" t="s">
        <v>424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2" x14ac:dyDescent="0.2">
      <c r="A672" s="158"/>
      <c r="B672" s="159"/>
      <c r="C672" s="255" t="s">
        <v>441</v>
      </c>
      <c r="D672" s="256"/>
      <c r="E672" s="256"/>
      <c r="F672" s="256"/>
      <c r="G672" s="256"/>
      <c r="H672" s="162"/>
      <c r="I672" s="162"/>
      <c r="J672" s="162"/>
      <c r="K672" s="162"/>
      <c r="L672" s="162"/>
      <c r="M672" s="162"/>
      <c r="N672" s="161"/>
      <c r="O672" s="161"/>
      <c r="P672" s="161"/>
      <c r="Q672" s="161"/>
      <c r="R672" s="162"/>
      <c r="S672" s="162"/>
      <c r="T672" s="162"/>
      <c r="U672" s="162"/>
      <c r="V672" s="162"/>
      <c r="W672" s="162"/>
      <c r="X672" s="162"/>
      <c r="Y672" s="162"/>
      <c r="Z672" s="151"/>
      <c r="AA672" s="151"/>
      <c r="AB672" s="151"/>
      <c r="AC672" s="151"/>
      <c r="AD672" s="151"/>
      <c r="AE672" s="151"/>
      <c r="AF672" s="151"/>
      <c r="AG672" s="151" t="s">
        <v>247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x14ac:dyDescent="0.2">
      <c r="A673" s="167" t="s">
        <v>235</v>
      </c>
      <c r="B673" s="168" t="s">
        <v>194</v>
      </c>
      <c r="C673" s="190" t="s">
        <v>195</v>
      </c>
      <c r="D673" s="169"/>
      <c r="E673" s="170"/>
      <c r="F673" s="171"/>
      <c r="G673" s="171">
        <f>SUMIF(AG674:AG719,"&lt;&gt;NOR",G674:G719)</f>
        <v>0</v>
      </c>
      <c r="H673" s="171"/>
      <c r="I673" s="171">
        <f>SUM(I674:I719)</f>
        <v>0</v>
      </c>
      <c r="J673" s="171"/>
      <c r="K673" s="171">
        <f>SUM(K674:K719)</f>
        <v>0</v>
      </c>
      <c r="L673" s="171"/>
      <c r="M673" s="171">
        <f>SUM(M674:M719)</f>
        <v>0</v>
      </c>
      <c r="N673" s="170"/>
      <c r="O673" s="170">
        <f>SUM(O674:O719)</f>
        <v>4.1499999999999995</v>
      </c>
      <c r="P673" s="170"/>
      <c r="Q673" s="170">
        <f>SUM(Q674:Q719)</f>
        <v>0.5</v>
      </c>
      <c r="R673" s="171"/>
      <c r="S673" s="171"/>
      <c r="T673" s="172"/>
      <c r="U673" s="166"/>
      <c r="V673" s="166">
        <f>SUM(V674:V719)</f>
        <v>529.5</v>
      </c>
      <c r="W673" s="166"/>
      <c r="X673" s="166"/>
      <c r="Y673" s="166"/>
      <c r="AG673" t="s">
        <v>236</v>
      </c>
    </row>
    <row r="674" spans="1:60" ht="22.5" outlineLevel="1" x14ac:dyDescent="0.2">
      <c r="A674" s="174">
        <v>177</v>
      </c>
      <c r="B674" s="175" t="s">
        <v>1541</v>
      </c>
      <c r="C674" s="191" t="s">
        <v>1542</v>
      </c>
      <c r="D674" s="176" t="s">
        <v>268</v>
      </c>
      <c r="E674" s="177">
        <v>498.45</v>
      </c>
      <c r="F674" s="178"/>
      <c r="G674" s="179">
        <f>ROUND(E674*F674,2)</f>
        <v>0</v>
      </c>
      <c r="H674" s="178"/>
      <c r="I674" s="179">
        <f>ROUND(E674*H674,2)</f>
        <v>0</v>
      </c>
      <c r="J674" s="178"/>
      <c r="K674" s="179">
        <f>ROUND(E674*J674,2)</f>
        <v>0</v>
      </c>
      <c r="L674" s="179">
        <v>21</v>
      </c>
      <c r="M674" s="179">
        <f>G674*(1+L674/100)</f>
        <v>0</v>
      </c>
      <c r="N674" s="177">
        <v>0</v>
      </c>
      <c r="O674" s="177">
        <f>ROUND(E674*N674,2)</f>
        <v>0</v>
      </c>
      <c r="P674" s="177">
        <v>1E-3</v>
      </c>
      <c r="Q674" s="177">
        <f>ROUND(E674*P674,2)</f>
        <v>0.5</v>
      </c>
      <c r="R674" s="179" t="s">
        <v>1543</v>
      </c>
      <c r="S674" s="179" t="s">
        <v>241</v>
      </c>
      <c r="T674" s="180" t="s">
        <v>242</v>
      </c>
      <c r="U674" s="162">
        <v>0.255</v>
      </c>
      <c r="V674" s="162">
        <f>ROUND(E674*U674,2)</f>
        <v>127.1</v>
      </c>
      <c r="W674" s="162"/>
      <c r="X674" s="162" t="s">
        <v>243</v>
      </c>
      <c r="Y674" s="162" t="s">
        <v>244</v>
      </c>
      <c r="Z674" s="151"/>
      <c r="AA674" s="151"/>
      <c r="AB674" s="151"/>
      <c r="AC674" s="151"/>
      <c r="AD674" s="151"/>
      <c r="AE674" s="151"/>
      <c r="AF674" s="151"/>
      <c r="AG674" s="151" t="s">
        <v>245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2" x14ac:dyDescent="0.2">
      <c r="A675" s="158"/>
      <c r="B675" s="159"/>
      <c r="C675" s="192" t="s">
        <v>1114</v>
      </c>
      <c r="D675" s="164"/>
      <c r="E675" s="165"/>
      <c r="F675" s="162"/>
      <c r="G675" s="162"/>
      <c r="H675" s="162"/>
      <c r="I675" s="162"/>
      <c r="J675" s="162"/>
      <c r="K675" s="162"/>
      <c r="L675" s="162"/>
      <c r="M675" s="162"/>
      <c r="N675" s="161"/>
      <c r="O675" s="161"/>
      <c r="P675" s="161"/>
      <c r="Q675" s="161"/>
      <c r="R675" s="162"/>
      <c r="S675" s="162"/>
      <c r="T675" s="162"/>
      <c r="U675" s="162"/>
      <c r="V675" s="162"/>
      <c r="W675" s="162"/>
      <c r="X675" s="162"/>
      <c r="Y675" s="162"/>
      <c r="Z675" s="151"/>
      <c r="AA675" s="151"/>
      <c r="AB675" s="151"/>
      <c r="AC675" s="151"/>
      <c r="AD675" s="151"/>
      <c r="AE675" s="151"/>
      <c r="AF675" s="151"/>
      <c r="AG675" s="151" t="s">
        <v>249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3" x14ac:dyDescent="0.2">
      <c r="A676" s="158"/>
      <c r="B676" s="159"/>
      <c r="C676" s="192" t="s">
        <v>1544</v>
      </c>
      <c r="D676" s="164"/>
      <c r="E676" s="165">
        <v>20.149999999999999</v>
      </c>
      <c r="F676" s="162"/>
      <c r="G676" s="162"/>
      <c r="H676" s="162"/>
      <c r="I676" s="162"/>
      <c r="J676" s="162"/>
      <c r="K676" s="162"/>
      <c r="L676" s="162"/>
      <c r="M676" s="162"/>
      <c r="N676" s="161"/>
      <c r="O676" s="161"/>
      <c r="P676" s="161"/>
      <c r="Q676" s="161"/>
      <c r="R676" s="162"/>
      <c r="S676" s="162"/>
      <c r="T676" s="162"/>
      <c r="U676" s="162"/>
      <c r="V676" s="162"/>
      <c r="W676" s="162"/>
      <c r="X676" s="162"/>
      <c r="Y676" s="162"/>
      <c r="Z676" s="151"/>
      <c r="AA676" s="151"/>
      <c r="AB676" s="151"/>
      <c r="AC676" s="151"/>
      <c r="AD676" s="151"/>
      <c r="AE676" s="151"/>
      <c r="AF676" s="151"/>
      <c r="AG676" s="151" t="s">
        <v>249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3" x14ac:dyDescent="0.2">
      <c r="A677" s="158"/>
      <c r="B677" s="159"/>
      <c r="C677" s="192" t="s">
        <v>1524</v>
      </c>
      <c r="D677" s="164"/>
      <c r="E677" s="165">
        <v>1.9</v>
      </c>
      <c r="F677" s="162"/>
      <c r="G677" s="162"/>
      <c r="H677" s="162"/>
      <c r="I677" s="162"/>
      <c r="J677" s="162"/>
      <c r="K677" s="162"/>
      <c r="L677" s="162"/>
      <c r="M677" s="162"/>
      <c r="N677" s="161"/>
      <c r="O677" s="161"/>
      <c r="P677" s="161"/>
      <c r="Q677" s="161"/>
      <c r="R677" s="162"/>
      <c r="S677" s="162"/>
      <c r="T677" s="162"/>
      <c r="U677" s="162"/>
      <c r="V677" s="162"/>
      <c r="W677" s="162"/>
      <c r="X677" s="162"/>
      <c r="Y677" s="162"/>
      <c r="Z677" s="151"/>
      <c r="AA677" s="151"/>
      <c r="AB677" s="151"/>
      <c r="AC677" s="151"/>
      <c r="AD677" s="151"/>
      <c r="AE677" s="151"/>
      <c r="AF677" s="151"/>
      <c r="AG677" s="151" t="s">
        <v>249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3" x14ac:dyDescent="0.2">
      <c r="A678" s="158"/>
      <c r="B678" s="159"/>
      <c r="C678" s="192" t="s">
        <v>1525</v>
      </c>
      <c r="D678" s="164"/>
      <c r="E678" s="165">
        <v>1.6</v>
      </c>
      <c r="F678" s="162"/>
      <c r="G678" s="162"/>
      <c r="H678" s="162"/>
      <c r="I678" s="162"/>
      <c r="J678" s="162"/>
      <c r="K678" s="162"/>
      <c r="L678" s="162"/>
      <c r="M678" s="162"/>
      <c r="N678" s="161"/>
      <c r="O678" s="161"/>
      <c r="P678" s="161"/>
      <c r="Q678" s="161"/>
      <c r="R678" s="162"/>
      <c r="S678" s="162"/>
      <c r="T678" s="162"/>
      <c r="U678" s="162"/>
      <c r="V678" s="162"/>
      <c r="W678" s="162"/>
      <c r="X678" s="162"/>
      <c r="Y678" s="162"/>
      <c r="Z678" s="151"/>
      <c r="AA678" s="151"/>
      <c r="AB678" s="151"/>
      <c r="AC678" s="151"/>
      <c r="AD678" s="151"/>
      <c r="AE678" s="151"/>
      <c r="AF678" s="151"/>
      <c r="AG678" s="151" t="s">
        <v>249</v>
      </c>
      <c r="AH678" s="151">
        <v>0</v>
      </c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192" t="s">
        <v>1545</v>
      </c>
      <c r="D679" s="164"/>
      <c r="E679" s="165">
        <v>12.89</v>
      </c>
      <c r="F679" s="162"/>
      <c r="G679" s="162"/>
      <c r="H679" s="162"/>
      <c r="I679" s="162"/>
      <c r="J679" s="162"/>
      <c r="K679" s="162"/>
      <c r="L679" s="162"/>
      <c r="M679" s="162"/>
      <c r="N679" s="161"/>
      <c r="O679" s="161"/>
      <c r="P679" s="161"/>
      <c r="Q679" s="161"/>
      <c r="R679" s="162"/>
      <c r="S679" s="162"/>
      <c r="T679" s="162"/>
      <c r="U679" s="162"/>
      <c r="V679" s="162"/>
      <c r="W679" s="162"/>
      <c r="X679" s="162"/>
      <c r="Y679" s="162"/>
      <c r="Z679" s="151"/>
      <c r="AA679" s="151"/>
      <c r="AB679" s="151"/>
      <c r="AC679" s="151"/>
      <c r="AD679" s="151"/>
      <c r="AE679" s="151"/>
      <c r="AF679" s="151"/>
      <c r="AG679" s="151" t="s">
        <v>249</v>
      </c>
      <c r="AH679" s="151">
        <v>0</v>
      </c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192" t="s">
        <v>1546</v>
      </c>
      <c r="D680" s="164"/>
      <c r="E680" s="165">
        <v>15.57</v>
      </c>
      <c r="F680" s="162"/>
      <c r="G680" s="162"/>
      <c r="H680" s="162"/>
      <c r="I680" s="162"/>
      <c r="J680" s="162"/>
      <c r="K680" s="162"/>
      <c r="L680" s="162"/>
      <c r="M680" s="162"/>
      <c r="N680" s="161"/>
      <c r="O680" s="161"/>
      <c r="P680" s="161"/>
      <c r="Q680" s="161"/>
      <c r="R680" s="162"/>
      <c r="S680" s="162"/>
      <c r="T680" s="162"/>
      <c r="U680" s="162"/>
      <c r="V680" s="162"/>
      <c r="W680" s="162"/>
      <c r="X680" s="162"/>
      <c r="Y680" s="162"/>
      <c r="Z680" s="151"/>
      <c r="AA680" s="151"/>
      <c r="AB680" s="151"/>
      <c r="AC680" s="151"/>
      <c r="AD680" s="151"/>
      <c r="AE680" s="151"/>
      <c r="AF680" s="151"/>
      <c r="AG680" s="151" t="s">
        <v>249</v>
      </c>
      <c r="AH680" s="151">
        <v>0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3" x14ac:dyDescent="0.2">
      <c r="A681" s="158"/>
      <c r="B681" s="159"/>
      <c r="C681" s="192" t="s">
        <v>1547</v>
      </c>
      <c r="D681" s="164"/>
      <c r="E681" s="165">
        <v>1.68</v>
      </c>
      <c r="F681" s="162"/>
      <c r="G681" s="162"/>
      <c r="H681" s="162"/>
      <c r="I681" s="162"/>
      <c r="J681" s="162"/>
      <c r="K681" s="162"/>
      <c r="L681" s="162"/>
      <c r="M681" s="162"/>
      <c r="N681" s="161"/>
      <c r="O681" s="161"/>
      <c r="P681" s="161"/>
      <c r="Q681" s="161"/>
      <c r="R681" s="162"/>
      <c r="S681" s="162"/>
      <c r="T681" s="162"/>
      <c r="U681" s="162"/>
      <c r="V681" s="162"/>
      <c r="W681" s="162"/>
      <c r="X681" s="162"/>
      <c r="Y681" s="162"/>
      <c r="Z681" s="151"/>
      <c r="AA681" s="151"/>
      <c r="AB681" s="151"/>
      <c r="AC681" s="151"/>
      <c r="AD681" s="151"/>
      <c r="AE681" s="151"/>
      <c r="AF681" s="151"/>
      <c r="AG681" s="151" t="s">
        <v>249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192" t="s">
        <v>1526</v>
      </c>
      <c r="D682" s="164"/>
      <c r="E682" s="165">
        <v>1.44</v>
      </c>
      <c r="F682" s="162"/>
      <c r="G682" s="162"/>
      <c r="H682" s="162"/>
      <c r="I682" s="162"/>
      <c r="J682" s="162"/>
      <c r="K682" s="162"/>
      <c r="L682" s="162"/>
      <c r="M682" s="162"/>
      <c r="N682" s="161"/>
      <c r="O682" s="161"/>
      <c r="P682" s="161"/>
      <c r="Q682" s="161"/>
      <c r="R682" s="162"/>
      <c r="S682" s="162"/>
      <c r="T682" s="162"/>
      <c r="U682" s="162"/>
      <c r="V682" s="162"/>
      <c r="W682" s="162"/>
      <c r="X682" s="162"/>
      <c r="Y682" s="162"/>
      <c r="Z682" s="151"/>
      <c r="AA682" s="151"/>
      <c r="AB682" s="151"/>
      <c r="AC682" s="151"/>
      <c r="AD682" s="151"/>
      <c r="AE682" s="151"/>
      <c r="AF682" s="151"/>
      <c r="AG682" s="151" t="s">
        <v>249</v>
      </c>
      <c r="AH682" s="151">
        <v>0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3" x14ac:dyDescent="0.2">
      <c r="A683" s="158"/>
      <c r="B683" s="159"/>
      <c r="C683" s="192" t="s">
        <v>1548</v>
      </c>
      <c r="D683" s="164"/>
      <c r="E683" s="165">
        <v>9.48</v>
      </c>
      <c r="F683" s="162"/>
      <c r="G683" s="162"/>
      <c r="H683" s="162"/>
      <c r="I683" s="162"/>
      <c r="J683" s="162"/>
      <c r="K683" s="162"/>
      <c r="L683" s="162"/>
      <c r="M683" s="162"/>
      <c r="N683" s="161"/>
      <c r="O683" s="161"/>
      <c r="P683" s="161"/>
      <c r="Q683" s="161"/>
      <c r="R683" s="162"/>
      <c r="S683" s="162"/>
      <c r="T683" s="162"/>
      <c r="U683" s="162"/>
      <c r="V683" s="162"/>
      <c r="W683" s="162"/>
      <c r="X683" s="162"/>
      <c r="Y683" s="162"/>
      <c r="Z683" s="151"/>
      <c r="AA683" s="151"/>
      <c r="AB683" s="151"/>
      <c r="AC683" s="151"/>
      <c r="AD683" s="151"/>
      <c r="AE683" s="151"/>
      <c r="AF683" s="151"/>
      <c r="AG683" s="151" t="s">
        <v>249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3" x14ac:dyDescent="0.2">
      <c r="A684" s="158"/>
      <c r="B684" s="159"/>
      <c r="C684" s="192" t="s">
        <v>1549</v>
      </c>
      <c r="D684" s="164"/>
      <c r="E684" s="165">
        <v>11.34</v>
      </c>
      <c r="F684" s="162"/>
      <c r="G684" s="162"/>
      <c r="H684" s="162"/>
      <c r="I684" s="162"/>
      <c r="J684" s="162"/>
      <c r="K684" s="162"/>
      <c r="L684" s="162"/>
      <c r="M684" s="162"/>
      <c r="N684" s="161"/>
      <c r="O684" s="161"/>
      <c r="P684" s="161"/>
      <c r="Q684" s="161"/>
      <c r="R684" s="162"/>
      <c r="S684" s="162"/>
      <c r="T684" s="162"/>
      <c r="U684" s="162"/>
      <c r="V684" s="162"/>
      <c r="W684" s="162"/>
      <c r="X684" s="162"/>
      <c r="Y684" s="162"/>
      <c r="Z684" s="151"/>
      <c r="AA684" s="151"/>
      <c r="AB684" s="151"/>
      <c r="AC684" s="151"/>
      <c r="AD684" s="151"/>
      <c r="AE684" s="151"/>
      <c r="AF684" s="151"/>
      <c r="AG684" s="151" t="s">
        <v>249</v>
      </c>
      <c r="AH684" s="151">
        <v>0</v>
      </c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3" x14ac:dyDescent="0.2">
      <c r="A685" s="158"/>
      <c r="B685" s="159"/>
      <c r="C685" s="192" t="s">
        <v>1550</v>
      </c>
      <c r="D685" s="164"/>
      <c r="E685" s="165">
        <v>28.62</v>
      </c>
      <c r="F685" s="162"/>
      <c r="G685" s="162"/>
      <c r="H685" s="162"/>
      <c r="I685" s="162"/>
      <c r="J685" s="162"/>
      <c r="K685" s="162"/>
      <c r="L685" s="162"/>
      <c r="M685" s="162"/>
      <c r="N685" s="161"/>
      <c r="O685" s="161"/>
      <c r="P685" s="161"/>
      <c r="Q685" s="161"/>
      <c r="R685" s="162"/>
      <c r="S685" s="162"/>
      <c r="T685" s="162"/>
      <c r="U685" s="162"/>
      <c r="V685" s="162"/>
      <c r="W685" s="162"/>
      <c r="X685" s="162"/>
      <c r="Y685" s="162"/>
      <c r="Z685" s="151"/>
      <c r="AA685" s="151"/>
      <c r="AB685" s="151"/>
      <c r="AC685" s="151"/>
      <c r="AD685" s="151"/>
      <c r="AE685" s="151"/>
      <c r="AF685" s="151"/>
      <c r="AG685" s="151" t="s">
        <v>249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3" x14ac:dyDescent="0.2">
      <c r="A686" s="158"/>
      <c r="B686" s="159"/>
      <c r="C686" s="192" t="s">
        <v>1551</v>
      </c>
      <c r="D686" s="164"/>
      <c r="E686" s="165">
        <v>10.76</v>
      </c>
      <c r="F686" s="162"/>
      <c r="G686" s="162"/>
      <c r="H686" s="162"/>
      <c r="I686" s="162"/>
      <c r="J686" s="162"/>
      <c r="K686" s="162"/>
      <c r="L686" s="162"/>
      <c r="M686" s="162"/>
      <c r="N686" s="161"/>
      <c r="O686" s="161"/>
      <c r="P686" s="161"/>
      <c r="Q686" s="161"/>
      <c r="R686" s="162"/>
      <c r="S686" s="162"/>
      <c r="T686" s="162"/>
      <c r="U686" s="162"/>
      <c r="V686" s="162"/>
      <c r="W686" s="162"/>
      <c r="X686" s="162"/>
      <c r="Y686" s="162"/>
      <c r="Z686" s="151"/>
      <c r="AA686" s="151"/>
      <c r="AB686" s="151"/>
      <c r="AC686" s="151"/>
      <c r="AD686" s="151"/>
      <c r="AE686" s="151"/>
      <c r="AF686" s="151"/>
      <c r="AG686" s="151" t="s">
        <v>249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3" x14ac:dyDescent="0.2">
      <c r="A687" s="158"/>
      <c r="B687" s="159"/>
      <c r="C687" s="192" t="s">
        <v>1552</v>
      </c>
      <c r="D687" s="164"/>
      <c r="E687" s="165">
        <v>48.36</v>
      </c>
      <c r="F687" s="162"/>
      <c r="G687" s="162"/>
      <c r="H687" s="162"/>
      <c r="I687" s="162"/>
      <c r="J687" s="162"/>
      <c r="K687" s="162"/>
      <c r="L687" s="162"/>
      <c r="M687" s="162"/>
      <c r="N687" s="161"/>
      <c r="O687" s="161"/>
      <c r="P687" s="161"/>
      <c r="Q687" s="161"/>
      <c r="R687" s="162"/>
      <c r="S687" s="162"/>
      <c r="T687" s="162"/>
      <c r="U687" s="162"/>
      <c r="V687" s="162"/>
      <c r="W687" s="162"/>
      <c r="X687" s="162"/>
      <c r="Y687" s="162"/>
      <c r="Z687" s="151"/>
      <c r="AA687" s="151"/>
      <c r="AB687" s="151"/>
      <c r="AC687" s="151"/>
      <c r="AD687" s="151"/>
      <c r="AE687" s="151"/>
      <c r="AF687" s="151"/>
      <c r="AG687" s="151" t="s">
        <v>249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3" x14ac:dyDescent="0.2">
      <c r="A688" s="158"/>
      <c r="B688" s="159"/>
      <c r="C688" s="192" t="s">
        <v>1553</v>
      </c>
      <c r="D688" s="164"/>
      <c r="E688" s="165">
        <v>48.73</v>
      </c>
      <c r="F688" s="162"/>
      <c r="G688" s="162"/>
      <c r="H688" s="162"/>
      <c r="I688" s="162"/>
      <c r="J688" s="162"/>
      <c r="K688" s="162"/>
      <c r="L688" s="162"/>
      <c r="M688" s="162"/>
      <c r="N688" s="161"/>
      <c r="O688" s="161"/>
      <c r="P688" s="161"/>
      <c r="Q688" s="161"/>
      <c r="R688" s="162"/>
      <c r="S688" s="162"/>
      <c r="T688" s="162"/>
      <c r="U688" s="162"/>
      <c r="V688" s="162"/>
      <c r="W688" s="162"/>
      <c r="X688" s="162"/>
      <c r="Y688" s="162"/>
      <c r="Z688" s="151"/>
      <c r="AA688" s="151"/>
      <c r="AB688" s="151"/>
      <c r="AC688" s="151"/>
      <c r="AD688" s="151"/>
      <c r="AE688" s="151"/>
      <c r="AF688" s="151"/>
      <c r="AG688" s="151" t="s">
        <v>249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3" x14ac:dyDescent="0.2">
      <c r="A689" s="158"/>
      <c r="B689" s="159"/>
      <c r="C689" s="192" t="s">
        <v>1554</v>
      </c>
      <c r="D689" s="164"/>
      <c r="E689" s="165">
        <v>9.2799999999999994</v>
      </c>
      <c r="F689" s="162"/>
      <c r="G689" s="162"/>
      <c r="H689" s="162"/>
      <c r="I689" s="162"/>
      <c r="J689" s="162"/>
      <c r="K689" s="162"/>
      <c r="L689" s="162"/>
      <c r="M689" s="162"/>
      <c r="N689" s="161"/>
      <c r="O689" s="161"/>
      <c r="P689" s="161"/>
      <c r="Q689" s="161"/>
      <c r="R689" s="162"/>
      <c r="S689" s="162"/>
      <c r="T689" s="162"/>
      <c r="U689" s="162"/>
      <c r="V689" s="162"/>
      <c r="W689" s="162"/>
      <c r="X689" s="162"/>
      <c r="Y689" s="162"/>
      <c r="Z689" s="151"/>
      <c r="AA689" s="151"/>
      <c r="AB689" s="151"/>
      <c r="AC689" s="151"/>
      <c r="AD689" s="151"/>
      <c r="AE689" s="151"/>
      <c r="AF689" s="151"/>
      <c r="AG689" s="151" t="s">
        <v>249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2" t="s">
        <v>1555</v>
      </c>
      <c r="D690" s="164"/>
      <c r="E690" s="165">
        <v>3.01</v>
      </c>
      <c r="F690" s="162"/>
      <c r="G690" s="162"/>
      <c r="H690" s="162"/>
      <c r="I690" s="162"/>
      <c r="J690" s="162"/>
      <c r="K690" s="162"/>
      <c r="L690" s="162"/>
      <c r="M690" s="162"/>
      <c r="N690" s="161"/>
      <c r="O690" s="161"/>
      <c r="P690" s="161"/>
      <c r="Q690" s="161"/>
      <c r="R690" s="162"/>
      <c r="S690" s="162"/>
      <c r="T690" s="162"/>
      <c r="U690" s="162"/>
      <c r="V690" s="162"/>
      <c r="W690" s="162"/>
      <c r="X690" s="162"/>
      <c r="Y690" s="162"/>
      <c r="Z690" s="151"/>
      <c r="AA690" s="151"/>
      <c r="AB690" s="151"/>
      <c r="AC690" s="151"/>
      <c r="AD690" s="151"/>
      <c r="AE690" s="151"/>
      <c r="AF690" s="151"/>
      <c r="AG690" s="151" t="s">
        <v>249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">
      <c r="A691" s="158"/>
      <c r="B691" s="159"/>
      <c r="C691" s="192" t="s">
        <v>1556</v>
      </c>
      <c r="D691" s="164"/>
      <c r="E691" s="165">
        <v>15.1</v>
      </c>
      <c r="F691" s="162"/>
      <c r="G691" s="162"/>
      <c r="H691" s="162"/>
      <c r="I691" s="162"/>
      <c r="J691" s="162"/>
      <c r="K691" s="162"/>
      <c r="L691" s="162"/>
      <c r="M691" s="162"/>
      <c r="N691" s="161"/>
      <c r="O691" s="161"/>
      <c r="P691" s="161"/>
      <c r="Q691" s="161"/>
      <c r="R691" s="162"/>
      <c r="S691" s="162"/>
      <c r="T691" s="162"/>
      <c r="U691" s="162"/>
      <c r="V691" s="162"/>
      <c r="W691" s="162"/>
      <c r="X691" s="162"/>
      <c r="Y691" s="162"/>
      <c r="Z691" s="151"/>
      <c r="AA691" s="151"/>
      <c r="AB691" s="151"/>
      <c r="AC691" s="151"/>
      <c r="AD691" s="151"/>
      <c r="AE691" s="151"/>
      <c r="AF691" s="151"/>
      <c r="AG691" s="151" t="s">
        <v>249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3" x14ac:dyDescent="0.2">
      <c r="A692" s="158"/>
      <c r="B692" s="159"/>
      <c r="C692" s="192" t="s">
        <v>1557</v>
      </c>
      <c r="D692" s="164"/>
      <c r="E692" s="165">
        <v>7.65</v>
      </c>
      <c r="F692" s="162"/>
      <c r="G692" s="162"/>
      <c r="H692" s="162"/>
      <c r="I692" s="162"/>
      <c r="J692" s="162"/>
      <c r="K692" s="162"/>
      <c r="L692" s="162"/>
      <c r="M692" s="162"/>
      <c r="N692" s="161"/>
      <c r="O692" s="161"/>
      <c r="P692" s="161"/>
      <c r="Q692" s="161"/>
      <c r="R692" s="162"/>
      <c r="S692" s="162"/>
      <c r="T692" s="162"/>
      <c r="U692" s="162"/>
      <c r="V692" s="162"/>
      <c r="W692" s="162"/>
      <c r="X692" s="162"/>
      <c r="Y692" s="162"/>
      <c r="Z692" s="151"/>
      <c r="AA692" s="151"/>
      <c r="AB692" s="151"/>
      <c r="AC692" s="151"/>
      <c r="AD692" s="151"/>
      <c r="AE692" s="151"/>
      <c r="AF692" s="151"/>
      <c r="AG692" s="151" t="s">
        <v>249</v>
      </c>
      <c r="AH692" s="151">
        <v>0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3" x14ac:dyDescent="0.2">
      <c r="A693" s="158"/>
      <c r="B693" s="159"/>
      <c r="C693" s="192" t="s">
        <v>1558</v>
      </c>
      <c r="D693" s="164"/>
      <c r="E693" s="165">
        <v>6.54</v>
      </c>
      <c r="F693" s="162"/>
      <c r="G693" s="162"/>
      <c r="H693" s="162"/>
      <c r="I693" s="162"/>
      <c r="J693" s="162"/>
      <c r="K693" s="162"/>
      <c r="L693" s="162"/>
      <c r="M693" s="162"/>
      <c r="N693" s="161"/>
      <c r="O693" s="161"/>
      <c r="P693" s="161"/>
      <c r="Q693" s="161"/>
      <c r="R693" s="162"/>
      <c r="S693" s="162"/>
      <c r="T693" s="162"/>
      <c r="U693" s="162"/>
      <c r="V693" s="162"/>
      <c r="W693" s="162"/>
      <c r="X693" s="162"/>
      <c r="Y693" s="162"/>
      <c r="Z693" s="151"/>
      <c r="AA693" s="151"/>
      <c r="AB693" s="151"/>
      <c r="AC693" s="151"/>
      <c r="AD693" s="151"/>
      <c r="AE693" s="151"/>
      <c r="AF693" s="151"/>
      <c r="AG693" s="151" t="s">
        <v>249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3" x14ac:dyDescent="0.2">
      <c r="A694" s="158"/>
      <c r="B694" s="159"/>
      <c r="C694" s="192" t="s">
        <v>1559</v>
      </c>
      <c r="D694" s="164"/>
      <c r="E694" s="165">
        <v>11.19</v>
      </c>
      <c r="F694" s="162"/>
      <c r="G694" s="162"/>
      <c r="H694" s="162"/>
      <c r="I694" s="162"/>
      <c r="J694" s="162"/>
      <c r="K694" s="162"/>
      <c r="L694" s="162"/>
      <c r="M694" s="162"/>
      <c r="N694" s="161"/>
      <c r="O694" s="161"/>
      <c r="P694" s="161"/>
      <c r="Q694" s="161"/>
      <c r="R694" s="162"/>
      <c r="S694" s="162"/>
      <c r="T694" s="162"/>
      <c r="U694" s="162"/>
      <c r="V694" s="162"/>
      <c r="W694" s="162"/>
      <c r="X694" s="162"/>
      <c r="Y694" s="162"/>
      <c r="Z694" s="151"/>
      <c r="AA694" s="151"/>
      <c r="AB694" s="151"/>
      <c r="AC694" s="151"/>
      <c r="AD694" s="151"/>
      <c r="AE694" s="151"/>
      <c r="AF694" s="151"/>
      <c r="AG694" s="151" t="s">
        <v>249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2" t="s">
        <v>1121</v>
      </c>
      <c r="D695" s="164"/>
      <c r="E695" s="165"/>
      <c r="F695" s="162"/>
      <c r="G695" s="162"/>
      <c r="H695" s="162"/>
      <c r="I695" s="162"/>
      <c r="J695" s="162"/>
      <c r="K695" s="162"/>
      <c r="L695" s="162"/>
      <c r="M695" s="162"/>
      <c r="N695" s="161"/>
      <c r="O695" s="161"/>
      <c r="P695" s="161"/>
      <c r="Q695" s="161"/>
      <c r="R695" s="162"/>
      <c r="S695" s="162"/>
      <c r="T695" s="162"/>
      <c r="U695" s="162"/>
      <c r="V695" s="162"/>
      <c r="W695" s="162"/>
      <c r="X695" s="162"/>
      <c r="Y695" s="162"/>
      <c r="Z695" s="151"/>
      <c r="AA695" s="151"/>
      <c r="AB695" s="151"/>
      <c r="AC695" s="151"/>
      <c r="AD695" s="151"/>
      <c r="AE695" s="151"/>
      <c r="AF695" s="151"/>
      <c r="AG695" s="151" t="s">
        <v>249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3" x14ac:dyDescent="0.2">
      <c r="A696" s="158"/>
      <c r="B696" s="159"/>
      <c r="C696" s="192" t="s">
        <v>1560</v>
      </c>
      <c r="D696" s="164"/>
      <c r="E696" s="165">
        <v>16.41</v>
      </c>
      <c r="F696" s="162"/>
      <c r="G696" s="162"/>
      <c r="H696" s="162"/>
      <c r="I696" s="162"/>
      <c r="J696" s="162"/>
      <c r="K696" s="162"/>
      <c r="L696" s="162"/>
      <c r="M696" s="162"/>
      <c r="N696" s="161"/>
      <c r="O696" s="161"/>
      <c r="P696" s="161"/>
      <c r="Q696" s="161"/>
      <c r="R696" s="162"/>
      <c r="S696" s="162"/>
      <c r="T696" s="162"/>
      <c r="U696" s="162"/>
      <c r="V696" s="162"/>
      <c r="W696" s="162"/>
      <c r="X696" s="162"/>
      <c r="Y696" s="162"/>
      <c r="Z696" s="151"/>
      <c r="AA696" s="151"/>
      <c r="AB696" s="151"/>
      <c r="AC696" s="151"/>
      <c r="AD696" s="151"/>
      <c r="AE696" s="151"/>
      <c r="AF696" s="151"/>
      <c r="AG696" s="151" t="s">
        <v>249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3" x14ac:dyDescent="0.2">
      <c r="A697" s="158"/>
      <c r="B697" s="159"/>
      <c r="C697" s="192" t="s">
        <v>1561</v>
      </c>
      <c r="D697" s="164"/>
      <c r="E697" s="165">
        <v>11.03</v>
      </c>
      <c r="F697" s="162"/>
      <c r="G697" s="162"/>
      <c r="H697" s="162"/>
      <c r="I697" s="162"/>
      <c r="J697" s="162"/>
      <c r="K697" s="162"/>
      <c r="L697" s="162"/>
      <c r="M697" s="162"/>
      <c r="N697" s="161"/>
      <c r="O697" s="161"/>
      <c r="P697" s="161"/>
      <c r="Q697" s="161"/>
      <c r="R697" s="162"/>
      <c r="S697" s="162"/>
      <c r="T697" s="162"/>
      <c r="U697" s="162"/>
      <c r="V697" s="162"/>
      <c r="W697" s="162"/>
      <c r="X697" s="162"/>
      <c r="Y697" s="162"/>
      <c r="Z697" s="151"/>
      <c r="AA697" s="151"/>
      <c r="AB697" s="151"/>
      <c r="AC697" s="151"/>
      <c r="AD697" s="151"/>
      <c r="AE697" s="151"/>
      <c r="AF697" s="151"/>
      <c r="AG697" s="151" t="s">
        <v>249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3" x14ac:dyDescent="0.2">
      <c r="A698" s="158"/>
      <c r="B698" s="159"/>
      <c r="C698" s="192" t="s">
        <v>1562</v>
      </c>
      <c r="D698" s="164"/>
      <c r="E698" s="165">
        <v>10.6</v>
      </c>
      <c r="F698" s="162"/>
      <c r="G698" s="162"/>
      <c r="H698" s="162"/>
      <c r="I698" s="162"/>
      <c r="J698" s="162"/>
      <c r="K698" s="162"/>
      <c r="L698" s="162"/>
      <c r="M698" s="162"/>
      <c r="N698" s="161"/>
      <c r="O698" s="161"/>
      <c r="P698" s="161"/>
      <c r="Q698" s="161"/>
      <c r="R698" s="162"/>
      <c r="S698" s="162"/>
      <c r="T698" s="162"/>
      <c r="U698" s="162"/>
      <c r="V698" s="162"/>
      <c r="W698" s="162"/>
      <c r="X698" s="162"/>
      <c r="Y698" s="162"/>
      <c r="Z698" s="151"/>
      <c r="AA698" s="151"/>
      <c r="AB698" s="151"/>
      <c r="AC698" s="151"/>
      <c r="AD698" s="151"/>
      <c r="AE698" s="151"/>
      <c r="AF698" s="151"/>
      <c r="AG698" s="151" t="s">
        <v>249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3" x14ac:dyDescent="0.2">
      <c r="A699" s="158"/>
      <c r="B699" s="159"/>
      <c r="C699" s="192" t="s">
        <v>1563</v>
      </c>
      <c r="D699" s="164"/>
      <c r="E699" s="165">
        <v>43.92</v>
      </c>
      <c r="F699" s="162"/>
      <c r="G699" s="162"/>
      <c r="H699" s="162"/>
      <c r="I699" s="162"/>
      <c r="J699" s="162"/>
      <c r="K699" s="162"/>
      <c r="L699" s="162"/>
      <c r="M699" s="162"/>
      <c r="N699" s="161"/>
      <c r="O699" s="161"/>
      <c r="P699" s="161"/>
      <c r="Q699" s="161"/>
      <c r="R699" s="162"/>
      <c r="S699" s="162"/>
      <c r="T699" s="162"/>
      <c r="U699" s="162"/>
      <c r="V699" s="162"/>
      <c r="W699" s="162"/>
      <c r="X699" s="162"/>
      <c r="Y699" s="162"/>
      <c r="Z699" s="151"/>
      <c r="AA699" s="151"/>
      <c r="AB699" s="151"/>
      <c r="AC699" s="151"/>
      <c r="AD699" s="151"/>
      <c r="AE699" s="151"/>
      <c r="AF699" s="151"/>
      <c r="AG699" s="151" t="s">
        <v>249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192" t="s">
        <v>1564</v>
      </c>
      <c r="D700" s="164"/>
      <c r="E700" s="165">
        <v>3.87</v>
      </c>
      <c r="F700" s="162"/>
      <c r="G700" s="162"/>
      <c r="H700" s="162"/>
      <c r="I700" s="162"/>
      <c r="J700" s="162"/>
      <c r="K700" s="162"/>
      <c r="L700" s="162"/>
      <c r="M700" s="162"/>
      <c r="N700" s="161"/>
      <c r="O700" s="161"/>
      <c r="P700" s="161"/>
      <c r="Q700" s="161"/>
      <c r="R700" s="162"/>
      <c r="S700" s="162"/>
      <c r="T700" s="162"/>
      <c r="U700" s="162"/>
      <c r="V700" s="162"/>
      <c r="W700" s="162"/>
      <c r="X700" s="162"/>
      <c r="Y700" s="162"/>
      <c r="Z700" s="151"/>
      <c r="AA700" s="151"/>
      <c r="AB700" s="151"/>
      <c r="AC700" s="151"/>
      <c r="AD700" s="151"/>
      <c r="AE700" s="151"/>
      <c r="AF700" s="151"/>
      <c r="AG700" s="151" t="s">
        <v>249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3" x14ac:dyDescent="0.2">
      <c r="A701" s="158"/>
      <c r="B701" s="159"/>
      <c r="C701" s="192" t="s">
        <v>1565</v>
      </c>
      <c r="D701" s="164"/>
      <c r="E701" s="165">
        <v>29.62</v>
      </c>
      <c r="F701" s="162"/>
      <c r="G701" s="162"/>
      <c r="H701" s="162"/>
      <c r="I701" s="162"/>
      <c r="J701" s="162"/>
      <c r="K701" s="162"/>
      <c r="L701" s="162"/>
      <c r="M701" s="162"/>
      <c r="N701" s="161"/>
      <c r="O701" s="161"/>
      <c r="P701" s="161"/>
      <c r="Q701" s="161"/>
      <c r="R701" s="162"/>
      <c r="S701" s="162"/>
      <c r="T701" s="162"/>
      <c r="U701" s="162"/>
      <c r="V701" s="162"/>
      <c r="W701" s="162"/>
      <c r="X701" s="162"/>
      <c r="Y701" s="162"/>
      <c r="Z701" s="151"/>
      <c r="AA701" s="151"/>
      <c r="AB701" s="151"/>
      <c r="AC701" s="151"/>
      <c r="AD701" s="151"/>
      <c r="AE701" s="151"/>
      <c r="AF701" s="151"/>
      <c r="AG701" s="151" t="s">
        <v>249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2" t="s">
        <v>1566</v>
      </c>
      <c r="D702" s="164"/>
      <c r="E702" s="165">
        <v>5.1100000000000003</v>
      </c>
      <c r="F702" s="162"/>
      <c r="G702" s="162"/>
      <c r="H702" s="162"/>
      <c r="I702" s="162"/>
      <c r="J702" s="162"/>
      <c r="K702" s="162"/>
      <c r="L702" s="162"/>
      <c r="M702" s="162"/>
      <c r="N702" s="161"/>
      <c r="O702" s="161"/>
      <c r="P702" s="161"/>
      <c r="Q702" s="161"/>
      <c r="R702" s="162"/>
      <c r="S702" s="162"/>
      <c r="T702" s="162"/>
      <c r="U702" s="162"/>
      <c r="V702" s="162"/>
      <c r="W702" s="162"/>
      <c r="X702" s="162"/>
      <c r="Y702" s="162"/>
      <c r="Z702" s="151"/>
      <c r="AA702" s="151"/>
      <c r="AB702" s="151"/>
      <c r="AC702" s="151"/>
      <c r="AD702" s="151"/>
      <c r="AE702" s="151"/>
      <c r="AF702" s="151"/>
      <c r="AG702" s="151" t="s">
        <v>249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3" x14ac:dyDescent="0.2">
      <c r="A703" s="158"/>
      <c r="B703" s="159"/>
      <c r="C703" s="192" t="s">
        <v>1567</v>
      </c>
      <c r="D703" s="164"/>
      <c r="E703" s="165">
        <v>39.01</v>
      </c>
      <c r="F703" s="162"/>
      <c r="G703" s="162"/>
      <c r="H703" s="162"/>
      <c r="I703" s="162"/>
      <c r="J703" s="162"/>
      <c r="K703" s="162"/>
      <c r="L703" s="162"/>
      <c r="M703" s="162"/>
      <c r="N703" s="161"/>
      <c r="O703" s="161"/>
      <c r="P703" s="161"/>
      <c r="Q703" s="161"/>
      <c r="R703" s="162"/>
      <c r="S703" s="162"/>
      <c r="T703" s="162"/>
      <c r="U703" s="162"/>
      <c r="V703" s="162"/>
      <c r="W703" s="162"/>
      <c r="X703" s="162"/>
      <c r="Y703" s="162"/>
      <c r="Z703" s="151"/>
      <c r="AA703" s="151"/>
      <c r="AB703" s="151"/>
      <c r="AC703" s="151"/>
      <c r="AD703" s="151"/>
      <c r="AE703" s="151"/>
      <c r="AF703" s="151"/>
      <c r="AG703" s="151" t="s">
        <v>249</v>
      </c>
      <c r="AH703" s="151">
        <v>0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3" x14ac:dyDescent="0.2">
      <c r="A704" s="158"/>
      <c r="B704" s="159"/>
      <c r="C704" s="192" t="s">
        <v>1568</v>
      </c>
      <c r="D704" s="164"/>
      <c r="E704" s="165">
        <v>14.06</v>
      </c>
      <c r="F704" s="162"/>
      <c r="G704" s="162"/>
      <c r="H704" s="162"/>
      <c r="I704" s="162"/>
      <c r="J704" s="162"/>
      <c r="K704" s="162"/>
      <c r="L704" s="162"/>
      <c r="M704" s="162"/>
      <c r="N704" s="161"/>
      <c r="O704" s="161"/>
      <c r="P704" s="161"/>
      <c r="Q704" s="161"/>
      <c r="R704" s="162"/>
      <c r="S704" s="162"/>
      <c r="T704" s="162"/>
      <c r="U704" s="162"/>
      <c r="V704" s="162"/>
      <c r="W704" s="162"/>
      <c r="X704" s="162"/>
      <c r="Y704" s="162"/>
      <c r="Z704" s="151"/>
      <c r="AA704" s="151"/>
      <c r="AB704" s="151"/>
      <c r="AC704" s="151"/>
      <c r="AD704" s="151"/>
      <c r="AE704" s="151"/>
      <c r="AF704" s="151"/>
      <c r="AG704" s="151" t="s">
        <v>249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">
      <c r="A705" s="158"/>
      <c r="B705" s="159"/>
      <c r="C705" s="192" t="s">
        <v>1569</v>
      </c>
      <c r="D705" s="164"/>
      <c r="E705" s="165">
        <v>5.62</v>
      </c>
      <c r="F705" s="162"/>
      <c r="G705" s="162"/>
      <c r="H705" s="162"/>
      <c r="I705" s="162"/>
      <c r="J705" s="162"/>
      <c r="K705" s="162"/>
      <c r="L705" s="162"/>
      <c r="M705" s="162"/>
      <c r="N705" s="161"/>
      <c r="O705" s="161"/>
      <c r="P705" s="161"/>
      <c r="Q705" s="161"/>
      <c r="R705" s="162"/>
      <c r="S705" s="162"/>
      <c r="T705" s="162"/>
      <c r="U705" s="162"/>
      <c r="V705" s="162"/>
      <c r="W705" s="162"/>
      <c r="X705" s="162"/>
      <c r="Y705" s="162"/>
      <c r="Z705" s="151"/>
      <c r="AA705" s="151"/>
      <c r="AB705" s="151"/>
      <c r="AC705" s="151"/>
      <c r="AD705" s="151"/>
      <c r="AE705" s="151"/>
      <c r="AF705" s="151"/>
      <c r="AG705" s="151" t="s">
        <v>249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3" x14ac:dyDescent="0.2">
      <c r="A706" s="158"/>
      <c r="B706" s="159"/>
      <c r="C706" s="192" t="s">
        <v>1570</v>
      </c>
      <c r="D706" s="164"/>
      <c r="E706" s="165">
        <v>14.5</v>
      </c>
      <c r="F706" s="162"/>
      <c r="G706" s="162"/>
      <c r="H706" s="162"/>
      <c r="I706" s="162"/>
      <c r="J706" s="162"/>
      <c r="K706" s="162"/>
      <c r="L706" s="162"/>
      <c r="M706" s="162"/>
      <c r="N706" s="161"/>
      <c r="O706" s="161"/>
      <c r="P706" s="161"/>
      <c r="Q706" s="161"/>
      <c r="R706" s="162"/>
      <c r="S706" s="162"/>
      <c r="T706" s="162"/>
      <c r="U706" s="162"/>
      <c r="V706" s="162"/>
      <c r="W706" s="162"/>
      <c r="X706" s="162"/>
      <c r="Y706" s="162"/>
      <c r="Z706" s="151"/>
      <c r="AA706" s="151"/>
      <c r="AB706" s="151"/>
      <c r="AC706" s="151"/>
      <c r="AD706" s="151"/>
      <c r="AE706" s="151"/>
      <c r="AF706" s="151"/>
      <c r="AG706" s="151" t="s">
        <v>249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3" x14ac:dyDescent="0.2">
      <c r="A707" s="158"/>
      <c r="B707" s="159"/>
      <c r="C707" s="192" t="s">
        <v>1571</v>
      </c>
      <c r="D707" s="164"/>
      <c r="E707" s="165"/>
      <c r="F707" s="162"/>
      <c r="G707" s="162"/>
      <c r="H707" s="162"/>
      <c r="I707" s="162"/>
      <c r="J707" s="162"/>
      <c r="K707" s="162"/>
      <c r="L707" s="162"/>
      <c r="M707" s="162"/>
      <c r="N707" s="161"/>
      <c r="O707" s="161"/>
      <c r="P707" s="161"/>
      <c r="Q707" s="161"/>
      <c r="R707" s="162"/>
      <c r="S707" s="162"/>
      <c r="T707" s="162"/>
      <c r="U707" s="162"/>
      <c r="V707" s="162"/>
      <c r="W707" s="162"/>
      <c r="X707" s="162"/>
      <c r="Y707" s="162"/>
      <c r="Z707" s="151"/>
      <c r="AA707" s="151"/>
      <c r="AB707" s="151"/>
      <c r="AC707" s="151"/>
      <c r="AD707" s="151"/>
      <c r="AE707" s="151"/>
      <c r="AF707" s="151"/>
      <c r="AG707" s="151" t="s">
        <v>249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3" x14ac:dyDescent="0.2">
      <c r="A708" s="158"/>
      <c r="B708" s="159"/>
      <c r="C708" s="192" t="s">
        <v>1572</v>
      </c>
      <c r="D708" s="164"/>
      <c r="E708" s="165">
        <v>12.96</v>
      </c>
      <c r="F708" s="162"/>
      <c r="G708" s="162"/>
      <c r="H708" s="162"/>
      <c r="I708" s="162"/>
      <c r="J708" s="162"/>
      <c r="K708" s="162"/>
      <c r="L708" s="162"/>
      <c r="M708" s="162"/>
      <c r="N708" s="161"/>
      <c r="O708" s="161"/>
      <c r="P708" s="161"/>
      <c r="Q708" s="161"/>
      <c r="R708" s="162"/>
      <c r="S708" s="162"/>
      <c r="T708" s="162"/>
      <c r="U708" s="162"/>
      <c r="V708" s="162"/>
      <c r="W708" s="162"/>
      <c r="X708" s="162"/>
      <c r="Y708" s="162"/>
      <c r="Z708" s="151"/>
      <c r="AA708" s="151"/>
      <c r="AB708" s="151"/>
      <c r="AC708" s="151"/>
      <c r="AD708" s="151"/>
      <c r="AE708" s="151"/>
      <c r="AF708" s="151"/>
      <c r="AG708" s="151" t="s">
        <v>249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3" x14ac:dyDescent="0.2">
      <c r="A709" s="158"/>
      <c r="B709" s="159"/>
      <c r="C709" s="192" t="s">
        <v>1573</v>
      </c>
      <c r="D709" s="164"/>
      <c r="E709" s="165">
        <v>17.18</v>
      </c>
      <c r="F709" s="162"/>
      <c r="G709" s="162"/>
      <c r="H709" s="162"/>
      <c r="I709" s="162"/>
      <c r="J709" s="162"/>
      <c r="K709" s="162"/>
      <c r="L709" s="162"/>
      <c r="M709" s="162"/>
      <c r="N709" s="161"/>
      <c r="O709" s="161"/>
      <c r="P709" s="161"/>
      <c r="Q709" s="161"/>
      <c r="R709" s="162"/>
      <c r="S709" s="162"/>
      <c r="T709" s="162"/>
      <c r="U709" s="162"/>
      <c r="V709" s="162"/>
      <c r="W709" s="162"/>
      <c r="X709" s="162"/>
      <c r="Y709" s="162"/>
      <c r="Z709" s="151"/>
      <c r="AA709" s="151"/>
      <c r="AB709" s="151"/>
      <c r="AC709" s="151"/>
      <c r="AD709" s="151"/>
      <c r="AE709" s="151"/>
      <c r="AF709" s="151"/>
      <c r="AG709" s="151" t="s">
        <v>249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3" x14ac:dyDescent="0.2">
      <c r="A710" s="158"/>
      <c r="B710" s="159"/>
      <c r="C710" s="192" t="s">
        <v>1574</v>
      </c>
      <c r="D710" s="164"/>
      <c r="E710" s="165">
        <v>9.27</v>
      </c>
      <c r="F710" s="162"/>
      <c r="G710" s="162"/>
      <c r="H710" s="162"/>
      <c r="I710" s="162"/>
      <c r="J710" s="162"/>
      <c r="K710" s="162"/>
      <c r="L710" s="162"/>
      <c r="M710" s="162"/>
      <c r="N710" s="161"/>
      <c r="O710" s="161"/>
      <c r="P710" s="161"/>
      <c r="Q710" s="161"/>
      <c r="R710" s="162"/>
      <c r="S710" s="162"/>
      <c r="T710" s="162"/>
      <c r="U710" s="162"/>
      <c r="V710" s="162"/>
      <c r="W710" s="162"/>
      <c r="X710" s="162"/>
      <c r="Y710" s="162"/>
      <c r="Z710" s="151"/>
      <c r="AA710" s="151"/>
      <c r="AB710" s="151"/>
      <c r="AC710" s="151"/>
      <c r="AD710" s="151"/>
      <c r="AE710" s="151"/>
      <c r="AF710" s="151"/>
      <c r="AG710" s="151" t="s">
        <v>249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33.75" outlineLevel="1" x14ac:dyDescent="0.2">
      <c r="A711" s="174">
        <v>178</v>
      </c>
      <c r="B711" s="175" t="s">
        <v>1575</v>
      </c>
      <c r="C711" s="191" t="s">
        <v>1576</v>
      </c>
      <c r="D711" s="176" t="s">
        <v>268</v>
      </c>
      <c r="E711" s="177">
        <v>50.63</v>
      </c>
      <c r="F711" s="178"/>
      <c r="G711" s="179">
        <f>ROUND(E711*F711,2)</f>
        <v>0</v>
      </c>
      <c r="H711" s="178"/>
      <c r="I711" s="179">
        <f>ROUND(E711*H711,2)</f>
        <v>0</v>
      </c>
      <c r="J711" s="178"/>
      <c r="K711" s="179">
        <f>ROUND(E711*J711,2)</f>
        <v>0</v>
      </c>
      <c r="L711" s="179">
        <v>21</v>
      </c>
      <c r="M711" s="179">
        <f>G711*(1+L711/100)</f>
        <v>0</v>
      </c>
      <c r="N711" s="177">
        <v>2.47E-3</v>
      </c>
      <c r="O711" s="177">
        <f>ROUND(E711*N711,2)</f>
        <v>0.13</v>
      </c>
      <c r="P711" s="177">
        <v>0</v>
      </c>
      <c r="Q711" s="177">
        <f>ROUND(E711*P711,2)</f>
        <v>0</v>
      </c>
      <c r="R711" s="179" t="s">
        <v>771</v>
      </c>
      <c r="S711" s="179" t="s">
        <v>241</v>
      </c>
      <c r="T711" s="180" t="s">
        <v>242</v>
      </c>
      <c r="U711" s="162">
        <v>0.40272000000000002</v>
      </c>
      <c r="V711" s="162">
        <f>ROUND(E711*U711,2)</f>
        <v>20.39</v>
      </c>
      <c r="W711" s="162"/>
      <c r="X711" s="162" t="s">
        <v>688</v>
      </c>
      <c r="Y711" s="162" t="s">
        <v>244</v>
      </c>
      <c r="Z711" s="151"/>
      <c r="AA711" s="151"/>
      <c r="AB711" s="151"/>
      <c r="AC711" s="151"/>
      <c r="AD711" s="151"/>
      <c r="AE711" s="151"/>
      <c r="AF711" s="151"/>
      <c r="AG711" s="151" t="s">
        <v>689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2" x14ac:dyDescent="0.2">
      <c r="A712" s="158"/>
      <c r="B712" s="159"/>
      <c r="C712" s="192" t="s">
        <v>1577</v>
      </c>
      <c r="D712" s="164"/>
      <c r="E712" s="165"/>
      <c r="F712" s="162"/>
      <c r="G712" s="162"/>
      <c r="H712" s="162"/>
      <c r="I712" s="162"/>
      <c r="J712" s="162"/>
      <c r="K712" s="162"/>
      <c r="L712" s="162"/>
      <c r="M712" s="162"/>
      <c r="N712" s="161"/>
      <c r="O712" s="161"/>
      <c r="P712" s="161"/>
      <c r="Q712" s="161"/>
      <c r="R712" s="162"/>
      <c r="S712" s="162"/>
      <c r="T712" s="162"/>
      <c r="U712" s="162"/>
      <c r="V712" s="162"/>
      <c r="W712" s="162"/>
      <c r="X712" s="162"/>
      <c r="Y712" s="162"/>
      <c r="Z712" s="151"/>
      <c r="AA712" s="151"/>
      <c r="AB712" s="151"/>
      <c r="AC712" s="151"/>
      <c r="AD712" s="151"/>
      <c r="AE712" s="151"/>
      <c r="AF712" s="151"/>
      <c r="AG712" s="151" t="s">
        <v>249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3" x14ac:dyDescent="0.2">
      <c r="A713" s="158"/>
      <c r="B713" s="159"/>
      <c r="C713" s="192" t="s">
        <v>1578</v>
      </c>
      <c r="D713" s="164"/>
      <c r="E713" s="165">
        <v>24.57</v>
      </c>
      <c r="F713" s="162"/>
      <c r="G713" s="162"/>
      <c r="H713" s="162"/>
      <c r="I713" s="162"/>
      <c r="J713" s="162"/>
      <c r="K713" s="162"/>
      <c r="L713" s="162"/>
      <c r="M713" s="162"/>
      <c r="N713" s="161"/>
      <c r="O713" s="161"/>
      <c r="P713" s="161"/>
      <c r="Q713" s="161"/>
      <c r="R713" s="162"/>
      <c r="S713" s="162"/>
      <c r="T713" s="162"/>
      <c r="U713" s="162"/>
      <c r="V713" s="162"/>
      <c r="W713" s="162"/>
      <c r="X713" s="162"/>
      <c r="Y713" s="162"/>
      <c r="Z713" s="151"/>
      <c r="AA713" s="151"/>
      <c r="AB713" s="151"/>
      <c r="AC713" s="151"/>
      <c r="AD713" s="151"/>
      <c r="AE713" s="151"/>
      <c r="AF713" s="151"/>
      <c r="AG713" s="151" t="s">
        <v>249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3" x14ac:dyDescent="0.2">
      <c r="A714" s="158"/>
      <c r="B714" s="159"/>
      <c r="C714" s="192" t="s">
        <v>1579</v>
      </c>
      <c r="D714" s="164"/>
      <c r="E714" s="165">
        <v>26.06</v>
      </c>
      <c r="F714" s="162"/>
      <c r="G714" s="162"/>
      <c r="H714" s="162"/>
      <c r="I714" s="162"/>
      <c r="J714" s="162"/>
      <c r="K714" s="162"/>
      <c r="L714" s="162"/>
      <c r="M714" s="162"/>
      <c r="N714" s="161"/>
      <c r="O714" s="161"/>
      <c r="P714" s="161"/>
      <c r="Q714" s="161"/>
      <c r="R714" s="162"/>
      <c r="S714" s="162"/>
      <c r="T714" s="162"/>
      <c r="U714" s="162"/>
      <c r="V714" s="162"/>
      <c r="W714" s="162"/>
      <c r="X714" s="162"/>
      <c r="Y714" s="162"/>
      <c r="Z714" s="151"/>
      <c r="AA714" s="151"/>
      <c r="AB714" s="151"/>
      <c r="AC714" s="151"/>
      <c r="AD714" s="151"/>
      <c r="AE714" s="151"/>
      <c r="AF714" s="151"/>
      <c r="AG714" s="151" t="s">
        <v>249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 x14ac:dyDescent="0.2">
      <c r="A715" s="174">
        <v>179</v>
      </c>
      <c r="B715" s="175" t="s">
        <v>1580</v>
      </c>
      <c r="C715" s="191" t="s">
        <v>1581</v>
      </c>
      <c r="D715" s="176" t="s">
        <v>268</v>
      </c>
      <c r="E715" s="177">
        <v>425.84</v>
      </c>
      <c r="F715" s="178"/>
      <c r="G715" s="179">
        <f>ROUND(E715*F715,2)</f>
        <v>0</v>
      </c>
      <c r="H715" s="178"/>
      <c r="I715" s="179">
        <f>ROUND(E715*H715,2)</f>
        <v>0</v>
      </c>
      <c r="J715" s="178"/>
      <c r="K715" s="179">
        <f>ROUND(E715*J715,2)</f>
        <v>0</v>
      </c>
      <c r="L715" s="179">
        <v>21</v>
      </c>
      <c r="M715" s="179">
        <f>G715*(1+L715/100)</f>
        <v>0</v>
      </c>
      <c r="N715" s="177">
        <v>9.4400000000000005E-3</v>
      </c>
      <c r="O715" s="177">
        <f>ROUND(E715*N715,2)</f>
        <v>4.0199999999999996</v>
      </c>
      <c r="P715" s="177">
        <v>0</v>
      </c>
      <c r="Q715" s="177">
        <f>ROUND(E715*P715,2)</f>
        <v>0</v>
      </c>
      <c r="R715" s="179"/>
      <c r="S715" s="179" t="s">
        <v>349</v>
      </c>
      <c r="T715" s="180" t="s">
        <v>366</v>
      </c>
      <c r="U715" s="162">
        <v>0.89707999999999999</v>
      </c>
      <c r="V715" s="162">
        <f>ROUND(E715*U715,2)</f>
        <v>382.01</v>
      </c>
      <c r="W715" s="162"/>
      <c r="X715" s="162" t="s">
        <v>688</v>
      </c>
      <c r="Y715" s="162" t="s">
        <v>244</v>
      </c>
      <c r="Z715" s="151"/>
      <c r="AA715" s="151"/>
      <c r="AB715" s="151"/>
      <c r="AC715" s="151"/>
      <c r="AD715" s="151"/>
      <c r="AE715" s="151"/>
      <c r="AF715" s="151"/>
      <c r="AG715" s="151" t="s">
        <v>689</v>
      </c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2" x14ac:dyDescent="0.2">
      <c r="A716" s="158"/>
      <c r="B716" s="159"/>
      <c r="C716" s="192" t="s">
        <v>1582</v>
      </c>
      <c r="D716" s="164"/>
      <c r="E716" s="165"/>
      <c r="F716" s="162"/>
      <c r="G716" s="162"/>
      <c r="H716" s="162"/>
      <c r="I716" s="162"/>
      <c r="J716" s="162"/>
      <c r="K716" s="162"/>
      <c r="L716" s="162"/>
      <c r="M716" s="162"/>
      <c r="N716" s="161"/>
      <c r="O716" s="161"/>
      <c r="P716" s="161"/>
      <c r="Q716" s="161"/>
      <c r="R716" s="162"/>
      <c r="S716" s="162"/>
      <c r="T716" s="162"/>
      <c r="U716" s="162"/>
      <c r="V716" s="162"/>
      <c r="W716" s="162"/>
      <c r="X716" s="162"/>
      <c r="Y716" s="162"/>
      <c r="Z716" s="151"/>
      <c r="AA716" s="151"/>
      <c r="AB716" s="151"/>
      <c r="AC716" s="151"/>
      <c r="AD716" s="151"/>
      <c r="AE716" s="151"/>
      <c r="AF716" s="151"/>
      <c r="AG716" s="151" t="s">
        <v>249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3" x14ac:dyDescent="0.2">
      <c r="A717" s="158"/>
      <c r="B717" s="159"/>
      <c r="C717" s="192" t="s">
        <v>1583</v>
      </c>
      <c r="D717" s="164"/>
      <c r="E717" s="165"/>
      <c r="F717" s="162"/>
      <c r="G717" s="162"/>
      <c r="H717" s="162"/>
      <c r="I717" s="162"/>
      <c r="J717" s="162"/>
      <c r="K717" s="162"/>
      <c r="L717" s="162"/>
      <c r="M717" s="162"/>
      <c r="N717" s="161"/>
      <c r="O717" s="161"/>
      <c r="P717" s="161"/>
      <c r="Q717" s="161"/>
      <c r="R717" s="162"/>
      <c r="S717" s="162"/>
      <c r="T717" s="162"/>
      <c r="U717" s="162"/>
      <c r="V717" s="162"/>
      <c r="W717" s="162"/>
      <c r="X717" s="162"/>
      <c r="Y717" s="162"/>
      <c r="Z717" s="151"/>
      <c r="AA717" s="151"/>
      <c r="AB717" s="151"/>
      <c r="AC717" s="151"/>
      <c r="AD717" s="151"/>
      <c r="AE717" s="151"/>
      <c r="AF717" s="151"/>
      <c r="AG717" s="151" t="s">
        <v>249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ht="22.5" outlineLevel="3" x14ac:dyDescent="0.2">
      <c r="A718" s="158"/>
      <c r="B718" s="159"/>
      <c r="C718" s="192" t="s">
        <v>1584</v>
      </c>
      <c r="D718" s="164"/>
      <c r="E718" s="165">
        <v>240.36</v>
      </c>
      <c r="F718" s="162"/>
      <c r="G718" s="162"/>
      <c r="H718" s="162"/>
      <c r="I718" s="162"/>
      <c r="J718" s="162"/>
      <c r="K718" s="162"/>
      <c r="L718" s="162"/>
      <c r="M718" s="162"/>
      <c r="N718" s="161"/>
      <c r="O718" s="161"/>
      <c r="P718" s="161"/>
      <c r="Q718" s="161"/>
      <c r="R718" s="162"/>
      <c r="S718" s="162"/>
      <c r="T718" s="162"/>
      <c r="U718" s="162"/>
      <c r="V718" s="162"/>
      <c r="W718" s="162"/>
      <c r="X718" s="162"/>
      <c r="Y718" s="162"/>
      <c r="Z718" s="151"/>
      <c r="AA718" s="151"/>
      <c r="AB718" s="151"/>
      <c r="AC718" s="151"/>
      <c r="AD718" s="151"/>
      <c r="AE718" s="151"/>
      <c r="AF718" s="151"/>
      <c r="AG718" s="151" t="s">
        <v>249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3" x14ac:dyDescent="0.2">
      <c r="A719" s="158"/>
      <c r="B719" s="159"/>
      <c r="C719" s="192" t="s">
        <v>1585</v>
      </c>
      <c r="D719" s="164"/>
      <c r="E719" s="165">
        <v>185.48</v>
      </c>
      <c r="F719" s="162"/>
      <c r="G719" s="162"/>
      <c r="H719" s="162"/>
      <c r="I719" s="162"/>
      <c r="J719" s="162"/>
      <c r="K719" s="162"/>
      <c r="L719" s="162"/>
      <c r="M719" s="162"/>
      <c r="N719" s="161"/>
      <c r="O719" s="161"/>
      <c r="P719" s="161"/>
      <c r="Q719" s="161"/>
      <c r="R719" s="162"/>
      <c r="S719" s="162"/>
      <c r="T719" s="162"/>
      <c r="U719" s="162"/>
      <c r="V719" s="162"/>
      <c r="W719" s="162"/>
      <c r="X719" s="162"/>
      <c r="Y719" s="162"/>
      <c r="Z719" s="151"/>
      <c r="AA719" s="151"/>
      <c r="AB719" s="151"/>
      <c r="AC719" s="151"/>
      <c r="AD719" s="151"/>
      <c r="AE719" s="151"/>
      <c r="AF719" s="151"/>
      <c r="AG719" s="151" t="s">
        <v>249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x14ac:dyDescent="0.2">
      <c r="A720" s="167" t="s">
        <v>235</v>
      </c>
      <c r="B720" s="168" t="s">
        <v>196</v>
      </c>
      <c r="C720" s="190" t="s">
        <v>197</v>
      </c>
      <c r="D720" s="169"/>
      <c r="E720" s="170"/>
      <c r="F720" s="171"/>
      <c r="G720" s="171">
        <f>SUMIF(AG721:AG742,"&lt;&gt;NOR",G721:G742)</f>
        <v>0</v>
      </c>
      <c r="H720" s="171"/>
      <c r="I720" s="171">
        <f>SUM(I721:I742)</f>
        <v>0</v>
      </c>
      <c r="J720" s="171"/>
      <c r="K720" s="171">
        <f>SUM(K721:K742)</f>
        <v>0</v>
      </c>
      <c r="L720" s="171"/>
      <c r="M720" s="171">
        <f>SUM(M721:M742)</f>
        <v>0</v>
      </c>
      <c r="N720" s="170"/>
      <c r="O720" s="170">
        <f>SUM(O721:O742)</f>
        <v>4.8600000000000003</v>
      </c>
      <c r="P720" s="170"/>
      <c r="Q720" s="170">
        <f>SUM(Q721:Q742)</f>
        <v>0</v>
      </c>
      <c r="R720" s="171"/>
      <c r="S720" s="171"/>
      <c r="T720" s="172"/>
      <c r="U720" s="166"/>
      <c r="V720" s="166">
        <f>SUM(V721:V742)</f>
        <v>366.84</v>
      </c>
      <c r="W720" s="166"/>
      <c r="X720" s="166"/>
      <c r="Y720" s="166"/>
      <c r="AG720" t="s">
        <v>236</v>
      </c>
    </row>
    <row r="721" spans="1:60" ht="33.75" outlineLevel="1" x14ac:dyDescent="0.2">
      <c r="A721" s="174">
        <v>180</v>
      </c>
      <c r="B721" s="175" t="s">
        <v>1586</v>
      </c>
      <c r="C721" s="191" t="s">
        <v>1587</v>
      </c>
      <c r="D721" s="176" t="s">
        <v>268</v>
      </c>
      <c r="E721" s="177">
        <v>257.012</v>
      </c>
      <c r="F721" s="178"/>
      <c r="G721" s="179">
        <f>ROUND(E721*F721,2)</f>
        <v>0</v>
      </c>
      <c r="H721" s="178"/>
      <c r="I721" s="179">
        <f>ROUND(E721*H721,2)</f>
        <v>0</v>
      </c>
      <c r="J721" s="178"/>
      <c r="K721" s="179">
        <f>ROUND(E721*J721,2)</f>
        <v>0</v>
      </c>
      <c r="L721" s="179">
        <v>21</v>
      </c>
      <c r="M721" s="179">
        <f>G721*(1+L721/100)</f>
        <v>0</v>
      </c>
      <c r="N721" s="177">
        <v>1.891E-2</v>
      </c>
      <c r="O721" s="177">
        <f>ROUND(E721*N721,2)</f>
        <v>4.8600000000000003</v>
      </c>
      <c r="P721" s="177">
        <v>0</v>
      </c>
      <c r="Q721" s="177">
        <f>ROUND(E721*P721,2)</f>
        <v>0</v>
      </c>
      <c r="R721" s="179" t="s">
        <v>771</v>
      </c>
      <c r="S721" s="179" t="s">
        <v>241</v>
      </c>
      <c r="T721" s="180" t="s">
        <v>242</v>
      </c>
      <c r="U721" s="162">
        <v>1.4273199999999999</v>
      </c>
      <c r="V721" s="162">
        <f>ROUND(E721*U721,2)</f>
        <v>366.84</v>
      </c>
      <c r="W721" s="162"/>
      <c r="X721" s="162" t="s">
        <v>688</v>
      </c>
      <c r="Y721" s="162" t="s">
        <v>244</v>
      </c>
      <c r="Z721" s="151"/>
      <c r="AA721" s="151"/>
      <c r="AB721" s="151"/>
      <c r="AC721" s="151"/>
      <c r="AD721" s="151"/>
      <c r="AE721" s="151"/>
      <c r="AF721" s="151"/>
      <c r="AG721" s="151" t="s">
        <v>689</v>
      </c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2" x14ac:dyDescent="0.2">
      <c r="A722" s="158"/>
      <c r="B722" s="159"/>
      <c r="C722" s="253" t="s">
        <v>1588</v>
      </c>
      <c r="D722" s="254"/>
      <c r="E722" s="254"/>
      <c r="F722" s="254"/>
      <c r="G722" s="254"/>
      <c r="H722" s="162"/>
      <c r="I722" s="162"/>
      <c r="J722" s="162"/>
      <c r="K722" s="162"/>
      <c r="L722" s="162"/>
      <c r="M722" s="162"/>
      <c r="N722" s="161"/>
      <c r="O722" s="161"/>
      <c r="P722" s="161"/>
      <c r="Q722" s="161"/>
      <c r="R722" s="162"/>
      <c r="S722" s="162"/>
      <c r="T722" s="162"/>
      <c r="U722" s="162"/>
      <c r="V722" s="162"/>
      <c r="W722" s="162"/>
      <c r="X722" s="162"/>
      <c r="Y722" s="162"/>
      <c r="Z722" s="151"/>
      <c r="AA722" s="151"/>
      <c r="AB722" s="151"/>
      <c r="AC722" s="151"/>
      <c r="AD722" s="151"/>
      <c r="AE722" s="151"/>
      <c r="AF722" s="151"/>
      <c r="AG722" s="151" t="s">
        <v>247</v>
      </c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81" t="str">
        <f>C722</f>
        <v>z dlaždic keramických kladených do malty, včetně spárování a podílu práce v omezeném prostoru a na malých plochách.</v>
      </c>
      <c r="BB722" s="151"/>
      <c r="BC722" s="151"/>
      <c r="BD722" s="151"/>
      <c r="BE722" s="151"/>
      <c r="BF722" s="151"/>
      <c r="BG722" s="151"/>
      <c r="BH722" s="151"/>
    </row>
    <row r="723" spans="1:60" outlineLevel="2" x14ac:dyDescent="0.2">
      <c r="A723" s="158"/>
      <c r="B723" s="159"/>
      <c r="C723" s="192" t="s">
        <v>1108</v>
      </c>
      <c r="D723" s="164"/>
      <c r="E723" s="165"/>
      <c r="F723" s="162"/>
      <c r="G723" s="162"/>
      <c r="H723" s="162"/>
      <c r="I723" s="162"/>
      <c r="J723" s="162"/>
      <c r="K723" s="162"/>
      <c r="L723" s="162"/>
      <c r="M723" s="162"/>
      <c r="N723" s="161"/>
      <c r="O723" s="161"/>
      <c r="P723" s="161"/>
      <c r="Q723" s="161"/>
      <c r="R723" s="162"/>
      <c r="S723" s="162"/>
      <c r="T723" s="162"/>
      <c r="U723" s="162"/>
      <c r="V723" s="162"/>
      <c r="W723" s="162"/>
      <c r="X723" s="162"/>
      <c r="Y723" s="162"/>
      <c r="Z723" s="151"/>
      <c r="AA723" s="151"/>
      <c r="AB723" s="151"/>
      <c r="AC723" s="151"/>
      <c r="AD723" s="151"/>
      <c r="AE723" s="151"/>
      <c r="AF723" s="151"/>
      <c r="AG723" s="151" t="s">
        <v>249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3" x14ac:dyDescent="0.2">
      <c r="A724" s="158"/>
      <c r="B724" s="159"/>
      <c r="C724" s="192" t="s">
        <v>1589</v>
      </c>
      <c r="D724" s="164"/>
      <c r="E724" s="165">
        <v>4.2</v>
      </c>
      <c r="F724" s="162"/>
      <c r="G724" s="162"/>
      <c r="H724" s="162"/>
      <c r="I724" s="162"/>
      <c r="J724" s="162"/>
      <c r="K724" s="162"/>
      <c r="L724" s="162"/>
      <c r="M724" s="162"/>
      <c r="N724" s="161"/>
      <c r="O724" s="161"/>
      <c r="P724" s="161"/>
      <c r="Q724" s="161"/>
      <c r="R724" s="162"/>
      <c r="S724" s="162"/>
      <c r="T724" s="162"/>
      <c r="U724" s="162"/>
      <c r="V724" s="162"/>
      <c r="W724" s="162"/>
      <c r="X724" s="162"/>
      <c r="Y724" s="162"/>
      <c r="Z724" s="151"/>
      <c r="AA724" s="151"/>
      <c r="AB724" s="151"/>
      <c r="AC724" s="151"/>
      <c r="AD724" s="151"/>
      <c r="AE724" s="151"/>
      <c r="AF724" s="151"/>
      <c r="AG724" s="151" t="s">
        <v>249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3" x14ac:dyDescent="0.2">
      <c r="A725" s="158"/>
      <c r="B725" s="159"/>
      <c r="C725" s="192" t="s">
        <v>1590</v>
      </c>
      <c r="D725" s="164"/>
      <c r="E725" s="165">
        <v>40.909999999999997</v>
      </c>
      <c r="F725" s="162"/>
      <c r="G725" s="162"/>
      <c r="H725" s="162"/>
      <c r="I725" s="162"/>
      <c r="J725" s="162"/>
      <c r="K725" s="162"/>
      <c r="L725" s="162"/>
      <c r="M725" s="162"/>
      <c r="N725" s="161"/>
      <c r="O725" s="161"/>
      <c r="P725" s="161"/>
      <c r="Q725" s="161"/>
      <c r="R725" s="162"/>
      <c r="S725" s="162"/>
      <c r="T725" s="162"/>
      <c r="U725" s="162"/>
      <c r="V725" s="162"/>
      <c r="W725" s="162"/>
      <c r="X725" s="162"/>
      <c r="Y725" s="162"/>
      <c r="Z725" s="151"/>
      <c r="AA725" s="151"/>
      <c r="AB725" s="151"/>
      <c r="AC725" s="151"/>
      <c r="AD725" s="151"/>
      <c r="AE725" s="151"/>
      <c r="AF725" s="151"/>
      <c r="AG725" s="151" t="s">
        <v>249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3" x14ac:dyDescent="0.2">
      <c r="A726" s="158"/>
      <c r="B726" s="159"/>
      <c r="C726" s="192" t="s">
        <v>1591</v>
      </c>
      <c r="D726" s="164"/>
      <c r="E726" s="165">
        <v>49.43</v>
      </c>
      <c r="F726" s="162"/>
      <c r="G726" s="162"/>
      <c r="H726" s="162"/>
      <c r="I726" s="162"/>
      <c r="J726" s="162"/>
      <c r="K726" s="162"/>
      <c r="L726" s="162"/>
      <c r="M726" s="162"/>
      <c r="N726" s="161"/>
      <c r="O726" s="161"/>
      <c r="P726" s="161"/>
      <c r="Q726" s="161"/>
      <c r="R726" s="162"/>
      <c r="S726" s="162"/>
      <c r="T726" s="162"/>
      <c r="U726" s="162"/>
      <c r="V726" s="162"/>
      <c r="W726" s="162"/>
      <c r="X726" s="162"/>
      <c r="Y726" s="162"/>
      <c r="Z726" s="151"/>
      <c r="AA726" s="151"/>
      <c r="AB726" s="151"/>
      <c r="AC726" s="151"/>
      <c r="AD726" s="151"/>
      <c r="AE726" s="151"/>
      <c r="AF726" s="151"/>
      <c r="AG726" s="151" t="s">
        <v>249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3" x14ac:dyDescent="0.2">
      <c r="A727" s="158"/>
      <c r="B727" s="159"/>
      <c r="C727" s="192" t="s">
        <v>1263</v>
      </c>
      <c r="D727" s="164"/>
      <c r="E727" s="165">
        <v>25.56</v>
      </c>
      <c r="F727" s="162"/>
      <c r="G727" s="162"/>
      <c r="H727" s="162"/>
      <c r="I727" s="162"/>
      <c r="J727" s="162"/>
      <c r="K727" s="162"/>
      <c r="L727" s="162"/>
      <c r="M727" s="162"/>
      <c r="N727" s="161"/>
      <c r="O727" s="161"/>
      <c r="P727" s="161"/>
      <c r="Q727" s="161"/>
      <c r="R727" s="162"/>
      <c r="S727" s="162"/>
      <c r="T727" s="162"/>
      <c r="U727" s="162"/>
      <c r="V727" s="162"/>
      <c r="W727" s="162"/>
      <c r="X727" s="162"/>
      <c r="Y727" s="162"/>
      <c r="Z727" s="151"/>
      <c r="AA727" s="151"/>
      <c r="AB727" s="151"/>
      <c r="AC727" s="151"/>
      <c r="AD727" s="151"/>
      <c r="AE727" s="151"/>
      <c r="AF727" s="151"/>
      <c r="AG727" s="151" t="s">
        <v>249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3" x14ac:dyDescent="0.2">
      <c r="A728" s="158"/>
      <c r="B728" s="159"/>
      <c r="C728" s="192" t="s">
        <v>1592</v>
      </c>
      <c r="D728" s="164"/>
      <c r="E728" s="165">
        <v>17.454999999999998</v>
      </c>
      <c r="F728" s="162"/>
      <c r="G728" s="162"/>
      <c r="H728" s="162"/>
      <c r="I728" s="162"/>
      <c r="J728" s="162"/>
      <c r="K728" s="162"/>
      <c r="L728" s="162"/>
      <c r="M728" s="162"/>
      <c r="N728" s="161"/>
      <c r="O728" s="161"/>
      <c r="P728" s="161"/>
      <c r="Q728" s="161"/>
      <c r="R728" s="162"/>
      <c r="S728" s="162"/>
      <c r="T728" s="162"/>
      <c r="U728" s="162"/>
      <c r="V728" s="162"/>
      <c r="W728" s="162"/>
      <c r="X728" s="162"/>
      <c r="Y728" s="162"/>
      <c r="Z728" s="151"/>
      <c r="AA728" s="151"/>
      <c r="AB728" s="151"/>
      <c r="AC728" s="151"/>
      <c r="AD728" s="151"/>
      <c r="AE728" s="151"/>
      <c r="AF728" s="151"/>
      <c r="AG728" s="151" t="s">
        <v>249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3" x14ac:dyDescent="0.2">
      <c r="A729" s="158"/>
      <c r="B729" s="159"/>
      <c r="C729" s="192" t="s">
        <v>1593</v>
      </c>
      <c r="D729" s="164"/>
      <c r="E729" s="165">
        <v>8.4375</v>
      </c>
      <c r="F729" s="162"/>
      <c r="G729" s="162"/>
      <c r="H729" s="162"/>
      <c r="I729" s="162"/>
      <c r="J729" s="162"/>
      <c r="K729" s="162"/>
      <c r="L729" s="162"/>
      <c r="M729" s="162"/>
      <c r="N729" s="161"/>
      <c r="O729" s="161"/>
      <c r="P729" s="161"/>
      <c r="Q729" s="161"/>
      <c r="R729" s="162"/>
      <c r="S729" s="162"/>
      <c r="T729" s="162"/>
      <c r="U729" s="162"/>
      <c r="V729" s="162"/>
      <c r="W729" s="162"/>
      <c r="X729" s="162"/>
      <c r="Y729" s="162"/>
      <c r="Z729" s="151"/>
      <c r="AA729" s="151"/>
      <c r="AB729" s="151"/>
      <c r="AC729" s="151"/>
      <c r="AD729" s="151"/>
      <c r="AE729" s="151"/>
      <c r="AF729" s="151"/>
      <c r="AG729" s="151" t="s">
        <v>249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3" x14ac:dyDescent="0.2">
      <c r="A730" s="158"/>
      <c r="B730" s="159"/>
      <c r="C730" s="192" t="s">
        <v>1594</v>
      </c>
      <c r="D730" s="164"/>
      <c r="E730" s="165">
        <v>9.0150000000000006</v>
      </c>
      <c r="F730" s="162"/>
      <c r="G730" s="162"/>
      <c r="H730" s="162"/>
      <c r="I730" s="162"/>
      <c r="J730" s="162"/>
      <c r="K730" s="162"/>
      <c r="L730" s="162"/>
      <c r="M730" s="162"/>
      <c r="N730" s="161"/>
      <c r="O730" s="161"/>
      <c r="P730" s="161"/>
      <c r="Q730" s="161"/>
      <c r="R730" s="162"/>
      <c r="S730" s="162"/>
      <c r="T730" s="162"/>
      <c r="U730" s="162"/>
      <c r="V730" s="162"/>
      <c r="W730" s="162"/>
      <c r="X730" s="162"/>
      <c r="Y730" s="162"/>
      <c r="Z730" s="151"/>
      <c r="AA730" s="151"/>
      <c r="AB730" s="151"/>
      <c r="AC730" s="151"/>
      <c r="AD730" s="151"/>
      <c r="AE730" s="151"/>
      <c r="AF730" s="151"/>
      <c r="AG730" s="151" t="s">
        <v>249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3" x14ac:dyDescent="0.2">
      <c r="A731" s="158"/>
      <c r="B731" s="159"/>
      <c r="C731" s="192" t="s">
        <v>1114</v>
      </c>
      <c r="D731" s="164"/>
      <c r="E731" s="165"/>
      <c r="F731" s="162"/>
      <c r="G731" s="162"/>
      <c r="H731" s="162"/>
      <c r="I731" s="162"/>
      <c r="J731" s="162"/>
      <c r="K731" s="162"/>
      <c r="L731" s="162"/>
      <c r="M731" s="162"/>
      <c r="N731" s="161"/>
      <c r="O731" s="161"/>
      <c r="P731" s="161"/>
      <c r="Q731" s="161"/>
      <c r="R731" s="162"/>
      <c r="S731" s="162"/>
      <c r="T731" s="162"/>
      <c r="U731" s="162"/>
      <c r="V731" s="162"/>
      <c r="W731" s="162"/>
      <c r="X731" s="162"/>
      <c r="Y731" s="162"/>
      <c r="Z731" s="151"/>
      <c r="AA731" s="151"/>
      <c r="AB731" s="151"/>
      <c r="AC731" s="151"/>
      <c r="AD731" s="151"/>
      <c r="AE731" s="151"/>
      <c r="AF731" s="151"/>
      <c r="AG731" s="151" t="s">
        <v>249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3" x14ac:dyDescent="0.2">
      <c r="A732" s="158"/>
      <c r="B732" s="159"/>
      <c r="C732" s="192" t="s">
        <v>1595</v>
      </c>
      <c r="D732" s="164"/>
      <c r="E732" s="165">
        <v>8.06</v>
      </c>
      <c r="F732" s="162"/>
      <c r="G732" s="162"/>
      <c r="H732" s="162"/>
      <c r="I732" s="162"/>
      <c r="J732" s="162"/>
      <c r="K732" s="162"/>
      <c r="L732" s="162"/>
      <c r="M732" s="162"/>
      <c r="N732" s="161"/>
      <c r="O732" s="161"/>
      <c r="P732" s="161"/>
      <c r="Q732" s="161"/>
      <c r="R732" s="162"/>
      <c r="S732" s="162"/>
      <c r="T732" s="162"/>
      <c r="U732" s="162"/>
      <c r="V732" s="162"/>
      <c r="W732" s="162"/>
      <c r="X732" s="162"/>
      <c r="Y732" s="162"/>
      <c r="Z732" s="151"/>
      <c r="AA732" s="151"/>
      <c r="AB732" s="151"/>
      <c r="AC732" s="151"/>
      <c r="AD732" s="151"/>
      <c r="AE732" s="151"/>
      <c r="AF732" s="151"/>
      <c r="AG732" s="151" t="s">
        <v>249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3" x14ac:dyDescent="0.2">
      <c r="A733" s="158"/>
      <c r="B733" s="159"/>
      <c r="C733" s="192" t="s">
        <v>1596</v>
      </c>
      <c r="D733" s="164"/>
      <c r="E733" s="165">
        <v>8.1999999999999993</v>
      </c>
      <c r="F733" s="162"/>
      <c r="G733" s="162"/>
      <c r="H733" s="162"/>
      <c r="I733" s="162"/>
      <c r="J733" s="162"/>
      <c r="K733" s="162"/>
      <c r="L733" s="162"/>
      <c r="M733" s="162"/>
      <c r="N733" s="161"/>
      <c r="O733" s="161"/>
      <c r="P733" s="161"/>
      <c r="Q733" s="161"/>
      <c r="R733" s="162"/>
      <c r="S733" s="162"/>
      <c r="T733" s="162"/>
      <c r="U733" s="162"/>
      <c r="V733" s="162"/>
      <c r="W733" s="162"/>
      <c r="X733" s="162"/>
      <c r="Y733" s="162"/>
      <c r="Z733" s="151"/>
      <c r="AA733" s="151"/>
      <c r="AB733" s="151"/>
      <c r="AC733" s="151"/>
      <c r="AD733" s="151"/>
      <c r="AE733" s="151"/>
      <c r="AF733" s="151"/>
      <c r="AG733" s="151" t="s">
        <v>249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3" x14ac:dyDescent="0.2">
      <c r="A734" s="158"/>
      <c r="B734" s="159"/>
      <c r="C734" s="192" t="s">
        <v>1597</v>
      </c>
      <c r="D734" s="164"/>
      <c r="E734" s="165">
        <v>13.4</v>
      </c>
      <c r="F734" s="162"/>
      <c r="G734" s="162"/>
      <c r="H734" s="162"/>
      <c r="I734" s="162"/>
      <c r="J734" s="162"/>
      <c r="K734" s="162"/>
      <c r="L734" s="162"/>
      <c r="M734" s="162"/>
      <c r="N734" s="161"/>
      <c r="O734" s="161"/>
      <c r="P734" s="161"/>
      <c r="Q734" s="161"/>
      <c r="R734" s="162"/>
      <c r="S734" s="162"/>
      <c r="T734" s="162"/>
      <c r="U734" s="162"/>
      <c r="V734" s="162"/>
      <c r="W734" s="162"/>
      <c r="X734" s="162"/>
      <c r="Y734" s="162"/>
      <c r="Z734" s="151"/>
      <c r="AA734" s="151"/>
      <c r="AB734" s="151"/>
      <c r="AC734" s="151"/>
      <c r="AD734" s="151"/>
      <c r="AE734" s="151"/>
      <c r="AF734" s="151"/>
      <c r="AG734" s="151" t="s">
        <v>249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3" x14ac:dyDescent="0.2">
      <c r="A735" s="158"/>
      <c r="B735" s="159"/>
      <c r="C735" s="192" t="s">
        <v>1598</v>
      </c>
      <c r="D735" s="164"/>
      <c r="E735" s="165">
        <v>19.605</v>
      </c>
      <c r="F735" s="162"/>
      <c r="G735" s="162"/>
      <c r="H735" s="162"/>
      <c r="I735" s="162"/>
      <c r="J735" s="162"/>
      <c r="K735" s="162"/>
      <c r="L735" s="162"/>
      <c r="M735" s="162"/>
      <c r="N735" s="161"/>
      <c r="O735" s="161"/>
      <c r="P735" s="161"/>
      <c r="Q735" s="161"/>
      <c r="R735" s="162"/>
      <c r="S735" s="162"/>
      <c r="T735" s="162"/>
      <c r="U735" s="162"/>
      <c r="V735" s="162"/>
      <c r="W735" s="162"/>
      <c r="X735" s="162"/>
      <c r="Y735" s="162"/>
      <c r="Z735" s="151"/>
      <c r="AA735" s="151"/>
      <c r="AB735" s="151"/>
      <c r="AC735" s="151"/>
      <c r="AD735" s="151"/>
      <c r="AE735" s="151"/>
      <c r="AF735" s="151"/>
      <c r="AG735" s="151" t="s">
        <v>249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3" x14ac:dyDescent="0.2">
      <c r="A736" s="158"/>
      <c r="B736" s="159"/>
      <c r="C736" s="192" t="s">
        <v>1599</v>
      </c>
      <c r="D736" s="164"/>
      <c r="E736" s="165">
        <v>7.21</v>
      </c>
      <c r="F736" s="162"/>
      <c r="G736" s="162"/>
      <c r="H736" s="162"/>
      <c r="I736" s="162"/>
      <c r="J736" s="162"/>
      <c r="K736" s="162"/>
      <c r="L736" s="162"/>
      <c r="M736" s="162"/>
      <c r="N736" s="161"/>
      <c r="O736" s="161"/>
      <c r="P736" s="161"/>
      <c r="Q736" s="161"/>
      <c r="R736" s="162"/>
      <c r="S736" s="162"/>
      <c r="T736" s="162"/>
      <c r="U736" s="162"/>
      <c r="V736" s="162"/>
      <c r="W736" s="162"/>
      <c r="X736" s="162"/>
      <c r="Y736" s="162"/>
      <c r="Z736" s="151"/>
      <c r="AA736" s="151"/>
      <c r="AB736" s="151"/>
      <c r="AC736" s="151"/>
      <c r="AD736" s="151"/>
      <c r="AE736" s="151"/>
      <c r="AF736" s="151"/>
      <c r="AG736" s="151" t="s">
        <v>249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3" x14ac:dyDescent="0.2">
      <c r="A737" s="158"/>
      <c r="B737" s="159"/>
      <c r="C737" s="192" t="s">
        <v>1600</v>
      </c>
      <c r="D737" s="164"/>
      <c r="E737" s="165">
        <v>1.6625000000000001</v>
      </c>
      <c r="F737" s="162"/>
      <c r="G737" s="162"/>
      <c r="H737" s="162"/>
      <c r="I737" s="162"/>
      <c r="J737" s="162"/>
      <c r="K737" s="162"/>
      <c r="L737" s="162"/>
      <c r="M737" s="162"/>
      <c r="N737" s="161"/>
      <c r="O737" s="161"/>
      <c r="P737" s="161"/>
      <c r="Q737" s="161"/>
      <c r="R737" s="162"/>
      <c r="S737" s="162"/>
      <c r="T737" s="162"/>
      <c r="U737" s="162"/>
      <c r="V737" s="162"/>
      <c r="W737" s="162"/>
      <c r="X737" s="162"/>
      <c r="Y737" s="162"/>
      <c r="Z737" s="151"/>
      <c r="AA737" s="151"/>
      <c r="AB737" s="151"/>
      <c r="AC737" s="151"/>
      <c r="AD737" s="151"/>
      <c r="AE737" s="151"/>
      <c r="AF737" s="151"/>
      <c r="AG737" s="151" t="s">
        <v>249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3" x14ac:dyDescent="0.2">
      <c r="A738" s="158"/>
      <c r="B738" s="159"/>
      <c r="C738" s="192" t="s">
        <v>1121</v>
      </c>
      <c r="D738" s="164"/>
      <c r="E738" s="165"/>
      <c r="F738" s="162"/>
      <c r="G738" s="162"/>
      <c r="H738" s="162"/>
      <c r="I738" s="162"/>
      <c r="J738" s="162"/>
      <c r="K738" s="162"/>
      <c r="L738" s="162"/>
      <c r="M738" s="162"/>
      <c r="N738" s="161"/>
      <c r="O738" s="161"/>
      <c r="P738" s="161"/>
      <c r="Q738" s="161"/>
      <c r="R738" s="162"/>
      <c r="S738" s="162"/>
      <c r="T738" s="162"/>
      <c r="U738" s="162"/>
      <c r="V738" s="162"/>
      <c r="W738" s="162"/>
      <c r="X738" s="162"/>
      <c r="Y738" s="162"/>
      <c r="Z738" s="151"/>
      <c r="AA738" s="151"/>
      <c r="AB738" s="151"/>
      <c r="AC738" s="151"/>
      <c r="AD738" s="151"/>
      <c r="AE738" s="151"/>
      <c r="AF738" s="151"/>
      <c r="AG738" s="151" t="s">
        <v>249</v>
      </c>
      <c r="AH738" s="151">
        <v>0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3" x14ac:dyDescent="0.2">
      <c r="A739" s="158"/>
      <c r="B739" s="159"/>
      <c r="C739" s="192" t="s">
        <v>1601</v>
      </c>
      <c r="D739" s="164"/>
      <c r="E739" s="165">
        <v>10.227</v>
      </c>
      <c r="F739" s="162"/>
      <c r="G739" s="162"/>
      <c r="H739" s="162"/>
      <c r="I739" s="162"/>
      <c r="J739" s="162"/>
      <c r="K739" s="162"/>
      <c r="L739" s="162"/>
      <c r="M739" s="162"/>
      <c r="N739" s="161"/>
      <c r="O739" s="161"/>
      <c r="P739" s="161"/>
      <c r="Q739" s="161"/>
      <c r="R739" s="162"/>
      <c r="S739" s="162"/>
      <c r="T739" s="162"/>
      <c r="U739" s="162"/>
      <c r="V739" s="162"/>
      <c r="W739" s="162"/>
      <c r="X739" s="162"/>
      <c r="Y739" s="162"/>
      <c r="Z739" s="151"/>
      <c r="AA739" s="151"/>
      <c r="AB739" s="151"/>
      <c r="AC739" s="151"/>
      <c r="AD739" s="151"/>
      <c r="AE739" s="151"/>
      <c r="AF739" s="151"/>
      <c r="AG739" s="151" t="s">
        <v>249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3" x14ac:dyDescent="0.2">
      <c r="A740" s="158"/>
      <c r="B740" s="159"/>
      <c r="C740" s="192" t="s">
        <v>1602</v>
      </c>
      <c r="D740" s="164"/>
      <c r="E740" s="165">
        <v>18.225000000000001</v>
      </c>
      <c r="F740" s="162"/>
      <c r="G740" s="162"/>
      <c r="H740" s="162"/>
      <c r="I740" s="162"/>
      <c r="J740" s="162"/>
      <c r="K740" s="162"/>
      <c r="L740" s="162"/>
      <c r="M740" s="162"/>
      <c r="N740" s="161"/>
      <c r="O740" s="161"/>
      <c r="P740" s="161"/>
      <c r="Q740" s="161"/>
      <c r="R740" s="162"/>
      <c r="S740" s="162"/>
      <c r="T740" s="162"/>
      <c r="U740" s="162"/>
      <c r="V740" s="162"/>
      <c r="W740" s="162"/>
      <c r="X740" s="162"/>
      <c r="Y740" s="162"/>
      <c r="Z740" s="151"/>
      <c r="AA740" s="151"/>
      <c r="AB740" s="151"/>
      <c r="AC740" s="151"/>
      <c r="AD740" s="151"/>
      <c r="AE740" s="151"/>
      <c r="AF740" s="151"/>
      <c r="AG740" s="151" t="s">
        <v>249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3" x14ac:dyDescent="0.2">
      <c r="A741" s="158"/>
      <c r="B741" s="159"/>
      <c r="C741" s="192" t="s">
        <v>1603</v>
      </c>
      <c r="D741" s="164"/>
      <c r="E741" s="165">
        <v>13.805</v>
      </c>
      <c r="F741" s="162"/>
      <c r="G741" s="162"/>
      <c r="H741" s="162"/>
      <c r="I741" s="162"/>
      <c r="J741" s="162"/>
      <c r="K741" s="162"/>
      <c r="L741" s="162"/>
      <c r="M741" s="162"/>
      <c r="N741" s="161"/>
      <c r="O741" s="161"/>
      <c r="P741" s="161"/>
      <c r="Q741" s="161"/>
      <c r="R741" s="162"/>
      <c r="S741" s="162"/>
      <c r="T741" s="162"/>
      <c r="U741" s="162"/>
      <c r="V741" s="162"/>
      <c r="W741" s="162"/>
      <c r="X741" s="162"/>
      <c r="Y741" s="162"/>
      <c r="Z741" s="151"/>
      <c r="AA741" s="151"/>
      <c r="AB741" s="151"/>
      <c r="AC741" s="151"/>
      <c r="AD741" s="151"/>
      <c r="AE741" s="151"/>
      <c r="AF741" s="151"/>
      <c r="AG741" s="151" t="s">
        <v>249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3" x14ac:dyDescent="0.2">
      <c r="A742" s="158"/>
      <c r="B742" s="159"/>
      <c r="C742" s="192" t="s">
        <v>1604</v>
      </c>
      <c r="D742" s="164"/>
      <c r="E742" s="165">
        <v>1.61</v>
      </c>
      <c r="F742" s="162"/>
      <c r="G742" s="162"/>
      <c r="H742" s="162"/>
      <c r="I742" s="162"/>
      <c r="J742" s="162"/>
      <c r="K742" s="162"/>
      <c r="L742" s="162"/>
      <c r="M742" s="162"/>
      <c r="N742" s="161"/>
      <c r="O742" s="161"/>
      <c r="P742" s="161"/>
      <c r="Q742" s="161"/>
      <c r="R742" s="162"/>
      <c r="S742" s="162"/>
      <c r="T742" s="162"/>
      <c r="U742" s="162"/>
      <c r="V742" s="162"/>
      <c r="W742" s="162"/>
      <c r="X742" s="162"/>
      <c r="Y742" s="162"/>
      <c r="Z742" s="151"/>
      <c r="AA742" s="151"/>
      <c r="AB742" s="151"/>
      <c r="AC742" s="151"/>
      <c r="AD742" s="151"/>
      <c r="AE742" s="151"/>
      <c r="AF742" s="151"/>
      <c r="AG742" s="151" t="s">
        <v>249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x14ac:dyDescent="0.2">
      <c r="A743" s="167" t="s">
        <v>235</v>
      </c>
      <c r="B743" s="168" t="s">
        <v>200</v>
      </c>
      <c r="C743" s="190" t="s">
        <v>201</v>
      </c>
      <c r="D743" s="169"/>
      <c r="E743" s="170"/>
      <c r="F743" s="171"/>
      <c r="G743" s="171">
        <f>SUMIF(AG744:AG748,"&lt;&gt;NOR",G744:G748)</f>
        <v>0</v>
      </c>
      <c r="H743" s="171"/>
      <c r="I743" s="171">
        <f>SUM(I744:I748)</f>
        <v>0</v>
      </c>
      <c r="J743" s="171"/>
      <c r="K743" s="171">
        <f>SUM(K744:K748)</f>
        <v>0</v>
      </c>
      <c r="L743" s="171"/>
      <c r="M743" s="171">
        <f>SUM(M744:M748)</f>
        <v>0</v>
      </c>
      <c r="N743" s="170"/>
      <c r="O743" s="170">
        <f>SUM(O744:O748)</f>
        <v>1.92</v>
      </c>
      <c r="P743" s="170"/>
      <c r="Q743" s="170">
        <f>SUM(Q744:Q748)</f>
        <v>0</v>
      </c>
      <c r="R743" s="171"/>
      <c r="S743" s="171"/>
      <c r="T743" s="172"/>
      <c r="U743" s="166"/>
      <c r="V743" s="166">
        <f>SUM(V744:V748)</f>
        <v>408.71000000000004</v>
      </c>
      <c r="W743" s="166"/>
      <c r="X743" s="166"/>
      <c r="Y743" s="166"/>
      <c r="AG743" t="s">
        <v>236</v>
      </c>
    </row>
    <row r="744" spans="1:60" ht="22.5" outlineLevel="1" x14ac:dyDescent="0.2">
      <c r="A744" s="174">
        <v>181</v>
      </c>
      <c r="B744" s="175" t="s">
        <v>843</v>
      </c>
      <c r="C744" s="191" t="s">
        <v>1605</v>
      </c>
      <c r="D744" s="176" t="s">
        <v>268</v>
      </c>
      <c r="E744" s="177">
        <v>3041.2049999999999</v>
      </c>
      <c r="F744" s="178"/>
      <c r="G744" s="179">
        <f>ROUND(E744*F744,2)</f>
        <v>0</v>
      </c>
      <c r="H744" s="178"/>
      <c r="I744" s="179">
        <f>ROUND(E744*H744,2)</f>
        <v>0</v>
      </c>
      <c r="J744" s="178"/>
      <c r="K744" s="179">
        <f>ROUND(E744*J744,2)</f>
        <v>0</v>
      </c>
      <c r="L744" s="179">
        <v>21</v>
      </c>
      <c r="M744" s="179">
        <f>G744*(1+L744/100)</f>
        <v>0</v>
      </c>
      <c r="N744" s="177">
        <v>1.7000000000000001E-4</v>
      </c>
      <c r="O744" s="177">
        <f>ROUND(E744*N744,2)</f>
        <v>0.52</v>
      </c>
      <c r="P744" s="177">
        <v>0</v>
      </c>
      <c r="Q744" s="177">
        <f>ROUND(E744*P744,2)</f>
        <v>0</v>
      </c>
      <c r="R744" s="179" t="s">
        <v>845</v>
      </c>
      <c r="S744" s="179" t="s">
        <v>241</v>
      </c>
      <c r="T744" s="180" t="s">
        <v>242</v>
      </c>
      <c r="U744" s="162">
        <v>3.2480000000000002E-2</v>
      </c>
      <c r="V744" s="162">
        <f>ROUND(E744*U744,2)</f>
        <v>98.78</v>
      </c>
      <c r="W744" s="162"/>
      <c r="X744" s="162" t="s">
        <v>243</v>
      </c>
      <c r="Y744" s="162" t="s">
        <v>244</v>
      </c>
      <c r="Z744" s="151"/>
      <c r="AA744" s="151"/>
      <c r="AB744" s="151"/>
      <c r="AC744" s="151"/>
      <c r="AD744" s="151"/>
      <c r="AE744" s="151"/>
      <c r="AF744" s="151"/>
      <c r="AG744" s="151" t="s">
        <v>245</v>
      </c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2" x14ac:dyDescent="0.2">
      <c r="A745" s="158"/>
      <c r="B745" s="159"/>
      <c r="C745" s="192" t="s">
        <v>962</v>
      </c>
      <c r="D745" s="164"/>
      <c r="E745" s="165">
        <v>865.51</v>
      </c>
      <c r="F745" s="162"/>
      <c r="G745" s="162"/>
      <c r="H745" s="162"/>
      <c r="I745" s="162"/>
      <c r="J745" s="162"/>
      <c r="K745" s="162"/>
      <c r="L745" s="162"/>
      <c r="M745" s="162"/>
      <c r="N745" s="161"/>
      <c r="O745" s="161"/>
      <c r="P745" s="161"/>
      <c r="Q745" s="161"/>
      <c r="R745" s="162"/>
      <c r="S745" s="162"/>
      <c r="T745" s="162"/>
      <c r="U745" s="162"/>
      <c r="V745" s="162"/>
      <c r="W745" s="162"/>
      <c r="X745" s="162"/>
      <c r="Y745" s="162"/>
      <c r="Z745" s="151"/>
      <c r="AA745" s="151"/>
      <c r="AB745" s="151"/>
      <c r="AC745" s="151"/>
      <c r="AD745" s="151"/>
      <c r="AE745" s="151"/>
      <c r="AF745" s="151"/>
      <c r="AG745" s="151" t="s">
        <v>249</v>
      </c>
      <c r="AH745" s="151">
        <v>5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3" x14ac:dyDescent="0.2">
      <c r="A746" s="158"/>
      <c r="B746" s="159"/>
      <c r="C746" s="192" t="s">
        <v>921</v>
      </c>
      <c r="D746" s="164"/>
      <c r="E746" s="165">
        <v>2175.6950000000002</v>
      </c>
      <c r="F746" s="162"/>
      <c r="G746" s="162"/>
      <c r="H746" s="162"/>
      <c r="I746" s="162"/>
      <c r="J746" s="162"/>
      <c r="K746" s="162"/>
      <c r="L746" s="162"/>
      <c r="M746" s="162"/>
      <c r="N746" s="161"/>
      <c r="O746" s="161"/>
      <c r="P746" s="161"/>
      <c r="Q746" s="161"/>
      <c r="R746" s="162"/>
      <c r="S746" s="162"/>
      <c r="T746" s="162"/>
      <c r="U746" s="162"/>
      <c r="V746" s="162"/>
      <c r="W746" s="162"/>
      <c r="X746" s="162"/>
      <c r="Y746" s="162"/>
      <c r="Z746" s="151"/>
      <c r="AA746" s="151"/>
      <c r="AB746" s="151"/>
      <c r="AC746" s="151"/>
      <c r="AD746" s="151"/>
      <c r="AE746" s="151"/>
      <c r="AF746" s="151"/>
      <c r="AG746" s="151" t="s">
        <v>249</v>
      </c>
      <c r="AH746" s="151">
        <v>5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ht="22.5" outlineLevel="1" x14ac:dyDescent="0.2">
      <c r="A747" s="174">
        <v>182</v>
      </c>
      <c r="B747" s="175" t="s">
        <v>846</v>
      </c>
      <c r="C747" s="191" t="s">
        <v>1606</v>
      </c>
      <c r="D747" s="176" t="s">
        <v>268</v>
      </c>
      <c r="E747" s="177">
        <v>3041.2049999999999</v>
      </c>
      <c r="F747" s="178"/>
      <c r="G747" s="179">
        <f>ROUND(E747*F747,2)</f>
        <v>0</v>
      </c>
      <c r="H747" s="178"/>
      <c r="I747" s="179">
        <f>ROUND(E747*H747,2)</f>
        <v>0</v>
      </c>
      <c r="J747" s="178"/>
      <c r="K747" s="179">
        <f>ROUND(E747*J747,2)</f>
        <v>0</v>
      </c>
      <c r="L747" s="179">
        <v>21</v>
      </c>
      <c r="M747" s="179">
        <f>G747*(1+L747/100)</f>
        <v>0</v>
      </c>
      <c r="N747" s="177">
        <v>4.6000000000000001E-4</v>
      </c>
      <c r="O747" s="177">
        <f>ROUND(E747*N747,2)</f>
        <v>1.4</v>
      </c>
      <c r="P747" s="177">
        <v>0</v>
      </c>
      <c r="Q747" s="177">
        <f>ROUND(E747*P747,2)</f>
        <v>0</v>
      </c>
      <c r="R747" s="179" t="s">
        <v>845</v>
      </c>
      <c r="S747" s="179" t="s">
        <v>241</v>
      </c>
      <c r="T747" s="180" t="s">
        <v>242</v>
      </c>
      <c r="U747" s="162">
        <v>0.10191</v>
      </c>
      <c r="V747" s="162">
        <f>ROUND(E747*U747,2)</f>
        <v>309.93</v>
      </c>
      <c r="W747" s="162"/>
      <c r="X747" s="162" t="s">
        <v>243</v>
      </c>
      <c r="Y747" s="162" t="s">
        <v>244</v>
      </c>
      <c r="Z747" s="151"/>
      <c r="AA747" s="151"/>
      <c r="AB747" s="151"/>
      <c r="AC747" s="151"/>
      <c r="AD747" s="151"/>
      <c r="AE747" s="151"/>
      <c r="AF747" s="151"/>
      <c r="AG747" s="151" t="s">
        <v>245</v>
      </c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2" x14ac:dyDescent="0.2">
      <c r="A748" s="158"/>
      <c r="B748" s="159"/>
      <c r="C748" s="192" t="s">
        <v>1607</v>
      </c>
      <c r="D748" s="164"/>
      <c r="E748" s="165">
        <v>3041.2049999999999</v>
      </c>
      <c r="F748" s="162"/>
      <c r="G748" s="162"/>
      <c r="H748" s="162"/>
      <c r="I748" s="162"/>
      <c r="J748" s="162"/>
      <c r="K748" s="162"/>
      <c r="L748" s="162"/>
      <c r="M748" s="162"/>
      <c r="N748" s="161"/>
      <c r="O748" s="161"/>
      <c r="P748" s="161"/>
      <c r="Q748" s="161"/>
      <c r="R748" s="162"/>
      <c r="S748" s="162"/>
      <c r="T748" s="162"/>
      <c r="U748" s="162"/>
      <c r="V748" s="162"/>
      <c r="W748" s="162"/>
      <c r="X748" s="162"/>
      <c r="Y748" s="162"/>
      <c r="Z748" s="151"/>
      <c r="AA748" s="151"/>
      <c r="AB748" s="151"/>
      <c r="AC748" s="151"/>
      <c r="AD748" s="151"/>
      <c r="AE748" s="151"/>
      <c r="AF748" s="151"/>
      <c r="AG748" s="151" t="s">
        <v>249</v>
      </c>
      <c r="AH748" s="151">
        <v>5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x14ac:dyDescent="0.2">
      <c r="A749" s="167" t="s">
        <v>235</v>
      </c>
      <c r="B749" s="168" t="s">
        <v>202</v>
      </c>
      <c r="C749" s="190" t="s">
        <v>203</v>
      </c>
      <c r="D749" s="169"/>
      <c r="E749" s="170"/>
      <c r="F749" s="171"/>
      <c r="G749" s="171">
        <f>SUMIF(AG750:AG751,"&lt;&gt;NOR",G750:G751)</f>
        <v>0</v>
      </c>
      <c r="H749" s="171"/>
      <c r="I749" s="171">
        <f>SUM(I750:I751)</f>
        <v>0</v>
      </c>
      <c r="J749" s="171"/>
      <c r="K749" s="171">
        <f>SUM(K750:K751)</f>
        <v>0</v>
      </c>
      <c r="L749" s="171"/>
      <c r="M749" s="171">
        <f>SUM(M750:M751)</f>
        <v>0</v>
      </c>
      <c r="N749" s="170"/>
      <c r="O749" s="170">
        <f>SUM(O750:O751)</f>
        <v>0</v>
      </c>
      <c r="P749" s="170"/>
      <c r="Q749" s="170">
        <f>SUM(Q750:Q751)</f>
        <v>0</v>
      </c>
      <c r="R749" s="171"/>
      <c r="S749" s="171"/>
      <c r="T749" s="172"/>
      <c r="U749" s="166"/>
      <c r="V749" s="166">
        <f>SUM(V750:V751)</f>
        <v>0.31</v>
      </c>
      <c r="W749" s="166"/>
      <c r="X749" s="166"/>
      <c r="Y749" s="166"/>
      <c r="AG749" t="s">
        <v>236</v>
      </c>
    </row>
    <row r="750" spans="1:60" outlineLevel="1" x14ac:dyDescent="0.2">
      <c r="A750" s="182">
        <v>183</v>
      </c>
      <c r="B750" s="183" t="s">
        <v>1608</v>
      </c>
      <c r="C750" s="193" t="s">
        <v>1609</v>
      </c>
      <c r="D750" s="184" t="s">
        <v>0</v>
      </c>
      <c r="E750" s="185">
        <v>100</v>
      </c>
      <c r="F750" s="186"/>
      <c r="G750" s="187">
        <f>ROUND(E750*F750,2)</f>
        <v>0</v>
      </c>
      <c r="H750" s="186"/>
      <c r="I750" s="187">
        <f>ROUND(E750*H750,2)</f>
        <v>0</v>
      </c>
      <c r="J750" s="186"/>
      <c r="K750" s="187">
        <f>ROUND(E750*J750,2)</f>
        <v>0</v>
      </c>
      <c r="L750" s="187">
        <v>21</v>
      </c>
      <c r="M750" s="187">
        <f>G750*(1+L750/100)</f>
        <v>0</v>
      </c>
      <c r="N750" s="185">
        <v>0</v>
      </c>
      <c r="O750" s="185">
        <f>ROUND(E750*N750,2)</f>
        <v>0</v>
      </c>
      <c r="P750" s="185">
        <v>0</v>
      </c>
      <c r="Q750" s="185">
        <f>ROUND(E750*P750,2)</f>
        <v>0</v>
      </c>
      <c r="R750" s="187"/>
      <c r="S750" s="187" t="s">
        <v>241</v>
      </c>
      <c r="T750" s="188" t="s">
        <v>366</v>
      </c>
      <c r="U750" s="162">
        <v>2.8999999999999998E-3</v>
      </c>
      <c r="V750" s="162">
        <f>ROUND(E750*U750,2)</f>
        <v>0.28999999999999998</v>
      </c>
      <c r="W750" s="162"/>
      <c r="X750" s="162" t="s">
        <v>243</v>
      </c>
      <c r="Y750" s="162" t="s">
        <v>244</v>
      </c>
      <c r="Z750" s="151"/>
      <c r="AA750" s="151"/>
      <c r="AB750" s="151"/>
      <c r="AC750" s="151"/>
      <c r="AD750" s="151"/>
      <c r="AE750" s="151"/>
      <c r="AF750" s="151"/>
      <c r="AG750" s="151" t="s">
        <v>245</v>
      </c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74">
        <v>184</v>
      </c>
      <c r="B751" s="175" t="s">
        <v>1610</v>
      </c>
      <c r="C751" s="191" t="s">
        <v>1611</v>
      </c>
      <c r="D751" s="176" t="s">
        <v>428</v>
      </c>
      <c r="E751" s="177">
        <v>1</v>
      </c>
      <c r="F751" s="178"/>
      <c r="G751" s="179">
        <f>ROUND(E751*F751,2)</f>
        <v>0</v>
      </c>
      <c r="H751" s="178"/>
      <c r="I751" s="179">
        <f>ROUND(E751*H751,2)</f>
        <v>0</v>
      </c>
      <c r="J751" s="178"/>
      <c r="K751" s="179">
        <f>ROUND(E751*J751,2)</f>
        <v>0</v>
      </c>
      <c r="L751" s="179">
        <v>21</v>
      </c>
      <c r="M751" s="179">
        <f>G751*(1+L751/100)</f>
        <v>0</v>
      </c>
      <c r="N751" s="177">
        <v>7.2999999999999996E-4</v>
      </c>
      <c r="O751" s="177">
        <f>ROUND(E751*N751,2)</f>
        <v>0</v>
      </c>
      <c r="P751" s="177">
        <v>0</v>
      </c>
      <c r="Q751" s="177">
        <f>ROUND(E751*P751,2)</f>
        <v>0</v>
      </c>
      <c r="R751" s="179"/>
      <c r="S751" s="179" t="s">
        <v>349</v>
      </c>
      <c r="T751" s="180" t="s">
        <v>366</v>
      </c>
      <c r="U751" s="162">
        <v>2.2499999999999999E-2</v>
      </c>
      <c r="V751" s="162">
        <f>ROUND(E751*U751,2)</f>
        <v>0.02</v>
      </c>
      <c r="W751" s="162"/>
      <c r="X751" s="162" t="s">
        <v>243</v>
      </c>
      <c r="Y751" s="162" t="s">
        <v>244</v>
      </c>
      <c r="Z751" s="151"/>
      <c r="AA751" s="151"/>
      <c r="AB751" s="151"/>
      <c r="AC751" s="151"/>
      <c r="AD751" s="151"/>
      <c r="AE751" s="151"/>
      <c r="AF751" s="151"/>
      <c r="AG751" s="151" t="s">
        <v>245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x14ac:dyDescent="0.2">
      <c r="A752" s="3"/>
      <c r="B752" s="4"/>
      <c r="C752" s="195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AE752">
        <v>12</v>
      </c>
      <c r="AF752">
        <v>21</v>
      </c>
      <c r="AG752" t="s">
        <v>221</v>
      </c>
    </row>
    <row r="753" spans="1:33" x14ac:dyDescent="0.2">
      <c r="A753" s="154"/>
      <c r="B753" s="155" t="s">
        <v>29</v>
      </c>
      <c r="C753" s="196"/>
      <c r="D753" s="156"/>
      <c r="E753" s="157"/>
      <c r="F753" s="157"/>
      <c r="G753" s="173">
        <f>G8+G41+G53+G63+G77+G162+G169+G188+G206+G209+G213+G216+G452+G460+G463+G477+G496+G499+G501+G513+G517+G586+G612+G673+G720+G743+G749</f>
        <v>0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AE753">
        <f>SUMIF(L7:L751,AE752,G7:G751)</f>
        <v>0</v>
      </c>
      <c r="AF753">
        <f>SUMIF(L7:L751,AF752,G7:G751)</f>
        <v>0</v>
      </c>
      <c r="AG753" t="s">
        <v>483</v>
      </c>
    </row>
    <row r="754" spans="1:33" x14ac:dyDescent="0.2">
      <c r="C754" s="197"/>
      <c r="D754" s="10"/>
      <c r="AG754" t="s">
        <v>484</v>
      </c>
    </row>
    <row r="755" spans="1:33" x14ac:dyDescent="0.2">
      <c r="D755" s="10"/>
    </row>
    <row r="756" spans="1:33" x14ac:dyDescent="0.2">
      <c r="D756" s="10"/>
    </row>
    <row r="757" spans="1:33" x14ac:dyDescent="0.2">
      <c r="D757" s="10"/>
    </row>
    <row r="758" spans="1:33" x14ac:dyDescent="0.2">
      <c r="D758" s="10"/>
    </row>
    <row r="759" spans="1:33" x14ac:dyDescent="0.2">
      <c r="D759" s="10"/>
    </row>
    <row r="760" spans="1:33" x14ac:dyDescent="0.2">
      <c r="D760" s="10"/>
    </row>
    <row r="761" spans="1:33" x14ac:dyDescent="0.2">
      <c r="D761" s="10"/>
    </row>
    <row r="762" spans="1:33" x14ac:dyDescent="0.2">
      <c r="D762" s="10"/>
    </row>
    <row r="763" spans="1:33" x14ac:dyDescent="0.2">
      <c r="D763" s="10"/>
    </row>
    <row r="764" spans="1:33" x14ac:dyDescent="0.2">
      <c r="D764" s="10"/>
    </row>
    <row r="765" spans="1:33" x14ac:dyDescent="0.2">
      <c r="D765" s="10"/>
    </row>
    <row r="766" spans="1:33" x14ac:dyDescent="0.2">
      <c r="D766" s="10"/>
    </row>
    <row r="767" spans="1:33" x14ac:dyDescent="0.2">
      <c r="D767" s="10"/>
    </row>
    <row r="768" spans="1:33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5bMWGCg/EzCkiLOzHuDEMAznPZnALhPBXe6Veec6CSdbHohLgsEud/FGDUF5WeA7teiJA7zFEjoNnoGokYYHA==" saltValue="HMQRrQ5Y1CkkDdHJexhgFg==" spinCount="100000" sheet="1" formatRows="0"/>
  <mergeCells count="48">
    <mergeCell ref="C65:G65"/>
    <mergeCell ref="A1:G1"/>
    <mergeCell ref="C2:G2"/>
    <mergeCell ref="C3:G3"/>
    <mergeCell ref="C4:G4"/>
    <mergeCell ref="C19:G19"/>
    <mergeCell ref="C22:G22"/>
    <mergeCell ref="C25:G25"/>
    <mergeCell ref="C30:G30"/>
    <mergeCell ref="C34:G34"/>
    <mergeCell ref="C38:G38"/>
    <mergeCell ref="C55:G55"/>
    <mergeCell ref="C267:G267"/>
    <mergeCell ref="C70:G70"/>
    <mergeCell ref="C79:G79"/>
    <mergeCell ref="C117:G117"/>
    <mergeCell ref="C164:G164"/>
    <mergeCell ref="C171:G171"/>
    <mergeCell ref="C176:G176"/>
    <mergeCell ref="C179:G179"/>
    <mergeCell ref="C182:G182"/>
    <mergeCell ref="C218:G218"/>
    <mergeCell ref="C242:G242"/>
    <mergeCell ref="C251:G251"/>
    <mergeCell ref="C510:G510"/>
    <mergeCell ref="C273:G273"/>
    <mergeCell ref="C387:G387"/>
    <mergeCell ref="C454:G454"/>
    <mergeCell ref="C462:G462"/>
    <mergeCell ref="C472:G472"/>
    <mergeCell ref="C474:G474"/>
    <mergeCell ref="C476:G476"/>
    <mergeCell ref="C491:G491"/>
    <mergeCell ref="C493:G493"/>
    <mergeCell ref="C495:G495"/>
    <mergeCell ref="C508:G508"/>
    <mergeCell ref="C722:G722"/>
    <mergeCell ref="C512:G512"/>
    <mergeCell ref="C516:G516"/>
    <mergeCell ref="C581:G581"/>
    <mergeCell ref="C583:G583"/>
    <mergeCell ref="C585:G585"/>
    <mergeCell ref="C607:G607"/>
    <mergeCell ref="C609:G609"/>
    <mergeCell ref="C611:G611"/>
    <mergeCell ref="C668:G668"/>
    <mergeCell ref="C670:G670"/>
    <mergeCell ref="C672:G67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208</v>
      </c>
      <c r="B1" s="257"/>
      <c r="C1" s="257"/>
      <c r="D1" s="257"/>
      <c r="E1" s="257"/>
      <c r="F1" s="257"/>
      <c r="G1" s="257"/>
      <c r="AG1" t="s">
        <v>209</v>
      </c>
    </row>
    <row r="2" spans="1:60" ht="24.95" customHeight="1" x14ac:dyDescent="0.2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210</v>
      </c>
    </row>
    <row r="3" spans="1:60" ht="24.95" customHeight="1" x14ac:dyDescent="0.2">
      <c r="A3" s="143" t="s">
        <v>8</v>
      </c>
      <c r="B3" s="49" t="s">
        <v>47</v>
      </c>
      <c r="C3" s="258" t="s">
        <v>44</v>
      </c>
      <c r="D3" s="259"/>
      <c r="E3" s="259"/>
      <c r="F3" s="259"/>
      <c r="G3" s="260"/>
      <c r="AC3" s="124" t="s">
        <v>210</v>
      </c>
      <c r="AG3" t="s">
        <v>211</v>
      </c>
    </row>
    <row r="4" spans="1:60" ht="24.95" customHeight="1" x14ac:dyDescent="0.2">
      <c r="A4" s="144" t="s">
        <v>9</v>
      </c>
      <c r="B4" s="145" t="s">
        <v>59</v>
      </c>
      <c r="C4" s="261" t="s">
        <v>60</v>
      </c>
      <c r="D4" s="262"/>
      <c r="E4" s="262"/>
      <c r="F4" s="262"/>
      <c r="G4" s="263"/>
      <c r="AG4" t="s">
        <v>212</v>
      </c>
    </row>
    <row r="5" spans="1:60" x14ac:dyDescent="0.2">
      <c r="D5" s="10"/>
    </row>
    <row r="6" spans="1:60" ht="38.25" x14ac:dyDescent="0.2">
      <c r="A6" s="147" t="s">
        <v>213</v>
      </c>
      <c r="B6" s="149" t="s">
        <v>214</v>
      </c>
      <c r="C6" s="149" t="s">
        <v>215</v>
      </c>
      <c r="D6" s="148" t="s">
        <v>216</v>
      </c>
      <c r="E6" s="147" t="s">
        <v>217</v>
      </c>
      <c r="F6" s="146" t="s">
        <v>218</v>
      </c>
      <c r="G6" s="147" t="s">
        <v>29</v>
      </c>
      <c r="H6" s="150" t="s">
        <v>30</v>
      </c>
      <c r="I6" s="150" t="s">
        <v>219</v>
      </c>
      <c r="J6" s="150" t="s">
        <v>31</v>
      </c>
      <c r="K6" s="150" t="s">
        <v>220</v>
      </c>
      <c r="L6" s="150" t="s">
        <v>221</v>
      </c>
      <c r="M6" s="150" t="s">
        <v>222</v>
      </c>
      <c r="N6" s="150" t="s">
        <v>223</v>
      </c>
      <c r="O6" s="150" t="s">
        <v>224</v>
      </c>
      <c r="P6" s="150" t="s">
        <v>225</v>
      </c>
      <c r="Q6" s="150" t="s">
        <v>226</v>
      </c>
      <c r="R6" s="150" t="s">
        <v>227</v>
      </c>
      <c r="S6" s="150" t="s">
        <v>228</v>
      </c>
      <c r="T6" s="150" t="s">
        <v>229</v>
      </c>
      <c r="U6" s="150" t="s">
        <v>230</v>
      </c>
      <c r="V6" s="150" t="s">
        <v>231</v>
      </c>
      <c r="W6" s="150" t="s">
        <v>232</v>
      </c>
      <c r="X6" s="150" t="s">
        <v>233</v>
      </c>
      <c r="Y6" s="150" t="s">
        <v>234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235</v>
      </c>
      <c r="B8" s="168" t="s">
        <v>206</v>
      </c>
      <c r="C8" s="190" t="s">
        <v>27</v>
      </c>
      <c r="D8" s="169"/>
      <c r="E8" s="170"/>
      <c r="F8" s="171"/>
      <c r="G8" s="171">
        <f>SUMIF(AG9:AG14,"&lt;&gt;NOR",G9:G14)</f>
        <v>0</v>
      </c>
      <c r="H8" s="171"/>
      <c r="I8" s="171">
        <f>SUM(I9:I14)</f>
        <v>0</v>
      </c>
      <c r="J8" s="171"/>
      <c r="K8" s="171">
        <f>SUM(K9:K14)</f>
        <v>0</v>
      </c>
      <c r="L8" s="171"/>
      <c r="M8" s="171">
        <f>SUM(M9:M14)</f>
        <v>0</v>
      </c>
      <c r="N8" s="170"/>
      <c r="O8" s="170">
        <f>SUM(O9:O14)</f>
        <v>0</v>
      </c>
      <c r="P8" s="170"/>
      <c r="Q8" s="170">
        <f>SUM(Q9:Q14)</f>
        <v>0</v>
      </c>
      <c r="R8" s="171"/>
      <c r="S8" s="171"/>
      <c r="T8" s="172"/>
      <c r="U8" s="166"/>
      <c r="V8" s="166">
        <f>SUM(V9:V14)</f>
        <v>0</v>
      </c>
      <c r="W8" s="166"/>
      <c r="X8" s="166"/>
      <c r="Y8" s="166"/>
      <c r="AG8" t="s">
        <v>236</v>
      </c>
    </row>
    <row r="9" spans="1:60" outlineLevel="1" x14ac:dyDescent="0.2">
      <c r="A9" s="182">
        <v>1</v>
      </c>
      <c r="B9" s="183" t="s">
        <v>1612</v>
      </c>
      <c r="C9" s="193" t="s">
        <v>1613</v>
      </c>
      <c r="D9" s="184" t="s">
        <v>1614</v>
      </c>
      <c r="E9" s="185">
        <v>1</v>
      </c>
      <c r="F9" s="186"/>
      <c r="G9" s="187">
        <f t="shared" ref="G9:G14" si="0">ROUND(E9*F9,2)</f>
        <v>0</v>
      </c>
      <c r="H9" s="186"/>
      <c r="I9" s="187">
        <f t="shared" ref="I9:I14" si="1">ROUND(E9*H9,2)</f>
        <v>0</v>
      </c>
      <c r="J9" s="186"/>
      <c r="K9" s="187">
        <f t="shared" ref="K9:K14" si="2">ROUND(E9*J9,2)</f>
        <v>0</v>
      </c>
      <c r="L9" s="187">
        <v>21</v>
      </c>
      <c r="M9" s="187">
        <f t="shared" ref="M9:M14" si="3">G9*(1+L9/100)</f>
        <v>0</v>
      </c>
      <c r="N9" s="185">
        <v>0</v>
      </c>
      <c r="O9" s="185">
        <f t="shared" ref="O9:O14" si="4">ROUND(E9*N9,2)</f>
        <v>0</v>
      </c>
      <c r="P9" s="185">
        <v>0</v>
      </c>
      <c r="Q9" s="185">
        <f t="shared" ref="Q9:Q14" si="5">ROUND(E9*P9,2)</f>
        <v>0</v>
      </c>
      <c r="R9" s="187"/>
      <c r="S9" s="187" t="s">
        <v>241</v>
      </c>
      <c r="T9" s="188" t="s">
        <v>366</v>
      </c>
      <c r="U9" s="162">
        <v>0</v>
      </c>
      <c r="V9" s="162">
        <f t="shared" ref="V9:V14" si="6">ROUND(E9*U9,2)</f>
        <v>0</v>
      </c>
      <c r="W9" s="162"/>
      <c r="X9" s="162" t="s">
        <v>1615</v>
      </c>
      <c r="Y9" s="162" t="s">
        <v>244</v>
      </c>
      <c r="Z9" s="151"/>
      <c r="AA9" s="151"/>
      <c r="AB9" s="151"/>
      <c r="AC9" s="151"/>
      <c r="AD9" s="151"/>
      <c r="AE9" s="151"/>
      <c r="AF9" s="151"/>
      <c r="AG9" s="151" t="s">
        <v>1616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2">
        <v>2</v>
      </c>
      <c r="B10" s="183" t="s">
        <v>1617</v>
      </c>
      <c r="C10" s="193" t="s">
        <v>1618</v>
      </c>
      <c r="D10" s="184" t="s">
        <v>1614</v>
      </c>
      <c r="E10" s="185">
        <v>1</v>
      </c>
      <c r="F10" s="186"/>
      <c r="G10" s="187">
        <f t="shared" si="0"/>
        <v>0</v>
      </c>
      <c r="H10" s="186"/>
      <c r="I10" s="187">
        <f t="shared" si="1"/>
        <v>0</v>
      </c>
      <c r="J10" s="186"/>
      <c r="K10" s="187">
        <f t="shared" si="2"/>
        <v>0</v>
      </c>
      <c r="L10" s="187">
        <v>21</v>
      </c>
      <c r="M10" s="187">
        <f t="shared" si="3"/>
        <v>0</v>
      </c>
      <c r="N10" s="185">
        <v>0</v>
      </c>
      <c r="O10" s="185">
        <f t="shared" si="4"/>
        <v>0</v>
      </c>
      <c r="P10" s="185">
        <v>0</v>
      </c>
      <c r="Q10" s="185">
        <f t="shared" si="5"/>
        <v>0</v>
      </c>
      <c r="R10" s="187"/>
      <c r="S10" s="187" t="s">
        <v>241</v>
      </c>
      <c r="T10" s="188" t="s">
        <v>366</v>
      </c>
      <c r="U10" s="162">
        <v>0</v>
      </c>
      <c r="V10" s="162">
        <f t="shared" si="6"/>
        <v>0</v>
      </c>
      <c r="W10" s="162"/>
      <c r="X10" s="162" t="s">
        <v>1615</v>
      </c>
      <c r="Y10" s="162" t="s">
        <v>244</v>
      </c>
      <c r="Z10" s="151"/>
      <c r="AA10" s="151"/>
      <c r="AB10" s="151"/>
      <c r="AC10" s="151"/>
      <c r="AD10" s="151"/>
      <c r="AE10" s="151"/>
      <c r="AF10" s="151"/>
      <c r="AG10" s="151" t="s">
        <v>1616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2">
        <v>3</v>
      </c>
      <c r="B11" s="183" t="s">
        <v>1619</v>
      </c>
      <c r="C11" s="193" t="s">
        <v>1620</v>
      </c>
      <c r="D11" s="184" t="s">
        <v>1614</v>
      </c>
      <c r="E11" s="185">
        <v>1</v>
      </c>
      <c r="F11" s="186"/>
      <c r="G11" s="187">
        <f t="shared" si="0"/>
        <v>0</v>
      </c>
      <c r="H11" s="186"/>
      <c r="I11" s="187">
        <f t="shared" si="1"/>
        <v>0</v>
      </c>
      <c r="J11" s="186"/>
      <c r="K11" s="187">
        <f t="shared" si="2"/>
        <v>0</v>
      </c>
      <c r="L11" s="187">
        <v>21</v>
      </c>
      <c r="M11" s="187">
        <f t="shared" si="3"/>
        <v>0</v>
      </c>
      <c r="N11" s="185">
        <v>0</v>
      </c>
      <c r="O11" s="185">
        <f t="shared" si="4"/>
        <v>0</v>
      </c>
      <c r="P11" s="185">
        <v>0</v>
      </c>
      <c r="Q11" s="185">
        <f t="shared" si="5"/>
        <v>0</v>
      </c>
      <c r="R11" s="187"/>
      <c r="S11" s="187" t="s">
        <v>241</v>
      </c>
      <c r="T11" s="188" t="s">
        <v>366</v>
      </c>
      <c r="U11" s="162">
        <v>0</v>
      </c>
      <c r="V11" s="162">
        <f t="shared" si="6"/>
        <v>0</v>
      </c>
      <c r="W11" s="162"/>
      <c r="X11" s="162" t="s">
        <v>1615</v>
      </c>
      <c r="Y11" s="162" t="s">
        <v>244</v>
      </c>
      <c r="Z11" s="151"/>
      <c r="AA11" s="151"/>
      <c r="AB11" s="151"/>
      <c r="AC11" s="151"/>
      <c r="AD11" s="151"/>
      <c r="AE11" s="151"/>
      <c r="AF11" s="151"/>
      <c r="AG11" s="151" t="s">
        <v>1616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2">
        <v>4</v>
      </c>
      <c r="B12" s="183" t="s">
        <v>1621</v>
      </c>
      <c r="C12" s="193" t="s">
        <v>1622</v>
      </c>
      <c r="D12" s="184" t="s">
        <v>1614</v>
      </c>
      <c r="E12" s="185">
        <v>1</v>
      </c>
      <c r="F12" s="186"/>
      <c r="G12" s="187">
        <f t="shared" si="0"/>
        <v>0</v>
      </c>
      <c r="H12" s="186"/>
      <c r="I12" s="187">
        <f t="shared" si="1"/>
        <v>0</v>
      </c>
      <c r="J12" s="186"/>
      <c r="K12" s="187">
        <f t="shared" si="2"/>
        <v>0</v>
      </c>
      <c r="L12" s="187">
        <v>21</v>
      </c>
      <c r="M12" s="187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7"/>
      <c r="S12" s="187" t="s">
        <v>349</v>
      </c>
      <c r="T12" s="188" t="s">
        <v>366</v>
      </c>
      <c r="U12" s="162">
        <v>0</v>
      </c>
      <c r="V12" s="162">
        <f t="shared" si="6"/>
        <v>0</v>
      </c>
      <c r="W12" s="162"/>
      <c r="X12" s="162" t="s">
        <v>1615</v>
      </c>
      <c r="Y12" s="162" t="s">
        <v>244</v>
      </c>
      <c r="Z12" s="151"/>
      <c r="AA12" s="151"/>
      <c r="AB12" s="151"/>
      <c r="AC12" s="151"/>
      <c r="AD12" s="151"/>
      <c r="AE12" s="151"/>
      <c r="AF12" s="151"/>
      <c r="AG12" s="151" t="s">
        <v>1616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2">
        <v>5</v>
      </c>
      <c r="B13" s="183" t="s">
        <v>1623</v>
      </c>
      <c r="C13" s="193" t="s">
        <v>1624</v>
      </c>
      <c r="D13" s="184" t="s">
        <v>626</v>
      </c>
      <c r="E13" s="185">
        <v>1</v>
      </c>
      <c r="F13" s="186"/>
      <c r="G13" s="187">
        <f t="shared" si="0"/>
        <v>0</v>
      </c>
      <c r="H13" s="186"/>
      <c r="I13" s="187">
        <f t="shared" si="1"/>
        <v>0</v>
      </c>
      <c r="J13" s="186"/>
      <c r="K13" s="187">
        <f t="shared" si="2"/>
        <v>0</v>
      </c>
      <c r="L13" s="187">
        <v>21</v>
      </c>
      <c r="M13" s="187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7"/>
      <c r="S13" s="187" t="s">
        <v>349</v>
      </c>
      <c r="T13" s="188" t="s">
        <v>366</v>
      </c>
      <c r="U13" s="162">
        <v>0</v>
      </c>
      <c r="V13" s="162">
        <f t="shared" si="6"/>
        <v>0</v>
      </c>
      <c r="W13" s="162"/>
      <c r="X13" s="162" t="s">
        <v>1615</v>
      </c>
      <c r="Y13" s="162" t="s">
        <v>244</v>
      </c>
      <c r="Z13" s="151"/>
      <c r="AA13" s="151"/>
      <c r="AB13" s="151"/>
      <c r="AC13" s="151"/>
      <c r="AD13" s="151"/>
      <c r="AE13" s="151"/>
      <c r="AF13" s="151"/>
      <c r="AG13" s="151" t="s">
        <v>1616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2">
        <v>6</v>
      </c>
      <c r="B14" s="183" t="s">
        <v>1625</v>
      </c>
      <c r="C14" s="193" t="s">
        <v>1626</v>
      </c>
      <c r="D14" s="184" t="s">
        <v>626</v>
      </c>
      <c r="E14" s="185">
        <v>1</v>
      </c>
      <c r="F14" s="186"/>
      <c r="G14" s="187">
        <f t="shared" si="0"/>
        <v>0</v>
      </c>
      <c r="H14" s="186"/>
      <c r="I14" s="187">
        <f t="shared" si="1"/>
        <v>0</v>
      </c>
      <c r="J14" s="186"/>
      <c r="K14" s="187">
        <f t="shared" si="2"/>
        <v>0</v>
      </c>
      <c r="L14" s="187">
        <v>21</v>
      </c>
      <c r="M14" s="187">
        <f t="shared" si="3"/>
        <v>0</v>
      </c>
      <c r="N14" s="185">
        <v>0</v>
      </c>
      <c r="O14" s="185">
        <f t="shared" si="4"/>
        <v>0</v>
      </c>
      <c r="P14" s="185">
        <v>0</v>
      </c>
      <c r="Q14" s="185">
        <f t="shared" si="5"/>
        <v>0</v>
      </c>
      <c r="R14" s="187"/>
      <c r="S14" s="187" t="s">
        <v>349</v>
      </c>
      <c r="T14" s="188" t="s">
        <v>366</v>
      </c>
      <c r="U14" s="162">
        <v>0</v>
      </c>
      <c r="V14" s="162">
        <f t="shared" si="6"/>
        <v>0</v>
      </c>
      <c r="W14" s="162"/>
      <c r="X14" s="162" t="s">
        <v>1615</v>
      </c>
      <c r="Y14" s="162" t="s">
        <v>244</v>
      </c>
      <c r="Z14" s="151"/>
      <c r="AA14" s="151"/>
      <c r="AB14" s="151"/>
      <c r="AC14" s="151"/>
      <c r="AD14" s="151"/>
      <c r="AE14" s="151"/>
      <c r="AF14" s="151"/>
      <c r="AG14" s="151" t="s">
        <v>1616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7" t="s">
        <v>235</v>
      </c>
      <c r="B15" s="168" t="s">
        <v>207</v>
      </c>
      <c r="C15" s="190" t="s">
        <v>28</v>
      </c>
      <c r="D15" s="169"/>
      <c r="E15" s="170"/>
      <c r="F15" s="171"/>
      <c r="G15" s="171">
        <f>SUMIF(AG16:AG16,"&lt;&gt;NOR",G16:G16)</f>
        <v>0</v>
      </c>
      <c r="H15" s="171"/>
      <c r="I15" s="171">
        <f>SUM(I16:I16)</f>
        <v>0</v>
      </c>
      <c r="J15" s="171"/>
      <c r="K15" s="171">
        <f>SUM(K16:K16)</f>
        <v>0</v>
      </c>
      <c r="L15" s="171"/>
      <c r="M15" s="171">
        <f>SUM(M16:M16)</f>
        <v>0</v>
      </c>
      <c r="N15" s="170"/>
      <c r="O15" s="170">
        <f>SUM(O16:O16)</f>
        <v>0</v>
      </c>
      <c r="P15" s="170"/>
      <c r="Q15" s="170">
        <f>SUM(Q16:Q16)</f>
        <v>0</v>
      </c>
      <c r="R15" s="171"/>
      <c r="S15" s="171"/>
      <c r="T15" s="172"/>
      <c r="U15" s="166"/>
      <c r="V15" s="166">
        <f>SUM(V16:V16)</f>
        <v>0</v>
      </c>
      <c r="W15" s="166"/>
      <c r="X15" s="166"/>
      <c r="Y15" s="166"/>
      <c r="AG15" t="s">
        <v>236</v>
      </c>
    </row>
    <row r="16" spans="1:60" outlineLevel="1" x14ac:dyDescent="0.2">
      <c r="A16" s="174">
        <v>7</v>
      </c>
      <c r="B16" s="175" t="s">
        <v>1627</v>
      </c>
      <c r="C16" s="191" t="s">
        <v>1628</v>
      </c>
      <c r="D16" s="176" t="s">
        <v>1614</v>
      </c>
      <c r="E16" s="177">
        <v>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/>
      <c r="S16" s="179" t="s">
        <v>241</v>
      </c>
      <c r="T16" s="180" t="s">
        <v>366</v>
      </c>
      <c r="U16" s="162">
        <v>0</v>
      </c>
      <c r="V16" s="162">
        <f>ROUND(E16*U16,2)</f>
        <v>0</v>
      </c>
      <c r="W16" s="162"/>
      <c r="X16" s="162" t="s">
        <v>1615</v>
      </c>
      <c r="Y16" s="162" t="s">
        <v>244</v>
      </c>
      <c r="Z16" s="151"/>
      <c r="AA16" s="151"/>
      <c r="AB16" s="151"/>
      <c r="AC16" s="151"/>
      <c r="AD16" s="151"/>
      <c r="AE16" s="151"/>
      <c r="AF16" s="151"/>
      <c r="AG16" s="151" t="s">
        <v>1616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33" x14ac:dyDescent="0.2">
      <c r="A17" s="3"/>
      <c r="B17" s="4"/>
      <c r="C17" s="19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221</v>
      </c>
    </row>
    <row r="18" spans="1:33" x14ac:dyDescent="0.2">
      <c r="A18" s="154"/>
      <c r="B18" s="155" t="s">
        <v>29</v>
      </c>
      <c r="C18" s="196"/>
      <c r="D18" s="156"/>
      <c r="E18" s="157"/>
      <c r="F18" s="157"/>
      <c r="G18" s="173">
        <f>G8+G15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483</v>
      </c>
    </row>
    <row r="19" spans="1:33" x14ac:dyDescent="0.2">
      <c r="C19" s="197"/>
      <c r="D19" s="10"/>
      <c r="AG19" t="s">
        <v>484</v>
      </c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KFGYH2y0wGofn1ENK0zv/YUDZ04fGxu+eekF36beWW6ovkAadLrVlvbSLsp+EMHV24dNjXHRR41AU0Jx6SrhQ==" saltValue="HWdn77hHRcdATqw+rf8xT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67" activePane="bottomLeft" state="frozen"/>
      <selection pane="bottomLeft" activeCell="C160" sqref="C160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208</v>
      </c>
      <c r="B1" s="257"/>
      <c r="C1" s="257"/>
      <c r="D1" s="257"/>
      <c r="E1" s="257"/>
      <c r="F1" s="257"/>
      <c r="G1" s="257"/>
      <c r="AG1" t="s">
        <v>209</v>
      </c>
    </row>
    <row r="2" spans="1:60" ht="24.95" customHeight="1" x14ac:dyDescent="0.2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210</v>
      </c>
    </row>
    <row r="3" spans="1:60" ht="24.95" customHeight="1" x14ac:dyDescent="0.2">
      <c r="A3" s="143" t="s">
        <v>8</v>
      </c>
      <c r="B3" s="49" t="s">
        <v>47</v>
      </c>
      <c r="C3" s="258" t="s">
        <v>44</v>
      </c>
      <c r="D3" s="259"/>
      <c r="E3" s="259"/>
      <c r="F3" s="259"/>
      <c r="G3" s="260"/>
      <c r="AC3" s="124" t="s">
        <v>210</v>
      </c>
      <c r="AG3" t="s">
        <v>211</v>
      </c>
    </row>
    <row r="4" spans="1:60" ht="24.95" customHeight="1" x14ac:dyDescent="0.2">
      <c r="A4" s="144" t="s">
        <v>9</v>
      </c>
      <c r="B4" s="145" t="s">
        <v>61</v>
      </c>
      <c r="C4" s="261" t="s">
        <v>62</v>
      </c>
      <c r="D4" s="262"/>
      <c r="E4" s="262"/>
      <c r="F4" s="262"/>
      <c r="G4" s="263"/>
      <c r="AG4" t="s">
        <v>212</v>
      </c>
    </row>
    <row r="5" spans="1:60" x14ac:dyDescent="0.2">
      <c r="D5" s="10"/>
    </row>
    <row r="6" spans="1:60" ht="38.25" x14ac:dyDescent="0.2">
      <c r="A6" s="147" t="s">
        <v>213</v>
      </c>
      <c r="B6" s="149" t="s">
        <v>214</v>
      </c>
      <c r="C6" s="149" t="s">
        <v>215</v>
      </c>
      <c r="D6" s="148" t="s">
        <v>216</v>
      </c>
      <c r="E6" s="147" t="s">
        <v>217</v>
      </c>
      <c r="F6" s="146" t="s">
        <v>218</v>
      </c>
      <c r="G6" s="147" t="s">
        <v>29</v>
      </c>
      <c r="H6" s="150" t="s">
        <v>30</v>
      </c>
      <c r="I6" s="150" t="s">
        <v>219</v>
      </c>
      <c r="J6" s="150" t="s">
        <v>31</v>
      </c>
      <c r="K6" s="150" t="s">
        <v>220</v>
      </c>
      <c r="L6" s="150" t="s">
        <v>221</v>
      </c>
      <c r="M6" s="150" t="s">
        <v>222</v>
      </c>
      <c r="N6" s="150" t="s">
        <v>223</v>
      </c>
      <c r="O6" s="150" t="s">
        <v>224</v>
      </c>
      <c r="P6" s="150" t="s">
        <v>225</v>
      </c>
      <c r="Q6" s="150" t="s">
        <v>226</v>
      </c>
      <c r="R6" s="150" t="s">
        <v>227</v>
      </c>
      <c r="S6" s="150" t="s">
        <v>228</v>
      </c>
      <c r="T6" s="150" t="s">
        <v>229</v>
      </c>
      <c r="U6" s="150" t="s">
        <v>230</v>
      </c>
      <c r="V6" s="150" t="s">
        <v>231</v>
      </c>
      <c r="W6" s="150" t="s">
        <v>232</v>
      </c>
      <c r="X6" s="150" t="s">
        <v>233</v>
      </c>
      <c r="Y6" s="150" t="s">
        <v>234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235</v>
      </c>
      <c r="B8" s="168" t="s">
        <v>86</v>
      </c>
      <c r="C8" s="190" t="s">
        <v>87</v>
      </c>
      <c r="D8" s="169"/>
      <c r="E8" s="170"/>
      <c r="F8" s="171"/>
      <c r="G8" s="171">
        <f>SUMIF(AG9:AG20,"&lt;&gt;NOR",G9:G20)</f>
        <v>0</v>
      </c>
      <c r="H8" s="171"/>
      <c r="I8" s="171">
        <f>SUM(I9:I20)</f>
        <v>0</v>
      </c>
      <c r="J8" s="171"/>
      <c r="K8" s="171">
        <f>SUM(K9:K20)</f>
        <v>0</v>
      </c>
      <c r="L8" s="171"/>
      <c r="M8" s="171">
        <f>SUM(M9:M20)</f>
        <v>0</v>
      </c>
      <c r="N8" s="170"/>
      <c r="O8" s="170">
        <f>SUM(O9:O20)</f>
        <v>0</v>
      </c>
      <c r="P8" s="170"/>
      <c r="Q8" s="170">
        <f>SUM(Q9:Q20)</f>
        <v>0</v>
      </c>
      <c r="R8" s="171"/>
      <c r="S8" s="171"/>
      <c r="T8" s="172"/>
      <c r="U8" s="166"/>
      <c r="V8" s="166">
        <f>SUM(V9:V20)</f>
        <v>0</v>
      </c>
      <c r="W8" s="166"/>
      <c r="X8" s="166"/>
      <c r="Y8" s="166"/>
      <c r="AG8" t="s">
        <v>236</v>
      </c>
    </row>
    <row r="9" spans="1:60" outlineLevel="1" x14ac:dyDescent="0.2">
      <c r="A9" s="174">
        <v>1</v>
      </c>
      <c r="B9" s="175" t="s">
        <v>1629</v>
      </c>
      <c r="C9" s="191" t="s">
        <v>1630</v>
      </c>
      <c r="D9" s="176" t="s">
        <v>1631</v>
      </c>
      <c r="E9" s="177">
        <v>308.98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349</v>
      </c>
      <c r="T9" s="180" t="s">
        <v>366</v>
      </c>
      <c r="U9" s="162">
        <v>0</v>
      </c>
      <c r="V9" s="162">
        <f>ROUND(E9*U9,2)</f>
        <v>0</v>
      </c>
      <c r="W9" s="162"/>
      <c r="X9" s="162" t="s">
        <v>243</v>
      </c>
      <c r="Y9" s="162" t="s">
        <v>244</v>
      </c>
      <c r="Z9" s="151"/>
      <c r="AA9" s="151"/>
      <c r="AB9" s="151"/>
      <c r="AC9" s="151"/>
      <c r="AD9" s="151"/>
      <c r="AE9" s="151"/>
      <c r="AF9" s="151"/>
      <c r="AG9" s="151" t="s">
        <v>1632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2" t="s">
        <v>1633</v>
      </c>
      <c r="D10" s="164"/>
      <c r="E10" s="165"/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249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2" t="s">
        <v>1634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249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2" t="s">
        <v>1635</v>
      </c>
      <c r="D12" s="164"/>
      <c r="E12" s="165"/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249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2" t="s">
        <v>1636</v>
      </c>
      <c r="D13" s="164"/>
      <c r="E13" s="165"/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249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2" t="s">
        <v>1637</v>
      </c>
      <c r="D14" s="164"/>
      <c r="E14" s="165"/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249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2" t="s">
        <v>1638</v>
      </c>
      <c r="D15" s="164"/>
      <c r="E15" s="165"/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249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2" t="s">
        <v>1639</v>
      </c>
      <c r="D16" s="164"/>
      <c r="E16" s="165"/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249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2" t="s">
        <v>1640</v>
      </c>
      <c r="D17" s="164"/>
      <c r="E17" s="165"/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249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2" t="s">
        <v>1641</v>
      </c>
      <c r="D18" s="164"/>
      <c r="E18" s="165"/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249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2" t="s">
        <v>1642</v>
      </c>
      <c r="D19" s="164"/>
      <c r="E19" s="165"/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249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2" t="s">
        <v>1643</v>
      </c>
      <c r="D20" s="164"/>
      <c r="E20" s="165">
        <v>308.98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249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7" t="s">
        <v>235</v>
      </c>
      <c r="B21" s="168" t="s">
        <v>88</v>
      </c>
      <c r="C21" s="190" t="s">
        <v>89</v>
      </c>
      <c r="D21" s="169"/>
      <c r="E21" s="170"/>
      <c r="F21" s="171"/>
      <c r="G21" s="171">
        <f>SUMIF(AG22:AG31,"&lt;&gt;NOR",G22:G31)</f>
        <v>0</v>
      </c>
      <c r="H21" s="171"/>
      <c r="I21" s="171">
        <f>SUM(I22:I31)</f>
        <v>0</v>
      </c>
      <c r="J21" s="171"/>
      <c r="K21" s="171">
        <f>SUM(K22:K31)</f>
        <v>0</v>
      </c>
      <c r="L21" s="171"/>
      <c r="M21" s="171">
        <f>SUM(M22:M31)</f>
        <v>0</v>
      </c>
      <c r="N21" s="170"/>
      <c r="O21" s="170">
        <f>SUM(O22:O31)</f>
        <v>0</v>
      </c>
      <c r="P21" s="170"/>
      <c r="Q21" s="170">
        <f>SUM(Q22:Q31)</f>
        <v>0</v>
      </c>
      <c r="R21" s="171"/>
      <c r="S21" s="171"/>
      <c r="T21" s="172"/>
      <c r="U21" s="166"/>
      <c r="V21" s="166">
        <f>SUM(V22:V31)</f>
        <v>0</v>
      </c>
      <c r="W21" s="166"/>
      <c r="X21" s="166"/>
      <c r="Y21" s="166"/>
      <c r="AG21" t="s">
        <v>236</v>
      </c>
    </row>
    <row r="22" spans="1:60" outlineLevel="1" x14ac:dyDescent="0.2">
      <c r="A22" s="182">
        <v>2</v>
      </c>
      <c r="B22" s="183" t="s">
        <v>1644</v>
      </c>
      <c r="C22" s="193" t="s">
        <v>1645</v>
      </c>
      <c r="D22" s="184" t="s">
        <v>312</v>
      </c>
      <c r="E22" s="185">
        <v>546</v>
      </c>
      <c r="F22" s="186"/>
      <c r="G22" s="187">
        <f t="shared" ref="G22:G31" si="0">ROUND(E22*F22,2)</f>
        <v>0</v>
      </c>
      <c r="H22" s="186"/>
      <c r="I22" s="187">
        <f t="shared" ref="I22:I31" si="1">ROUND(E22*H22,2)</f>
        <v>0</v>
      </c>
      <c r="J22" s="186"/>
      <c r="K22" s="187">
        <f t="shared" ref="K22:K31" si="2">ROUND(E22*J22,2)</f>
        <v>0</v>
      </c>
      <c r="L22" s="187">
        <v>21</v>
      </c>
      <c r="M22" s="187">
        <f t="shared" ref="M22:M31" si="3">G22*(1+L22/100)</f>
        <v>0</v>
      </c>
      <c r="N22" s="185">
        <v>0</v>
      </c>
      <c r="O22" s="185">
        <f t="shared" ref="O22:O31" si="4">ROUND(E22*N22,2)</f>
        <v>0</v>
      </c>
      <c r="P22" s="185">
        <v>0</v>
      </c>
      <c r="Q22" s="185">
        <f t="shared" ref="Q22:Q31" si="5">ROUND(E22*P22,2)</f>
        <v>0</v>
      </c>
      <c r="R22" s="187"/>
      <c r="S22" s="187" t="s">
        <v>349</v>
      </c>
      <c r="T22" s="188" t="s">
        <v>366</v>
      </c>
      <c r="U22" s="162">
        <v>0</v>
      </c>
      <c r="V22" s="162">
        <f t="shared" ref="V22:V31" si="6">ROUND(E22*U22,2)</f>
        <v>0</v>
      </c>
      <c r="W22" s="162"/>
      <c r="X22" s="162" t="s">
        <v>243</v>
      </c>
      <c r="Y22" s="162" t="s">
        <v>244</v>
      </c>
      <c r="Z22" s="151"/>
      <c r="AA22" s="151"/>
      <c r="AB22" s="151"/>
      <c r="AC22" s="151"/>
      <c r="AD22" s="151"/>
      <c r="AE22" s="151"/>
      <c r="AF22" s="151"/>
      <c r="AG22" s="151" t="s">
        <v>1632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2">
        <v>3</v>
      </c>
      <c r="B23" s="183" t="s">
        <v>1646</v>
      </c>
      <c r="C23" s="193" t="s">
        <v>1647</v>
      </c>
      <c r="D23" s="184" t="s">
        <v>312</v>
      </c>
      <c r="E23" s="185">
        <v>5.25</v>
      </c>
      <c r="F23" s="186"/>
      <c r="G23" s="187">
        <f t="shared" si="0"/>
        <v>0</v>
      </c>
      <c r="H23" s="186"/>
      <c r="I23" s="187">
        <f t="shared" si="1"/>
        <v>0</v>
      </c>
      <c r="J23" s="186"/>
      <c r="K23" s="187">
        <f t="shared" si="2"/>
        <v>0</v>
      </c>
      <c r="L23" s="187">
        <v>21</v>
      </c>
      <c r="M23" s="187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7"/>
      <c r="S23" s="187" t="s">
        <v>349</v>
      </c>
      <c r="T23" s="188" t="s">
        <v>366</v>
      </c>
      <c r="U23" s="162">
        <v>0</v>
      </c>
      <c r="V23" s="162">
        <f t="shared" si="6"/>
        <v>0</v>
      </c>
      <c r="W23" s="162"/>
      <c r="X23" s="162" t="s">
        <v>243</v>
      </c>
      <c r="Y23" s="162" t="s">
        <v>244</v>
      </c>
      <c r="Z23" s="151"/>
      <c r="AA23" s="151"/>
      <c r="AB23" s="151"/>
      <c r="AC23" s="151"/>
      <c r="AD23" s="151"/>
      <c r="AE23" s="151"/>
      <c r="AF23" s="151"/>
      <c r="AG23" s="151" t="s">
        <v>1632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2">
        <v>4</v>
      </c>
      <c r="B24" s="183" t="s">
        <v>1648</v>
      </c>
      <c r="C24" s="193" t="s">
        <v>1649</v>
      </c>
      <c r="D24" s="184" t="s">
        <v>312</v>
      </c>
      <c r="E24" s="185">
        <v>2362.4</v>
      </c>
      <c r="F24" s="186"/>
      <c r="G24" s="187">
        <f t="shared" si="0"/>
        <v>0</v>
      </c>
      <c r="H24" s="186"/>
      <c r="I24" s="187">
        <f t="shared" si="1"/>
        <v>0</v>
      </c>
      <c r="J24" s="186"/>
      <c r="K24" s="187">
        <f t="shared" si="2"/>
        <v>0</v>
      </c>
      <c r="L24" s="187">
        <v>21</v>
      </c>
      <c r="M24" s="187">
        <f t="shared" si="3"/>
        <v>0</v>
      </c>
      <c r="N24" s="185">
        <v>0</v>
      </c>
      <c r="O24" s="185">
        <f t="shared" si="4"/>
        <v>0</v>
      </c>
      <c r="P24" s="185">
        <v>0</v>
      </c>
      <c r="Q24" s="185">
        <f t="shared" si="5"/>
        <v>0</v>
      </c>
      <c r="R24" s="187"/>
      <c r="S24" s="187" t="s">
        <v>349</v>
      </c>
      <c r="T24" s="188" t="s">
        <v>366</v>
      </c>
      <c r="U24" s="162">
        <v>0</v>
      </c>
      <c r="V24" s="162">
        <f t="shared" si="6"/>
        <v>0</v>
      </c>
      <c r="W24" s="162"/>
      <c r="X24" s="162" t="s">
        <v>243</v>
      </c>
      <c r="Y24" s="162" t="s">
        <v>244</v>
      </c>
      <c r="Z24" s="151"/>
      <c r="AA24" s="151"/>
      <c r="AB24" s="151"/>
      <c r="AC24" s="151"/>
      <c r="AD24" s="151"/>
      <c r="AE24" s="151"/>
      <c r="AF24" s="151"/>
      <c r="AG24" s="151" t="s">
        <v>1632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2">
        <v>5</v>
      </c>
      <c r="B25" s="183" t="s">
        <v>1650</v>
      </c>
      <c r="C25" s="193" t="s">
        <v>1651</v>
      </c>
      <c r="D25" s="184" t="s">
        <v>312</v>
      </c>
      <c r="E25" s="185">
        <v>1753.4</v>
      </c>
      <c r="F25" s="186"/>
      <c r="G25" s="187">
        <f t="shared" si="0"/>
        <v>0</v>
      </c>
      <c r="H25" s="186"/>
      <c r="I25" s="187">
        <f t="shared" si="1"/>
        <v>0</v>
      </c>
      <c r="J25" s="186"/>
      <c r="K25" s="187">
        <f t="shared" si="2"/>
        <v>0</v>
      </c>
      <c r="L25" s="187">
        <v>21</v>
      </c>
      <c r="M25" s="187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7"/>
      <c r="S25" s="187" t="s">
        <v>349</v>
      </c>
      <c r="T25" s="188" t="s">
        <v>366</v>
      </c>
      <c r="U25" s="162">
        <v>0</v>
      </c>
      <c r="V25" s="162">
        <f t="shared" si="6"/>
        <v>0</v>
      </c>
      <c r="W25" s="162"/>
      <c r="X25" s="162" t="s">
        <v>243</v>
      </c>
      <c r="Y25" s="162" t="s">
        <v>244</v>
      </c>
      <c r="Z25" s="151"/>
      <c r="AA25" s="151"/>
      <c r="AB25" s="151"/>
      <c r="AC25" s="151"/>
      <c r="AD25" s="151"/>
      <c r="AE25" s="151"/>
      <c r="AF25" s="151"/>
      <c r="AG25" s="151" t="s">
        <v>1632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2">
        <v>6</v>
      </c>
      <c r="B26" s="183" t="s">
        <v>1652</v>
      </c>
      <c r="C26" s="193" t="s">
        <v>1653</v>
      </c>
      <c r="D26" s="184" t="s">
        <v>312</v>
      </c>
      <c r="E26" s="185">
        <v>189</v>
      </c>
      <c r="F26" s="186"/>
      <c r="G26" s="187">
        <f t="shared" si="0"/>
        <v>0</v>
      </c>
      <c r="H26" s="186"/>
      <c r="I26" s="187">
        <f t="shared" si="1"/>
        <v>0</v>
      </c>
      <c r="J26" s="186"/>
      <c r="K26" s="187">
        <f t="shared" si="2"/>
        <v>0</v>
      </c>
      <c r="L26" s="187">
        <v>21</v>
      </c>
      <c r="M26" s="187">
        <f t="shared" si="3"/>
        <v>0</v>
      </c>
      <c r="N26" s="185">
        <v>0</v>
      </c>
      <c r="O26" s="185">
        <f t="shared" si="4"/>
        <v>0</v>
      </c>
      <c r="P26" s="185">
        <v>0</v>
      </c>
      <c r="Q26" s="185">
        <f t="shared" si="5"/>
        <v>0</v>
      </c>
      <c r="R26" s="187"/>
      <c r="S26" s="187" t="s">
        <v>349</v>
      </c>
      <c r="T26" s="188" t="s">
        <v>366</v>
      </c>
      <c r="U26" s="162">
        <v>0</v>
      </c>
      <c r="V26" s="162">
        <f t="shared" si="6"/>
        <v>0</v>
      </c>
      <c r="W26" s="162"/>
      <c r="X26" s="162" t="s">
        <v>243</v>
      </c>
      <c r="Y26" s="162" t="s">
        <v>244</v>
      </c>
      <c r="Z26" s="151"/>
      <c r="AA26" s="151"/>
      <c r="AB26" s="151"/>
      <c r="AC26" s="151"/>
      <c r="AD26" s="151"/>
      <c r="AE26" s="151"/>
      <c r="AF26" s="151"/>
      <c r="AG26" s="151" t="s">
        <v>1632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2">
        <v>7</v>
      </c>
      <c r="B27" s="183" t="s">
        <v>1654</v>
      </c>
      <c r="C27" s="193" t="s">
        <v>1655</v>
      </c>
      <c r="D27" s="184" t="s">
        <v>312</v>
      </c>
      <c r="E27" s="185">
        <v>115.5</v>
      </c>
      <c r="F27" s="186"/>
      <c r="G27" s="187">
        <f t="shared" si="0"/>
        <v>0</v>
      </c>
      <c r="H27" s="186"/>
      <c r="I27" s="187">
        <f t="shared" si="1"/>
        <v>0</v>
      </c>
      <c r="J27" s="186"/>
      <c r="K27" s="187">
        <f t="shared" si="2"/>
        <v>0</v>
      </c>
      <c r="L27" s="187">
        <v>21</v>
      </c>
      <c r="M27" s="187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87"/>
      <c r="S27" s="187" t="s">
        <v>349</v>
      </c>
      <c r="T27" s="188" t="s">
        <v>366</v>
      </c>
      <c r="U27" s="162">
        <v>0</v>
      </c>
      <c r="V27" s="162">
        <f t="shared" si="6"/>
        <v>0</v>
      </c>
      <c r="W27" s="162"/>
      <c r="X27" s="162" t="s">
        <v>243</v>
      </c>
      <c r="Y27" s="162" t="s">
        <v>244</v>
      </c>
      <c r="Z27" s="151"/>
      <c r="AA27" s="151"/>
      <c r="AB27" s="151"/>
      <c r="AC27" s="151"/>
      <c r="AD27" s="151"/>
      <c r="AE27" s="151"/>
      <c r="AF27" s="151"/>
      <c r="AG27" s="151" t="s">
        <v>1632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2">
        <v>8</v>
      </c>
      <c r="B28" s="183" t="s">
        <v>1656</v>
      </c>
      <c r="C28" s="193" t="s">
        <v>1657</v>
      </c>
      <c r="D28" s="184" t="s">
        <v>312</v>
      </c>
      <c r="E28" s="185">
        <v>50.4</v>
      </c>
      <c r="F28" s="186"/>
      <c r="G28" s="187">
        <f t="shared" si="0"/>
        <v>0</v>
      </c>
      <c r="H28" s="186"/>
      <c r="I28" s="187">
        <f t="shared" si="1"/>
        <v>0</v>
      </c>
      <c r="J28" s="186"/>
      <c r="K28" s="187">
        <f t="shared" si="2"/>
        <v>0</v>
      </c>
      <c r="L28" s="187">
        <v>21</v>
      </c>
      <c r="M28" s="187">
        <f t="shared" si="3"/>
        <v>0</v>
      </c>
      <c r="N28" s="185">
        <v>0</v>
      </c>
      <c r="O28" s="185">
        <f t="shared" si="4"/>
        <v>0</v>
      </c>
      <c r="P28" s="185">
        <v>0</v>
      </c>
      <c r="Q28" s="185">
        <f t="shared" si="5"/>
        <v>0</v>
      </c>
      <c r="R28" s="187"/>
      <c r="S28" s="187" t="s">
        <v>349</v>
      </c>
      <c r="T28" s="188" t="s">
        <v>366</v>
      </c>
      <c r="U28" s="162">
        <v>0</v>
      </c>
      <c r="V28" s="162">
        <f t="shared" si="6"/>
        <v>0</v>
      </c>
      <c r="W28" s="162"/>
      <c r="X28" s="162" t="s">
        <v>243</v>
      </c>
      <c r="Y28" s="162" t="s">
        <v>244</v>
      </c>
      <c r="Z28" s="151"/>
      <c r="AA28" s="151"/>
      <c r="AB28" s="151"/>
      <c r="AC28" s="151"/>
      <c r="AD28" s="151"/>
      <c r="AE28" s="151"/>
      <c r="AF28" s="151"/>
      <c r="AG28" s="151" t="s">
        <v>1632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2">
        <v>9</v>
      </c>
      <c r="B29" s="183" t="s">
        <v>1658</v>
      </c>
      <c r="C29" s="193" t="s">
        <v>1659</v>
      </c>
      <c r="D29" s="184" t="s">
        <v>312</v>
      </c>
      <c r="E29" s="185">
        <v>126</v>
      </c>
      <c r="F29" s="186"/>
      <c r="G29" s="187">
        <f t="shared" si="0"/>
        <v>0</v>
      </c>
      <c r="H29" s="186"/>
      <c r="I29" s="187">
        <f t="shared" si="1"/>
        <v>0</v>
      </c>
      <c r="J29" s="186"/>
      <c r="K29" s="187">
        <f t="shared" si="2"/>
        <v>0</v>
      </c>
      <c r="L29" s="187">
        <v>21</v>
      </c>
      <c r="M29" s="187">
        <f t="shared" si="3"/>
        <v>0</v>
      </c>
      <c r="N29" s="185">
        <v>0</v>
      </c>
      <c r="O29" s="185">
        <f t="shared" si="4"/>
        <v>0</v>
      </c>
      <c r="P29" s="185">
        <v>0</v>
      </c>
      <c r="Q29" s="185">
        <f t="shared" si="5"/>
        <v>0</v>
      </c>
      <c r="R29" s="187"/>
      <c r="S29" s="187" t="s">
        <v>349</v>
      </c>
      <c r="T29" s="188" t="s">
        <v>366</v>
      </c>
      <c r="U29" s="162">
        <v>0</v>
      </c>
      <c r="V29" s="162">
        <f t="shared" si="6"/>
        <v>0</v>
      </c>
      <c r="W29" s="162"/>
      <c r="X29" s="162" t="s">
        <v>243</v>
      </c>
      <c r="Y29" s="162" t="s">
        <v>244</v>
      </c>
      <c r="Z29" s="151"/>
      <c r="AA29" s="151"/>
      <c r="AB29" s="151"/>
      <c r="AC29" s="151"/>
      <c r="AD29" s="151"/>
      <c r="AE29" s="151"/>
      <c r="AF29" s="151"/>
      <c r="AG29" s="151" t="s">
        <v>1632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2">
        <v>10</v>
      </c>
      <c r="B30" s="183" t="s">
        <v>1660</v>
      </c>
      <c r="C30" s="193" t="s">
        <v>1661</v>
      </c>
      <c r="D30" s="184" t="s">
        <v>312</v>
      </c>
      <c r="E30" s="185">
        <v>94.5</v>
      </c>
      <c r="F30" s="186"/>
      <c r="G30" s="187">
        <f t="shared" si="0"/>
        <v>0</v>
      </c>
      <c r="H30" s="186"/>
      <c r="I30" s="187">
        <f t="shared" si="1"/>
        <v>0</v>
      </c>
      <c r="J30" s="186"/>
      <c r="K30" s="187">
        <f t="shared" si="2"/>
        <v>0</v>
      </c>
      <c r="L30" s="187">
        <v>21</v>
      </c>
      <c r="M30" s="187">
        <f t="shared" si="3"/>
        <v>0</v>
      </c>
      <c r="N30" s="185">
        <v>0</v>
      </c>
      <c r="O30" s="185">
        <f t="shared" si="4"/>
        <v>0</v>
      </c>
      <c r="P30" s="185">
        <v>0</v>
      </c>
      <c r="Q30" s="185">
        <f t="shared" si="5"/>
        <v>0</v>
      </c>
      <c r="R30" s="187"/>
      <c r="S30" s="187" t="s">
        <v>349</v>
      </c>
      <c r="T30" s="188" t="s">
        <v>366</v>
      </c>
      <c r="U30" s="162">
        <v>0</v>
      </c>
      <c r="V30" s="162">
        <f t="shared" si="6"/>
        <v>0</v>
      </c>
      <c r="W30" s="162"/>
      <c r="X30" s="162" t="s">
        <v>243</v>
      </c>
      <c r="Y30" s="162" t="s">
        <v>244</v>
      </c>
      <c r="Z30" s="151"/>
      <c r="AA30" s="151"/>
      <c r="AB30" s="151"/>
      <c r="AC30" s="151"/>
      <c r="AD30" s="151"/>
      <c r="AE30" s="151"/>
      <c r="AF30" s="151"/>
      <c r="AG30" s="151" t="s">
        <v>1632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2">
        <v>11</v>
      </c>
      <c r="B31" s="183" t="s">
        <v>1662</v>
      </c>
      <c r="C31" s="193" t="s">
        <v>1663</v>
      </c>
      <c r="D31" s="184" t="s">
        <v>312</v>
      </c>
      <c r="E31" s="185">
        <v>136.5</v>
      </c>
      <c r="F31" s="186"/>
      <c r="G31" s="187">
        <f t="shared" si="0"/>
        <v>0</v>
      </c>
      <c r="H31" s="186"/>
      <c r="I31" s="187">
        <f t="shared" si="1"/>
        <v>0</v>
      </c>
      <c r="J31" s="186"/>
      <c r="K31" s="187">
        <f t="shared" si="2"/>
        <v>0</v>
      </c>
      <c r="L31" s="187">
        <v>21</v>
      </c>
      <c r="M31" s="187">
        <f t="shared" si="3"/>
        <v>0</v>
      </c>
      <c r="N31" s="185">
        <v>0</v>
      </c>
      <c r="O31" s="185">
        <f t="shared" si="4"/>
        <v>0</v>
      </c>
      <c r="P31" s="185">
        <v>0</v>
      </c>
      <c r="Q31" s="185">
        <f t="shared" si="5"/>
        <v>0</v>
      </c>
      <c r="R31" s="187"/>
      <c r="S31" s="187" t="s">
        <v>349</v>
      </c>
      <c r="T31" s="188" t="s">
        <v>366</v>
      </c>
      <c r="U31" s="162">
        <v>0</v>
      </c>
      <c r="V31" s="162">
        <f t="shared" si="6"/>
        <v>0</v>
      </c>
      <c r="W31" s="162"/>
      <c r="X31" s="162" t="s">
        <v>243</v>
      </c>
      <c r="Y31" s="162" t="s">
        <v>244</v>
      </c>
      <c r="Z31" s="151"/>
      <c r="AA31" s="151"/>
      <c r="AB31" s="151"/>
      <c r="AC31" s="151"/>
      <c r="AD31" s="151"/>
      <c r="AE31" s="151"/>
      <c r="AF31" s="151"/>
      <c r="AG31" s="151" t="s">
        <v>1632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67" t="s">
        <v>235</v>
      </c>
      <c r="B32" s="168" t="s">
        <v>90</v>
      </c>
      <c r="C32" s="190" t="s">
        <v>87</v>
      </c>
      <c r="D32" s="169"/>
      <c r="E32" s="170"/>
      <c r="F32" s="171"/>
      <c r="G32" s="171">
        <f>SUMIF(AG33:AG50,"&lt;&gt;NOR",G33:G50)</f>
        <v>0</v>
      </c>
      <c r="H32" s="171"/>
      <c r="I32" s="171">
        <f>SUM(I33:I50)</f>
        <v>0</v>
      </c>
      <c r="J32" s="171"/>
      <c r="K32" s="171">
        <f>SUM(K33:K50)</f>
        <v>0</v>
      </c>
      <c r="L32" s="171"/>
      <c r="M32" s="171">
        <f>SUM(M33:M50)</f>
        <v>0</v>
      </c>
      <c r="N32" s="170"/>
      <c r="O32" s="170">
        <f>SUM(O33:O50)</f>
        <v>0</v>
      </c>
      <c r="P32" s="170"/>
      <c r="Q32" s="170">
        <f>SUM(Q33:Q50)</f>
        <v>0</v>
      </c>
      <c r="R32" s="171"/>
      <c r="S32" s="171"/>
      <c r="T32" s="172"/>
      <c r="U32" s="166"/>
      <c r="V32" s="166">
        <f>SUM(V33:V50)</f>
        <v>0</v>
      </c>
      <c r="W32" s="166"/>
      <c r="X32" s="166"/>
      <c r="Y32" s="166"/>
      <c r="AG32" t="s">
        <v>236</v>
      </c>
    </row>
    <row r="33" spans="1:60" outlineLevel="1" x14ac:dyDescent="0.2">
      <c r="A33" s="174">
        <v>12</v>
      </c>
      <c r="B33" s="175" t="s">
        <v>1664</v>
      </c>
      <c r="C33" s="191" t="s">
        <v>1665</v>
      </c>
      <c r="D33" s="176" t="s">
        <v>1631</v>
      </c>
      <c r="E33" s="177">
        <v>67.63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349</v>
      </c>
      <c r="T33" s="180" t="s">
        <v>366</v>
      </c>
      <c r="U33" s="162">
        <v>0</v>
      </c>
      <c r="V33" s="162">
        <f>ROUND(E33*U33,2)</f>
        <v>0</v>
      </c>
      <c r="W33" s="162"/>
      <c r="X33" s="162" t="s">
        <v>243</v>
      </c>
      <c r="Y33" s="162" t="s">
        <v>244</v>
      </c>
      <c r="Z33" s="151"/>
      <c r="AA33" s="151"/>
      <c r="AB33" s="151"/>
      <c r="AC33" s="151"/>
      <c r="AD33" s="151"/>
      <c r="AE33" s="151"/>
      <c r="AF33" s="151"/>
      <c r="AG33" s="151" t="s">
        <v>1632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2" t="s">
        <v>1666</v>
      </c>
      <c r="D34" s="164"/>
      <c r="E34" s="165"/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249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2" t="s">
        <v>1667</v>
      </c>
      <c r="D35" s="164"/>
      <c r="E35" s="165"/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249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2" t="s">
        <v>1668</v>
      </c>
      <c r="D36" s="164"/>
      <c r="E36" s="165"/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249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2" t="s">
        <v>1669</v>
      </c>
      <c r="D37" s="164"/>
      <c r="E37" s="165"/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249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2" t="s">
        <v>1670</v>
      </c>
      <c r="D38" s="164"/>
      <c r="E38" s="165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249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2" t="s">
        <v>1671</v>
      </c>
      <c r="D39" s="164"/>
      <c r="E39" s="165"/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249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92" t="s">
        <v>1672</v>
      </c>
      <c r="D40" s="164"/>
      <c r="E40" s="165"/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249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2" t="s">
        <v>1673</v>
      </c>
      <c r="D41" s="164"/>
      <c r="E41" s="165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249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2" t="s">
        <v>1674</v>
      </c>
      <c r="D42" s="164"/>
      <c r="E42" s="165"/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249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92" t="s">
        <v>1675</v>
      </c>
      <c r="D43" s="164"/>
      <c r="E43" s="165"/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249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2" t="s">
        <v>1676</v>
      </c>
      <c r="D44" s="164"/>
      <c r="E44" s="165"/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249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2" t="s">
        <v>1677</v>
      </c>
      <c r="D45" s="164"/>
      <c r="E45" s="165"/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249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2" t="s">
        <v>1678</v>
      </c>
      <c r="D46" s="164"/>
      <c r="E46" s="165"/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249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2" t="s">
        <v>1679</v>
      </c>
      <c r="D47" s="164"/>
      <c r="E47" s="165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249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2" t="s">
        <v>1680</v>
      </c>
      <c r="D48" s="164"/>
      <c r="E48" s="165"/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249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2" t="s">
        <v>1681</v>
      </c>
      <c r="D49" s="164"/>
      <c r="E49" s="165"/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249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2" t="s">
        <v>1682</v>
      </c>
      <c r="D50" s="164"/>
      <c r="E50" s="165">
        <v>67.63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249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7" t="s">
        <v>235</v>
      </c>
      <c r="B51" s="168" t="s">
        <v>91</v>
      </c>
      <c r="C51" s="190" t="s">
        <v>89</v>
      </c>
      <c r="D51" s="169"/>
      <c r="E51" s="170"/>
      <c r="F51" s="171"/>
      <c r="G51" s="171">
        <f>SUMIF(AG52:AG72,"&lt;&gt;NOR",G52:G72)</f>
        <v>0</v>
      </c>
      <c r="H51" s="171"/>
      <c r="I51" s="171">
        <f>SUM(I52:I72)</f>
        <v>0</v>
      </c>
      <c r="J51" s="171"/>
      <c r="K51" s="171">
        <f>SUM(K52:K72)</f>
        <v>0</v>
      </c>
      <c r="L51" s="171"/>
      <c r="M51" s="171">
        <f>SUM(M52:M72)</f>
        <v>0</v>
      </c>
      <c r="N51" s="170"/>
      <c r="O51" s="170">
        <f>SUM(O52:O72)</f>
        <v>0</v>
      </c>
      <c r="P51" s="170"/>
      <c r="Q51" s="170">
        <f>SUM(Q52:Q72)</f>
        <v>0</v>
      </c>
      <c r="R51" s="171"/>
      <c r="S51" s="171"/>
      <c r="T51" s="172"/>
      <c r="U51" s="166"/>
      <c r="V51" s="166">
        <f>SUM(V52:V72)</f>
        <v>0</v>
      </c>
      <c r="W51" s="166"/>
      <c r="X51" s="166"/>
      <c r="Y51" s="166"/>
      <c r="AG51" t="s">
        <v>236</v>
      </c>
    </row>
    <row r="52" spans="1:60" outlineLevel="1" x14ac:dyDescent="0.2">
      <c r="A52" s="182">
        <v>13</v>
      </c>
      <c r="B52" s="183" t="s">
        <v>1683</v>
      </c>
      <c r="C52" s="193" t="s">
        <v>1684</v>
      </c>
      <c r="D52" s="184" t="s">
        <v>446</v>
      </c>
      <c r="E52" s="185">
        <v>6</v>
      </c>
      <c r="F52" s="186"/>
      <c r="G52" s="187">
        <f t="shared" ref="G52:G72" si="7">ROUND(E52*F52,2)</f>
        <v>0</v>
      </c>
      <c r="H52" s="186"/>
      <c r="I52" s="187">
        <f t="shared" ref="I52:I72" si="8">ROUND(E52*H52,2)</f>
        <v>0</v>
      </c>
      <c r="J52" s="186"/>
      <c r="K52" s="187">
        <f t="shared" ref="K52:K72" si="9">ROUND(E52*J52,2)</f>
        <v>0</v>
      </c>
      <c r="L52" s="187">
        <v>21</v>
      </c>
      <c r="M52" s="187">
        <f t="shared" ref="M52:M72" si="10">G52*(1+L52/100)</f>
        <v>0</v>
      </c>
      <c r="N52" s="185">
        <v>0</v>
      </c>
      <c r="O52" s="185">
        <f t="shared" ref="O52:O72" si="11">ROUND(E52*N52,2)</f>
        <v>0</v>
      </c>
      <c r="P52" s="185">
        <v>0</v>
      </c>
      <c r="Q52" s="185">
        <f t="shared" ref="Q52:Q72" si="12">ROUND(E52*P52,2)</f>
        <v>0</v>
      </c>
      <c r="R52" s="187"/>
      <c r="S52" s="187" t="s">
        <v>349</v>
      </c>
      <c r="T52" s="188" t="s">
        <v>366</v>
      </c>
      <c r="U52" s="162">
        <v>0</v>
      </c>
      <c r="V52" s="162">
        <f t="shared" ref="V52:V72" si="13">ROUND(E52*U52,2)</f>
        <v>0</v>
      </c>
      <c r="W52" s="162"/>
      <c r="X52" s="162" t="s">
        <v>243</v>
      </c>
      <c r="Y52" s="162" t="s">
        <v>244</v>
      </c>
      <c r="Z52" s="151"/>
      <c r="AA52" s="151"/>
      <c r="AB52" s="151"/>
      <c r="AC52" s="151"/>
      <c r="AD52" s="151"/>
      <c r="AE52" s="151"/>
      <c r="AF52" s="151"/>
      <c r="AG52" s="151" t="s">
        <v>1632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2">
        <v>14</v>
      </c>
      <c r="B53" s="183" t="s">
        <v>1685</v>
      </c>
      <c r="C53" s="193" t="s">
        <v>1686</v>
      </c>
      <c r="D53" s="184" t="s">
        <v>446</v>
      </c>
      <c r="E53" s="185">
        <v>1</v>
      </c>
      <c r="F53" s="186"/>
      <c r="G53" s="187">
        <f t="shared" si="7"/>
        <v>0</v>
      </c>
      <c r="H53" s="186"/>
      <c r="I53" s="187">
        <f t="shared" si="8"/>
        <v>0</v>
      </c>
      <c r="J53" s="186"/>
      <c r="K53" s="187">
        <f t="shared" si="9"/>
        <v>0</v>
      </c>
      <c r="L53" s="187">
        <v>21</v>
      </c>
      <c r="M53" s="187">
        <f t="shared" si="10"/>
        <v>0</v>
      </c>
      <c r="N53" s="185">
        <v>0</v>
      </c>
      <c r="O53" s="185">
        <f t="shared" si="11"/>
        <v>0</v>
      </c>
      <c r="P53" s="185">
        <v>0</v>
      </c>
      <c r="Q53" s="185">
        <f t="shared" si="12"/>
        <v>0</v>
      </c>
      <c r="R53" s="187"/>
      <c r="S53" s="187" t="s">
        <v>349</v>
      </c>
      <c r="T53" s="188" t="s">
        <v>366</v>
      </c>
      <c r="U53" s="162">
        <v>0</v>
      </c>
      <c r="V53" s="162">
        <f t="shared" si="13"/>
        <v>0</v>
      </c>
      <c r="W53" s="162"/>
      <c r="X53" s="162" t="s">
        <v>243</v>
      </c>
      <c r="Y53" s="162" t="s">
        <v>244</v>
      </c>
      <c r="Z53" s="151"/>
      <c r="AA53" s="151"/>
      <c r="AB53" s="151"/>
      <c r="AC53" s="151"/>
      <c r="AD53" s="151"/>
      <c r="AE53" s="151"/>
      <c r="AF53" s="151"/>
      <c r="AG53" s="151" t="s">
        <v>1632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2">
        <v>15</v>
      </c>
      <c r="B54" s="183" t="s">
        <v>1687</v>
      </c>
      <c r="C54" s="193" t="s">
        <v>1688</v>
      </c>
      <c r="D54" s="184" t="s">
        <v>446</v>
      </c>
      <c r="E54" s="185">
        <v>5</v>
      </c>
      <c r="F54" s="186"/>
      <c r="G54" s="187">
        <f t="shared" si="7"/>
        <v>0</v>
      </c>
      <c r="H54" s="186"/>
      <c r="I54" s="187">
        <f t="shared" si="8"/>
        <v>0</v>
      </c>
      <c r="J54" s="186"/>
      <c r="K54" s="187">
        <f t="shared" si="9"/>
        <v>0</v>
      </c>
      <c r="L54" s="187">
        <v>21</v>
      </c>
      <c r="M54" s="187">
        <f t="shared" si="10"/>
        <v>0</v>
      </c>
      <c r="N54" s="185">
        <v>0</v>
      </c>
      <c r="O54" s="185">
        <f t="shared" si="11"/>
        <v>0</v>
      </c>
      <c r="P54" s="185">
        <v>0</v>
      </c>
      <c r="Q54" s="185">
        <f t="shared" si="12"/>
        <v>0</v>
      </c>
      <c r="R54" s="187"/>
      <c r="S54" s="187" t="s">
        <v>349</v>
      </c>
      <c r="T54" s="188" t="s">
        <v>366</v>
      </c>
      <c r="U54" s="162">
        <v>0</v>
      </c>
      <c r="V54" s="162">
        <f t="shared" si="13"/>
        <v>0</v>
      </c>
      <c r="W54" s="162"/>
      <c r="X54" s="162" t="s">
        <v>243</v>
      </c>
      <c r="Y54" s="162" t="s">
        <v>244</v>
      </c>
      <c r="Z54" s="151"/>
      <c r="AA54" s="151"/>
      <c r="AB54" s="151"/>
      <c r="AC54" s="151"/>
      <c r="AD54" s="151"/>
      <c r="AE54" s="151"/>
      <c r="AF54" s="151"/>
      <c r="AG54" s="151" t="s">
        <v>1632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2">
        <v>16</v>
      </c>
      <c r="B55" s="183" t="s">
        <v>1689</v>
      </c>
      <c r="C55" s="193" t="s">
        <v>1690</v>
      </c>
      <c r="D55" s="184" t="s">
        <v>446</v>
      </c>
      <c r="E55" s="185">
        <v>58</v>
      </c>
      <c r="F55" s="186"/>
      <c r="G55" s="187">
        <f t="shared" si="7"/>
        <v>0</v>
      </c>
      <c r="H55" s="186"/>
      <c r="I55" s="187">
        <f t="shared" si="8"/>
        <v>0</v>
      </c>
      <c r="J55" s="186"/>
      <c r="K55" s="187">
        <f t="shared" si="9"/>
        <v>0</v>
      </c>
      <c r="L55" s="187">
        <v>21</v>
      </c>
      <c r="M55" s="187">
        <f t="shared" si="10"/>
        <v>0</v>
      </c>
      <c r="N55" s="185">
        <v>0</v>
      </c>
      <c r="O55" s="185">
        <f t="shared" si="11"/>
        <v>0</v>
      </c>
      <c r="P55" s="185">
        <v>0</v>
      </c>
      <c r="Q55" s="185">
        <f t="shared" si="12"/>
        <v>0</v>
      </c>
      <c r="R55" s="187"/>
      <c r="S55" s="187" t="s">
        <v>349</v>
      </c>
      <c r="T55" s="188" t="s">
        <v>366</v>
      </c>
      <c r="U55" s="162">
        <v>0</v>
      </c>
      <c r="V55" s="162">
        <f t="shared" si="13"/>
        <v>0</v>
      </c>
      <c r="W55" s="162"/>
      <c r="X55" s="162" t="s">
        <v>243</v>
      </c>
      <c r="Y55" s="162" t="s">
        <v>244</v>
      </c>
      <c r="Z55" s="151"/>
      <c r="AA55" s="151"/>
      <c r="AB55" s="151"/>
      <c r="AC55" s="151"/>
      <c r="AD55" s="151"/>
      <c r="AE55" s="151"/>
      <c r="AF55" s="151"/>
      <c r="AG55" s="151" t="s">
        <v>1632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2">
        <v>17</v>
      </c>
      <c r="B56" s="183" t="s">
        <v>1691</v>
      </c>
      <c r="C56" s="193" t="s">
        <v>1692</v>
      </c>
      <c r="D56" s="184" t="s">
        <v>446</v>
      </c>
      <c r="E56" s="185">
        <v>24</v>
      </c>
      <c r="F56" s="186"/>
      <c r="G56" s="187">
        <f t="shared" si="7"/>
        <v>0</v>
      </c>
      <c r="H56" s="186"/>
      <c r="I56" s="187">
        <f t="shared" si="8"/>
        <v>0</v>
      </c>
      <c r="J56" s="186"/>
      <c r="K56" s="187">
        <f t="shared" si="9"/>
        <v>0</v>
      </c>
      <c r="L56" s="187">
        <v>21</v>
      </c>
      <c r="M56" s="187">
        <f t="shared" si="10"/>
        <v>0</v>
      </c>
      <c r="N56" s="185">
        <v>0</v>
      </c>
      <c r="O56" s="185">
        <f t="shared" si="11"/>
        <v>0</v>
      </c>
      <c r="P56" s="185">
        <v>0</v>
      </c>
      <c r="Q56" s="185">
        <f t="shared" si="12"/>
        <v>0</v>
      </c>
      <c r="R56" s="187"/>
      <c r="S56" s="187" t="s">
        <v>349</v>
      </c>
      <c r="T56" s="188" t="s">
        <v>366</v>
      </c>
      <c r="U56" s="162">
        <v>0</v>
      </c>
      <c r="V56" s="162">
        <f t="shared" si="13"/>
        <v>0</v>
      </c>
      <c r="W56" s="162"/>
      <c r="X56" s="162" t="s">
        <v>243</v>
      </c>
      <c r="Y56" s="162" t="s">
        <v>244</v>
      </c>
      <c r="Z56" s="151"/>
      <c r="AA56" s="151"/>
      <c r="AB56" s="151"/>
      <c r="AC56" s="151"/>
      <c r="AD56" s="151"/>
      <c r="AE56" s="151"/>
      <c r="AF56" s="151"/>
      <c r="AG56" s="151" t="s">
        <v>1632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2">
        <v>18</v>
      </c>
      <c r="B57" s="183" t="s">
        <v>1693</v>
      </c>
      <c r="C57" s="193" t="s">
        <v>1694</v>
      </c>
      <c r="D57" s="184" t="s">
        <v>446</v>
      </c>
      <c r="E57" s="185">
        <v>121</v>
      </c>
      <c r="F57" s="186"/>
      <c r="G57" s="187">
        <f t="shared" si="7"/>
        <v>0</v>
      </c>
      <c r="H57" s="186"/>
      <c r="I57" s="187">
        <f t="shared" si="8"/>
        <v>0</v>
      </c>
      <c r="J57" s="186"/>
      <c r="K57" s="187">
        <f t="shared" si="9"/>
        <v>0</v>
      </c>
      <c r="L57" s="187">
        <v>21</v>
      </c>
      <c r="M57" s="187">
        <f t="shared" si="10"/>
        <v>0</v>
      </c>
      <c r="N57" s="185">
        <v>0</v>
      </c>
      <c r="O57" s="185">
        <f t="shared" si="11"/>
        <v>0</v>
      </c>
      <c r="P57" s="185">
        <v>0</v>
      </c>
      <c r="Q57" s="185">
        <f t="shared" si="12"/>
        <v>0</v>
      </c>
      <c r="R57" s="187"/>
      <c r="S57" s="187" t="s">
        <v>349</v>
      </c>
      <c r="T57" s="188" t="s">
        <v>366</v>
      </c>
      <c r="U57" s="162">
        <v>0</v>
      </c>
      <c r="V57" s="162">
        <f t="shared" si="13"/>
        <v>0</v>
      </c>
      <c r="W57" s="162"/>
      <c r="X57" s="162" t="s">
        <v>243</v>
      </c>
      <c r="Y57" s="162" t="s">
        <v>244</v>
      </c>
      <c r="Z57" s="151"/>
      <c r="AA57" s="151"/>
      <c r="AB57" s="151"/>
      <c r="AC57" s="151"/>
      <c r="AD57" s="151"/>
      <c r="AE57" s="151"/>
      <c r="AF57" s="151"/>
      <c r="AG57" s="151" t="s">
        <v>1632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2">
        <v>19</v>
      </c>
      <c r="B58" s="183" t="s">
        <v>1695</v>
      </c>
      <c r="C58" s="193" t="s">
        <v>1696</v>
      </c>
      <c r="D58" s="184" t="s">
        <v>446</v>
      </c>
      <c r="E58" s="185">
        <v>4</v>
      </c>
      <c r="F58" s="186"/>
      <c r="G58" s="187">
        <f t="shared" si="7"/>
        <v>0</v>
      </c>
      <c r="H58" s="186"/>
      <c r="I58" s="187">
        <f t="shared" si="8"/>
        <v>0</v>
      </c>
      <c r="J58" s="186"/>
      <c r="K58" s="187">
        <f t="shared" si="9"/>
        <v>0</v>
      </c>
      <c r="L58" s="187">
        <v>21</v>
      </c>
      <c r="M58" s="187">
        <f t="shared" si="10"/>
        <v>0</v>
      </c>
      <c r="N58" s="185">
        <v>0</v>
      </c>
      <c r="O58" s="185">
        <f t="shared" si="11"/>
        <v>0</v>
      </c>
      <c r="P58" s="185">
        <v>0</v>
      </c>
      <c r="Q58" s="185">
        <f t="shared" si="12"/>
        <v>0</v>
      </c>
      <c r="R58" s="187"/>
      <c r="S58" s="187" t="s">
        <v>349</v>
      </c>
      <c r="T58" s="188" t="s">
        <v>366</v>
      </c>
      <c r="U58" s="162">
        <v>0</v>
      </c>
      <c r="V58" s="162">
        <f t="shared" si="13"/>
        <v>0</v>
      </c>
      <c r="W58" s="162"/>
      <c r="X58" s="162" t="s">
        <v>243</v>
      </c>
      <c r="Y58" s="162" t="s">
        <v>244</v>
      </c>
      <c r="Z58" s="151"/>
      <c r="AA58" s="151"/>
      <c r="AB58" s="151"/>
      <c r="AC58" s="151"/>
      <c r="AD58" s="151"/>
      <c r="AE58" s="151"/>
      <c r="AF58" s="151"/>
      <c r="AG58" s="151" t="s">
        <v>1632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2">
        <v>20</v>
      </c>
      <c r="B59" s="183" t="s">
        <v>1697</v>
      </c>
      <c r="C59" s="193" t="s">
        <v>1698</v>
      </c>
      <c r="D59" s="184" t="s">
        <v>446</v>
      </c>
      <c r="E59" s="185">
        <v>36</v>
      </c>
      <c r="F59" s="186"/>
      <c r="G59" s="187">
        <f t="shared" si="7"/>
        <v>0</v>
      </c>
      <c r="H59" s="186"/>
      <c r="I59" s="187">
        <f t="shared" si="8"/>
        <v>0</v>
      </c>
      <c r="J59" s="186"/>
      <c r="K59" s="187">
        <f t="shared" si="9"/>
        <v>0</v>
      </c>
      <c r="L59" s="187">
        <v>21</v>
      </c>
      <c r="M59" s="187">
        <f t="shared" si="10"/>
        <v>0</v>
      </c>
      <c r="N59" s="185">
        <v>0</v>
      </c>
      <c r="O59" s="185">
        <f t="shared" si="11"/>
        <v>0</v>
      </c>
      <c r="P59" s="185">
        <v>0</v>
      </c>
      <c r="Q59" s="185">
        <f t="shared" si="12"/>
        <v>0</v>
      </c>
      <c r="R59" s="187"/>
      <c r="S59" s="187" t="s">
        <v>349</v>
      </c>
      <c r="T59" s="188" t="s">
        <v>366</v>
      </c>
      <c r="U59" s="162">
        <v>0</v>
      </c>
      <c r="V59" s="162">
        <f t="shared" si="13"/>
        <v>0</v>
      </c>
      <c r="W59" s="162"/>
      <c r="X59" s="162" t="s">
        <v>243</v>
      </c>
      <c r="Y59" s="162" t="s">
        <v>244</v>
      </c>
      <c r="Z59" s="151"/>
      <c r="AA59" s="151"/>
      <c r="AB59" s="151"/>
      <c r="AC59" s="151"/>
      <c r="AD59" s="151"/>
      <c r="AE59" s="151"/>
      <c r="AF59" s="151"/>
      <c r="AG59" s="151" t="s">
        <v>1632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2">
        <v>21</v>
      </c>
      <c r="B60" s="183" t="s">
        <v>1699</v>
      </c>
      <c r="C60" s="193" t="s">
        <v>1700</v>
      </c>
      <c r="D60" s="184" t="s">
        <v>446</v>
      </c>
      <c r="E60" s="185">
        <v>14</v>
      </c>
      <c r="F60" s="186"/>
      <c r="G60" s="187">
        <f t="shared" si="7"/>
        <v>0</v>
      </c>
      <c r="H60" s="186"/>
      <c r="I60" s="187">
        <f t="shared" si="8"/>
        <v>0</v>
      </c>
      <c r="J60" s="186"/>
      <c r="K60" s="187">
        <f t="shared" si="9"/>
        <v>0</v>
      </c>
      <c r="L60" s="187">
        <v>21</v>
      </c>
      <c r="M60" s="187">
        <f t="shared" si="10"/>
        <v>0</v>
      </c>
      <c r="N60" s="185">
        <v>0</v>
      </c>
      <c r="O60" s="185">
        <f t="shared" si="11"/>
        <v>0</v>
      </c>
      <c r="P60" s="185">
        <v>0</v>
      </c>
      <c r="Q60" s="185">
        <f t="shared" si="12"/>
        <v>0</v>
      </c>
      <c r="R60" s="187"/>
      <c r="S60" s="187" t="s">
        <v>349</v>
      </c>
      <c r="T60" s="188" t="s">
        <v>366</v>
      </c>
      <c r="U60" s="162">
        <v>0</v>
      </c>
      <c r="V60" s="162">
        <f t="shared" si="13"/>
        <v>0</v>
      </c>
      <c r="W60" s="162"/>
      <c r="X60" s="162" t="s">
        <v>243</v>
      </c>
      <c r="Y60" s="162" t="s">
        <v>244</v>
      </c>
      <c r="Z60" s="151"/>
      <c r="AA60" s="151"/>
      <c r="AB60" s="151"/>
      <c r="AC60" s="151"/>
      <c r="AD60" s="151"/>
      <c r="AE60" s="151"/>
      <c r="AF60" s="151"/>
      <c r="AG60" s="151" t="s">
        <v>1632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2">
        <v>22</v>
      </c>
      <c r="B61" s="183" t="s">
        <v>1701</v>
      </c>
      <c r="C61" s="193" t="s">
        <v>1702</v>
      </c>
      <c r="D61" s="184" t="s">
        <v>446</v>
      </c>
      <c r="E61" s="185">
        <v>20</v>
      </c>
      <c r="F61" s="186"/>
      <c r="G61" s="187">
        <f t="shared" si="7"/>
        <v>0</v>
      </c>
      <c r="H61" s="186"/>
      <c r="I61" s="187">
        <f t="shared" si="8"/>
        <v>0</v>
      </c>
      <c r="J61" s="186"/>
      <c r="K61" s="187">
        <f t="shared" si="9"/>
        <v>0</v>
      </c>
      <c r="L61" s="187">
        <v>21</v>
      </c>
      <c r="M61" s="187">
        <f t="shared" si="10"/>
        <v>0</v>
      </c>
      <c r="N61" s="185">
        <v>0</v>
      </c>
      <c r="O61" s="185">
        <f t="shared" si="11"/>
        <v>0</v>
      </c>
      <c r="P61" s="185">
        <v>0</v>
      </c>
      <c r="Q61" s="185">
        <f t="shared" si="12"/>
        <v>0</v>
      </c>
      <c r="R61" s="187"/>
      <c r="S61" s="187" t="s">
        <v>349</v>
      </c>
      <c r="T61" s="188" t="s">
        <v>366</v>
      </c>
      <c r="U61" s="162">
        <v>0</v>
      </c>
      <c r="V61" s="162">
        <f t="shared" si="13"/>
        <v>0</v>
      </c>
      <c r="W61" s="162"/>
      <c r="X61" s="162" t="s">
        <v>243</v>
      </c>
      <c r="Y61" s="162" t="s">
        <v>244</v>
      </c>
      <c r="Z61" s="151"/>
      <c r="AA61" s="151"/>
      <c r="AB61" s="151"/>
      <c r="AC61" s="151"/>
      <c r="AD61" s="151"/>
      <c r="AE61" s="151"/>
      <c r="AF61" s="151"/>
      <c r="AG61" s="151" t="s">
        <v>1632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2">
        <v>23</v>
      </c>
      <c r="B62" s="183" t="s">
        <v>1703</v>
      </c>
      <c r="C62" s="193" t="s">
        <v>1704</v>
      </c>
      <c r="D62" s="184" t="s">
        <v>446</v>
      </c>
      <c r="E62" s="185">
        <v>2</v>
      </c>
      <c r="F62" s="186"/>
      <c r="G62" s="187">
        <f t="shared" si="7"/>
        <v>0</v>
      </c>
      <c r="H62" s="186"/>
      <c r="I62" s="187">
        <f t="shared" si="8"/>
        <v>0</v>
      </c>
      <c r="J62" s="186"/>
      <c r="K62" s="187">
        <f t="shared" si="9"/>
        <v>0</v>
      </c>
      <c r="L62" s="187">
        <v>21</v>
      </c>
      <c r="M62" s="187">
        <f t="shared" si="10"/>
        <v>0</v>
      </c>
      <c r="N62" s="185">
        <v>0</v>
      </c>
      <c r="O62" s="185">
        <f t="shared" si="11"/>
        <v>0</v>
      </c>
      <c r="P62" s="185">
        <v>0</v>
      </c>
      <c r="Q62" s="185">
        <f t="shared" si="12"/>
        <v>0</v>
      </c>
      <c r="R62" s="187"/>
      <c r="S62" s="187" t="s">
        <v>349</v>
      </c>
      <c r="T62" s="188" t="s">
        <v>366</v>
      </c>
      <c r="U62" s="162">
        <v>0</v>
      </c>
      <c r="V62" s="162">
        <f t="shared" si="13"/>
        <v>0</v>
      </c>
      <c r="W62" s="162"/>
      <c r="X62" s="162" t="s">
        <v>243</v>
      </c>
      <c r="Y62" s="162" t="s">
        <v>244</v>
      </c>
      <c r="Z62" s="151"/>
      <c r="AA62" s="151"/>
      <c r="AB62" s="151"/>
      <c r="AC62" s="151"/>
      <c r="AD62" s="151"/>
      <c r="AE62" s="151"/>
      <c r="AF62" s="151"/>
      <c r="AG62" s="151" t="s">
        <v>1632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2">
        <v>24</v>
      </c>
      <c r="B63" s="183" t="s">
        <v>1705</v>
      </c>
      <c r="C63" s="193" t="s">
        <v>1706</v>
      </c>
      <c r="D63" s="184" t="s">
        <v>446</v>
      </c>
      <c r="E63" s="185">
        <v>5</v>
      </c>
      <c r="F63" s="186"/>
      <c r="G63" s="187">
        <f t="shared" si="7"/>
        <v>0</v>
      </c>
      <c r="H63" s="186"/>
      <c r="I63" s="187">
        <f t="shared" si="8"/>
        <v>0</v>
      </c>
      <c r="J63" s="186"/>
      <c r="K63" s="187">
        <f t="shared" si="9"/>
        <v>0</v>
      </c>
      <c r="L63" s="187">
        <v>21</v>
      </c>
      <c r="M63" s="187">
        <f t="shared" si="10"/>
        <v>0</v>
      </c>
      <c r="N63" s="185">
        <v>0</v>
      </c>
      <c r="O63" s="185">
        <f t="shared" si="11"/>
        <v>0</v>
      </c>
      <c r="P63" s="185">
        <v>0</v>
      </c>
      <c r="Q63" s="185">
        <f t="shared" si="12"/>
        <v>0</v>
      </c>
      <c r="R63" s="187"/>
      <c r="S63" s="187" t="s">
        <v>349</v>
      </c>
      <c r="T63" s="188" t="s">
        <v>366</v>
      </c>
      <c r="U63" s="162">
        <v>0</v>
      </c>
      <c r="V63" s="162">
        <f t="shared" si="13"/>
        <v>0</v>
      </c>
      <c r="W63" s="162"/>
      <c r="X63" s="162" t="s">
        <v>243</v>
      </c>
      <c r="Y63" s="162" t="s">
        <v>244</v>
      </c>
      <c r="Z63" s="151"/>
      <c r="AA63" s="151"/>
      <c r="AB63" s="151"/>
      <c r="AC63" s="151"/>
      <c r="AD63" s="151"/>
      <c r="AE63" s="151"/>
      <c r="AF63" s="151"/>
      <c r="AG63" s="151" t="s">
        <v>1632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82">
        <v>25</v>
      </c>
      <c r="B64" s="183" t="s">
        <v>1707</v>
      </c>
      <c r="C64" s="193" t="s">
        <v>1708</v>
      </c>
      <c r="D64" s="184" t="s">
        <v>446</v>
      </c>
      <c r="E64" s="185">
        <v>10</v>
      </c>
      <c r="F64" s="186"/>
      <c r="G64" s="187">
        <f t="shared" si="7"/>
        <v>0</v>
      </c>
      <c r="H64" s="186"/>
      <c r="I64" s="187">
        <f t="shared" si="8"/>
        <v>0</v>
      </c>
      <c r="J64" s="186"/>
      <c r="K64" s="187">
        <f t="shared" si="9"/>
        <v>0</v>
      </c>
      <c r="L64" s="187">
        <v>21</v>
      </c>
      <c r="M64" s="187">
        <f t="shared" si="10"/>
        <v>0</v>
      </c>
      <c r="N64" s="185">
        <v>0</v>
      </c>
      <c r="O64" s="185">
        <f t="shared" si="11"/>
        <v>0</v>
      </c>
      <c r="P64" s="185">
        <v>0</v>
      </c>
      <c r="Q64" s="185">
        <f t="shared" si="12"/>
        <v>0</v>
      </c>
      <c r="R64" s="187"/>
      <c r="S64" s="187" t="s">
        <v>349</v>
      </c>
      <c r="T64" s="188" t="s">
        <v>366</v>
      </c>
      <c r="U64" s="162">
        <v>0</v>
      </c>
      <c r="V64" s="162">
        <f t="shared" si="13"/>
        <v>0</v>
      </c>
      <c r="W64" s="162"/>
      <c r="X64" s="162" t="s">
        <v>243</v>
      </c>
      <c r="Y64" s="162" t="s">
        <v>244</v>
      </c>
      <c r="Z64" s="151"/>
      <c r="AA64" s="151"/>
      <c r="AB64" s="151"/>
      <c r="AC64" s="151"/>
      <c r="AD64" s="151"/>
      <c r="AE64" s="151"/>
      <c r="AF64" s="151"/>
      <c r="AG64" s="151" t="s">
        <v>1632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2">
        <v>26</v>
      </c>
      <c r="B65" s="183" t="s">
        <v>1709</v>
      </c>
      <c r="C65" s="193" t="s">
        <v>1710</v>
      </c>
      <c r="D65" s="184" t="s">
        <v>446</v>
      </c>
      <c r="E65" s="185">
        <v>2</v>
      </c>
      <c r="F65" s="186"/>
      <c r="G65" s="187">
        <f t="shared" si="7"/>
        <v>0</v>
      </c>
      <c r="H65" s="186"/>
      <c r="I65" s="187">
        <f t="shared" si="8"/>
        <v>0</v>
      </c>
      <c r="J65" s="186"/>
      <c r="K65" s="187">
        <f t="shared" si="9"/>
        <v>0</v>
      </c>
      <c r="L65" s="187">
        <v>21</v>
      </c>
      <c r="M65" s="187">
        <f t="shared" si="10"/>
        <v>0</v>
      </c>
      <c r="N65" s="185">
        <v>0</v>
      </c>
      <c r="O65" s="185">
        <f t="shared" si="11"/>
        <v>0</v>
      </c>
      <c r="P65" s="185">
        <v>0</v>
      </c>
      <c r="Q65" s="185">
        <f t="shared" si="12"/>
        <v>0</v>
      </c>
      <c r="R65" s="187"/>
      <c r="S65" s="187" t="s">
        <v>349</v>
      </c>
      <c r="T65" s="188" t="s">
        <v>366</v>
      </c>
      <c r="U65" s="162">
        <v>0</v>
      </c>
      <c r="V65" s="162">
        <f t="shared" si="13"/>
        <v>0</v>
      </c>
      <c r="W65" s="162"/>
      <c r="X65" s="162" t="s">
        <v>243</v>
      </c>
      <c r="Y65" s="162" t="s">
        <v>244</v>
      </c>
      <c r="Z65" s="151"/>
      <c r="AA65" s="151"/>
      <c r="AB65" s="151"/>
      <c r="AC65" s="151"/>
      <c r="AD65" s="151"/>
      <c r="AE65" s="151"/>
      <c r="AF65" s="151"/>
      <c r="AG65" s="151" t="s">
        <v>1632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2">
        <v>27</v>
      </c>
      <c r="B66" s="183" t="s">
        <v>1711</v>
      </c>
      <c r="C66" s="193" t="s">
        <v>1712</v>
      </c>
      <c r="D66" s="184" t="s">
        <v>446</v>
      </c>
      <c r="E66" s="185">
        <v>82</v>
      </c>
      <c r="F66" s="186"/>
      <c r="G66" s="187">
        <f t="shared" si="7"/>
        <v>0</v>
      </c>
      <c r="H66" s="186"/>
      <c r="I66" s="187">
        <f t="shared" si="8"/>
        <v>0</v>
      </c>
      <c r="J66" s="186"/>
      <c r="K66" s="187">
        <f t="shared" si="9"/>
        <v>0</v>
      </c>
      <c r="L66" s="187">
        <v>21</v>
      </c>
      <c r="M66" s="187">
        <f t="shared" si="10"/>
        <v>0</v>
      </c>
      <c r="N66" s="185">
        <v>0</v>
      </c>
      <c r="O66" s="185">
        <f t="shared" si="11"/>
        <v>0</v>
      </c>
      <c r="P66" s="185">
        <v>0</v>
      </c>
      <c r="Q66" s="185">
        <f t="shared" si="12"/>
        <v>0</v>
      </c>
      <c r="R66" s="187"/>
      <c r="S66" s="187" t="s">
        <v>349</v>
      </c>
      <c r="T66" s="188" t="s">
        <v>366</v>
      </c>
      <c r="U66" s="162">
        <v>0</v>
      </c>
      <c r="V66" s="162">
        <f t="shared" si="13"/>
        <v>0</v>
      </c>
      <c r="W66" s="162"/>
      <c r="X66" s="162" t="s">
        <v>243</v>
      </c>
      <c r="Y66" s="162" t="s">
        <v>244</v>
      </c>
      <c r="Z66" s="151"/>
      <c r="AA66" s="151"/>
      <c r="AB66" s="151"/>
      <c r="AC66" s="151"/>
      <c r="AD66" s="151"/>
      <c r="AE66" s="151"/>
      <c r="AF66" s="151"/>
      <c r="AG66" s="151" t="s">
        <v>1632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2">
        <v>28</v>
      </c>
      <c r="B67" s="183" t="s">
        <v>1713</v>
      </c>
      <c r="C67" s="193" t="s">
        <v>1714</v>
      </c>
      <c r="D67" s="184" t="s">
        <v>446</v>
      </c>
      <c r="E67" s="185">
        <v>10</v>
      </c>
      <c r="F67" s="186"/>
      <c r="G67" s="187">
        <f t="shared" si="7"/>
        <v>0</v>
      </c>
      <c r="H67" s="186"/>
      <c r="I67" s="187">
        <f t="shared" si="8"/>
        <v>0</v>
      </c>
      <c r="J67" s="186"/>
      <c r="K67" s="187">
        <f t="shared" si="9"/>
        <v>0</v>
      </c>
      <c r="L67" s="187">
        <v>21</v>
      </c>
      <c r="M67" s="187">
        <f t="shared" si="10"/>
        <v>0</v>
      </c>
      <c r="N67" s="185">
        <v>0</v>
      </c>
      <c r="O67" s="185">
        <f t="shared" si="11"/>
        <v>0</v>
      </c>
      <c r="P67" s="185">
        <v>0</v>
      </c>
      <c r="Q67" s="185">
        <f t="shared" si="12"/>
        <v>0</v>
      </c>
      <c r="R67" s="187"/>
      <c r="S67" s="187" t="s">
        <v>349</v>
      </c>
      <c r="T67" s="188" t="s">
        <v>366</v>
      </c>
      <c r="U67" s="162">
        <v>0</v>
      </c>
      <c r="V67" s="162">
        <f t="shared" si="13"/>
        <v>0</v>
      </c>
      <c r="W67" s="162"/>
      <c r="X67" s="162" t="s">
        <v>243</v>
      </c>
      <c r="Y67" s="162" t="s">
        <v>244</v>
      </c>
      <c r="Z67" s="151"/>
      <c r="AA67" s="151"/>
      <c r="AB67" s="151"/>
      <c r="AC67" s="151"/>
      <c r="AD67" s="151"/>
      <c r="AE67" s="151"/>
      <c r="AF67" s="151"/>
      <c r="AG67" s="151" t="s">
        <v>1632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2">
        <v>29</v>
      </c>
      <c r="B68" s="183" t="s">
        <v>1715</v>
      </c>
      <c r="C68" s="193" t="s">
        <v>1714</v>
      </c>
      <c r="D68" s="184" t="s">
        <v>446</v>
      </c>
      <c r="E68" s="185">
        <v>34</v>
      </c>
      <c r="F68" s="186"/>
      <c r="G68" s="187">
        <f t="shared" si="7"/>
        <v>0</v>
      </c>
      <c r="H68" s="186"/>
      <c r="I68" s="187">
        <f t="shared" si="8"/>
        <v>0</v>
      </c>
      <c r="J68" s="186"/>
      <c r="K68" s="187">
        <f t="shared" si="9"/>
        <v>0</v>
      </c>
      <c r="L68" s="187">
        <v>21</v>
      </c>
      <c r="M68" s="187">
        <f t="shared" si="10"/>
        <v>0</v>
      </c>
      <c r="N68" s="185">
        <v>0</v>
      </c>
      <c r="O68" s="185">
        <f t="shared" si="11"/>
        <v>0</v>
      </c>
      <c r="P68" s="185">
        <v>0</v>
      </c>
      <c r="Q68" s="185">
        <f t="shared" si="12"/>
        <v>0</v>
      </c>
      <c r="R68" s="187"/>
      <c r="S68" s="187" t="s">
        <v>349</v>
      </c>
      <c r="T68" s="188" t="s">
        <v>366</v>
      </c>
      <c r="U68" s="162">
        <v>0</v>
      </c>
      <c r="V68" s="162">
        <f t="shared" si="13"/>
        <v>0</v>
      </c>
      <c r="W68" s="162"/>
      <c r="X68" s="162" t="s">
        <v>243</v>
      </c>
      <c r="Y68" s="162" t="s">
        <v>244</v>
      </c>
      <c r="Z68" s="151"/>
      <c r="AA68" s="151"/>
      <c r="AB68" s="151"/>
      <c r="AC68" s="151"/>
      <c r="AD68" s="151"/>
      <c r="AE68" s="151"/>
      <c r="AF68" s="151"/>
      <c r="AG68" s="151" t="s">
        <v>1632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82">
        <v>30</v>
      </c>
      <c r="B69" s="183" t="s">
        <v>1716</v>
      </c>
      <c r="C69" s="193" t="s">
        <v>1717</v>
      </c>
      <c r="D69" s="184" t="s">
        <v>446</v>
      </c>
      <c r="E69" s="185">
        <v>10</v>
      </c>
      <c r="F69" s="186"/>
      <c r="G69" s="187">
        <f t="shared" si="7"/>
        <v>0</v>
      </c>
      <c r="H69" s="186"/>
      <c r="I69" s="187">
        <f t="shared" si="8"/>
        <v>0</v>
      </c>
      <c r="J69" s="186"/>
      <c r="K69" s="187">
        <f t="shared" si="9"/>
        <v>0</v>
      </c>
      <c r="L69" s="187">
        <v>21</v>
      </c>
      <c r="M69" s="187">
        <f t="shared" si="10"/>
        <v>0</v>
      </c>
      <c r="N69" s="185">
        <v>0</v>
      </c>
      <c r="O69" s="185">
        <f t="shared" si="11"/>
        <v>0</v>
      </c>
      <c r="P69" s="185">
        <v>0</v>
      </c>
      <c r="Q69" s="185">
        <f t="shared" si="12"/>
        <v>0</v>
      </c>
      <c r="R69" s="187"/>
      <c r="S69" s="187" t="s">
        <v>349</v>
      </c>
      <c r="T69" s="188" t="s">
        <v>366</v>
      </c>
      <c r="U69" s="162">
        <v>0</v>
      </c>
      <c r="V69" s="162">
        <f t="shared" si="13"/>
        <v>0</v>
      </c>
      <c r="W69" s="162"/>
      <c r="X69" s="162" t="s">
        <v>243</v>
      </c>
      <c r="Y69" s="162" t="s">
        <v>244</v>
      </c>
      <c r="Z69" s="151"/>
      <c r="AA69" s="151"/>
      <c r="AB69" s="151"/>
      <c r="AC69" s="151"/>
      <c r="AD69" s="151"/>
      <c r="AE69" s="151"/>
      <c r="AF69" s="151"/>
      <c r="AG69" s="151" t="s">
        <v>1632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82">
        <v>31</v>
      </c>
      <c r="B70" s="183" t="s">
        <v>1718</v>
      </c>
      <c r="C70" s="193" t="s">
        <v>1719</v>
      </c>
      <c r="D70" s="184" t="s">
        <v>446</v>
      </c>
      <c r="E70" s="185">
        <v>2</v>
      </c>
      <c r="F70" s="186"/>
      <c r="G70" s="187">
        <f t="shared" si="7"/>
        <v>0</v>
      </c>
      <c r="H70" s="186"/>
      <c r="I70" s="187">
        <f t="shared" si="8"/>
        <v>0</v>
      </c>
      <c r="J70" s="186"/>
      <c r="K70" s="187">
        <f t="shared" si="9"/>
        <v>0</v>
      </c>
      <c r="L70" s="187">
        <v>21</v>
      </c>
      <c r="M70" s="187">
        <f t="shared" si="10"/>
        <v>0</v>
      </c>
      <c r="N70" s="185">
        <v>0</v>
      </c>
      <c r="O70" s="185">
        <f t="shared" si="11"/>
        <v>0</v>
      </c>
      <c r="P70" s="185">
        <v>0</v>
      </c>
      <c r="Q70" s="185">
        <f t="shared" si="12"/>
        <v>0</v>
      </c>
      <c r="R70" s="187"/>
      <c r="S70" s="187" t="s">
        <v>349</v>
      </c>
      <c r="T70" s="188" t="s">
        <v>366</v>
      </c>
      <c r="U70" s="162">
        <v>0</v>
      </c>
      <c r="V70" s="162">
        <f t="shared" si="13"/>
        <v>0</v>
      </c>
      <c r="W70" s="162"/>
      <c r="X70" s="162" t="s">
        <v>243</v>
      </c>
      <c r="Y70" s="162" t="s">
        <v>244</v>
      </c>
      <c r="Z70" s="151"/>
      <c r="AA70" s="151"/>
      <c r="AB70" s="151"/>
      <c r="AC70" s="151"/>
      <c r="AD70" s="151"/>
      <c r="AE70" s="151"/>
      <c r="AF70" s="151"/>
      <c r="AG70" s="151" t="s">
        <v>1632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2">
        <v>32</v>
      </c>
      <c r="B71" s="183" t="s">
        <v>1720</v>
      </c>
      <c r="C71" s="193" t="s">
        <v>1721</v>
      </c>
      <c r="D71" s="184" t="s">
        <v>446</v>
      </c>
      <c r="E71" s="185">
        <v>1</v>
      </c>
      <c r="F71" s="186"/>
      <c r="G71" s="187">
        <f t="shared" si="7"/>
        <v>0</v>
      </c>
      <c r="H71" s="186"/>
      <c r="I71" s="187">
        <f t="shared" si="8"/>
        <v>0</v>
      </c>
      <c r="J71" s="186"/>
      <c r="K71" s="187">
        <f t="shared" si="9"/>
        <v>0</v>
      </c>
      <c r="L71" s="187">
        <v>21</v>
      </c>
      <c r="M71" s="187">
        <f t="shared" si="10"/>
        <v>0</v>
      </c>
      <c r="N71" s="185">
        <v>0</v>
      </c>
      <c r="O71" s="185">
        <f t="shared" si="11"/>
        <v>0</v>
      </c>
      <c r="P71" s="185">
        <v>0</v>
      </c>
      <c r="Q71" s="185">
        <f t="shared" si="12"/>
        <v>0</v>
      </c>
      <c r="R71" s="187"/>
      <c r="S71" s="187" t="s">
        <v>349</v>
      </c>
      <c r="T71" s="188" t="s">
        <v>366</v>
      </c>
      <c r="U71" s="162">
        <v>0</v>
      </c>
      <c r="V71" s="162">
        <f t="shared" si="13"/>
        <v>0</v>
      </c>
      <c r="W71" s="162"/>
      <c r="X71" s="162" t="s">
        <v>243</v>
      </c>
      <c r="Y71" s="162" t="s">
        <v>244</v>
      </c>
      <c r="Z71" s="151"/>
      <c r="AA71" s="151"/>
      <c r="AB71" s="151"/>
      <c r="AC71" s="151"/>
      <c r="AD71" s="151"/>
      <c r="AE71" s="151"/>
      <c r="AF71" s="151"/>
      <c r="AG71" s="151" t="s">
        <v>1632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2">
        <v>33</v>
      </c>
      <c r="B72" s="183" t="s">
        <v>1722</v>
      </c>
      <c r="C72" s="193" t="s">
        <v>1723</v>
      </c>
      <c r="D72" s="184" t="s">
        <v>446</v>
      </c>
      <c r="E72" s="185">
        <v>10</v>
      </c>
      <c r="F72" s="186"/>
      <c r="G72" s="187">
        <f t="shared" si="7"/>
        <v>0</v>
      </c>
      <c r="H72" s="186"/>
      <c r="I72" s="187">
        <f t="shared" si="8"/>
        <v>0</v>
      </c>
      <c r="J72" s="186"/>
      <c r="K72" s="187">
        <f t="shared" si="9"/>
        <v>0</v>
      </c>
      <c r="L72" s="187">
        <v>21</v>
      </c>
      <c r="M72" s="187">
        <f t="shared" si="10"/>
        <v>0</v>
      </c>
      <c r="N72" s="185">
        <v>0</v>
      </c>
      <c r="O72" s="185">
        <f t="shared" si="11"/>
        <v>0</v>
      </c>
      <c r="P72" s="185">
        <v>0</v>
      </c>
      <c r="Q72" s="185">
        <f t="shared" si="12"/>
        <v>0</v>
      </c>
      <c r="R72" s="187"/>
      <c r="S72" s="187" t="s">
        <v>349</v>
      </c>
      <c r="T72" s="188" t="s">
        <v>366</v>
      </c>
      <c r="U72" s="162">
        <v>0</v>
      </c>
      <c r="V72" s="162">
        <f t="shared" si="13"/>
        <v>0</v>
      </c>
      <c r="W72" s="162"/>
      <c r="X72" s="162" t="s">
        <v>243</v>
      </c>
      <c r="Y72" s="162" t="s">
        <v>244</v>
      </c>
      <c r="Z72" s="151"/>
      <c r="AA72" s="151"/>
      <c r="AB72" s="151"/>
      <c r="AC72" s="151"/>
      <c r="AD72" s="151"/>
      <c r="AE72" s="151"/>
      <c r="AF72" s="151"/>
      <c r="AG72" s="151" t="s">
        <v>1632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67" t="s">
        <v>235</v>
      </c>
      <c r="B73" s="168" t="s">
        <v>92</v>
      </c>
      <c r="C73" s="190" t="s">
        <v>87</v>
      </c>
      <c r="D73" s="169"/>
      <c r="E73" s="170"/>
      <c r="F73" s="171"/>
      <c r="G73" s="171">
        <f>SUMIF(AG74:AG76,"&lt;&gt;NOR",G74:G76)</f>
        <v>0</v>
      </c>
      <c r="H73" s="171"/>
      <c r="I73" s="171">
        <f>SUM(I74:I76)</f>
        <v>0</v>
      </c>
      <c r="J73" s="171"/>
      <c r="K73" s="171">
        <f>SUM(K74:K76)</f>
        <v>0</v>
      </c>
      <c r="L73" s="171"/>
      <c r="M73" s="171">
        <f>SUM(M74:M76)</f>
        <v>0</v>
      </c>
      <c r="N73" s="170"/>
      <c r="O73" s="170">
        <f>SUM(O74:O76)</f>
        <v>0</v>
      </c>
      <c r="P73" s="170"/>
      <c r="Q73" s="170">
        <f>SUM(Q74:Q76)</f>
        <v>0</v>
      </c>
      <c r="R73" s="171"/>
      <c r="S73" s="171"/>
      <c r="T73" s="172"/>
      <c r="U73" s="166"/>
      <c r="V73" s="166">
        <f>SUM(V74:V76)</f>
        <v>0</v>
      </c>
      <c r="W73" s="166"/>
      <c r="X73" s="166"/>
      <c r="Y73" s="166"/>
      <c r="AG73" t="s">
        <v>236</v>
      </c>
    </row>
    <row r="74" spans="1:60" outlineLevel="1" x14ac:dyDescent="0.2">
      <c r="A74" s="174">
        <v>34</v>
      </c>
      <c r="B74" s="175" t="s">
        <v>1724</v>
      </c>
      <c r="C74" s="191" t="s">
        <v>1725</v>
      </c>
      <c r="D74" s="176" t="s">
        <v>1631</v>
      </c>
      <c r="E74" s="177">
        <v>231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349</v>
      </c>
      <c r="T74" s="180" t="s">
        <v>366</v>
      </c>
      <c r="U74" s="162">
        <v>0</v>
      </c>
      <c r="V74" s="162">
        <f>ROUND(E74*U74,2)</f>
        <v>0</v>
      </c>
      <c r="W74" s="162"/>
      <c r="X74" s="162" t="s">
        <v>243</v>
      </c>
      <c r="Y74" s="162" t="s">
        <v>244</v>
      </c>
      <c r="Z74" s="151"/>
      <c r="AA74" s="151"/>
      <c r="AB74" s="151"/>
      <c r="AC74" s="151"/>
      <c r="AD74" s="151"/>
      <c r="AE74" s="151"/>
      <c r="AF74" s="151"/>
      <c r="AG74" s="151" t="s">
        <v>1632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2" t="s">
        <v>1726</v>
      </c>
      <c r="D75" s="164"/>
      <c r="E75" s="165"/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249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2" t="s">
        <v>1727</v>
      </c>
      <c r="D76" s="164"/>
      <c r="E76" s="165">
        <v>231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249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7" t="s">
        <v>235</v>
      </c>
      <c r="B77" s="168" t="s">
        <v>93</v>
      </c>
      <c r="C77" s="190" t="s">
        <v>89</v>
      </c>
      <c r="D77" s="169"/>
      <c r="E77" s="170"/>
      <c r="F77" s="171"/>
      <c r="G77" s="171">
        <f>SUMIF(AG78:AG95,"&lt;&gt;NOR",G78:G95)</f>
        <v>0</v>
      </c>
      <c r="H77" s="171"/>
      <c r="I77" s="171">
        <f>SUM(I78:I95)</f>
        <v>0</v>
      </c>
      <c r="J77" s="171"/>
      <c r="K77" s="171">
        <f>SUM(K78:K95)</f>
        <v>0</v>
      </c>
      <c r="L77" s="171"/>
      <c r="M77" s="171">
        <f>SUM(M78:M95)</f>
        <v>0</v>
      </c>
      <c r="N77" s="170"/>
      <c r="O77" s="170">
        <f>SUM(O78:O95)</f>
        <v>0</v>
      </c>
      <c r="P77" s="170"/>
      <c r="Q77" s="170">
        <f>SUM(Q78:Q95)</f>
        <v>0</v>
      </c>
      <c r="R77" s="171"/>
      <c r="S77" s="171"/>
      <c r="T77" s="172"/>
      <c r="U77" s="166"/>
      <c r="V77" s="166">
        <f>SUM(V78:V95)</f>
        <v>0</v>
      </c>
      <c r="W77" s="166"/>
      <c r="X77" s="166"/>
      <c r="Y77" s="166"/>
      <c r="AG77" t="s">
        <v>236</v>
      </c>
    </row>
    <row r="78" spans="1:60" outlineLevel="1" x14ac:dyDescent="0.2">
      <c r="A78" s="182">
        <v>35</v>
      </c>
      <c r="B78" s="183" t="s">
        <v>1728</v>
      </c>
      <c r="C78" s="193" t="s">
        <v>1729</v>
      </c>
      <c r="D78" s="184" t="s">
        <v>446</v>
      </c>
      <c r="E78" s="185">
        <v>2</v>
      </c>
      <c r="F78" s="186"/>
      <c r="G78" s="187">
        <f t="shared" ref="G78:G95" si="14">ROUND(E78*F78,2)</f>
        <v>0</v>
      </c>
      <c r="H78" s="186"/>
      <c r="I78" s="187">
        <f t="shared" ref="I78:I95" si="15">ROUND(E78*H78,2)</f>
        <v>0</v>
      </c>
      <c r="J78" s="186"/>
      <c r="K78" s="187">
        <f t="shared" ref="K78:K95" si="16">ROUND(E78*J78,2)</f>
        <v>0</v>
      </c>
      <c r="L78" s="187">
        <v>21</v>
      </c>
      <c r="M78" s="187">
        <f t="shared" ref="M78:M95" si="17">G78*(1+L78/100)</f>
        <v>0</v>
      </c>
      <c r="N78" s="185">
        <v>0</v>
      </c>
      <c r="O78" s="185">
        <f t="shared" ref="O78:O95" si="18">ROUND(E78*N78,2)</f>
        <v>0</v>
      </c>
      <c r="P78" s="185">
        <v>0</v>
      </c>
      <c r="Q78" s="185">
        <f t="shared" ref="Q78:Q95" si="19">ROUND(E78*P78,2)</f>
        <v>0</v>
      </c>
      <c r="R78" s="187"/>
      <c r="S78" s="187" t="s">
        <v>349</v>
      </c>
      <c r="T78" s="188" t="s">
        <v>366</v>
      </c>
      <c r="U78" s="162">
        <v>0</v>
      </c>
      <c r="V78" s="162">
        <f t="shared" ref="V78:V95" si="20">ROUND(E78*U78,2)</f>
        <v>0</v>
      </c>
      <c r="W78" s="162"/>
      <c r="X78" s="162" t="s">
        <v>243</v>
      </c>
      <c r="Y78" s="162" t="s">
        <v>244</v>
      </c>
      <c r="Z78" s="151"/>
      <c r="AA78" s="151"/>
      <c r="AB78" s="151"/>
      <c r="AC78" s="151"/>
      <c r="AD78" s="151"/>
      <c r="AE78" s="151"/>
      <c r="AF78" s="151"/>
      <c r="AG78" s="151" t="s">
        <v>1632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2">
        <v>36</v>
      </c>
      <c r="B79" s="183" t="s">
        <v>1730</v>
      </c>
      <c r="C79" s="193" t="s">
        <v>1731</v>
      </c>
      <c r="D79" s="184" t="s">
        <v>446</v>
      </c>
      <c r="E79" s="185">
        <v>2</v>
      </c>
      <c r="F79" s="186"/>
      <c r="G79" s="187">
        <f t="shared" si="14"/>
        <v>0</v>
      </c>
      <c r="H79" s="186"/>
      <c r="I79" s="187">
        <f t="shared" si="15"/>
        <v>0</v>
      </c>
      <c r="J79" s="186"/>
      <c r="K79" s="187">
        <f t="shared" si="16"/>
        <v>0</v>
      </c>
      <c r="L79" s="187">
        <v>21</v>
      </c>
      <c r="M79" s="187">
        <f t="shared" si="17"/>
        <v>0</v>
      </c>
      <c r="N79" s="185">
        <v>0</v>
      </c>
      <c r="O79" s="185">
        <f t="shared" si="18"/>
        <v>0</v>
      </c>
      <c r="P79" s="185">
        <v>0</v>
      </c>
      <c r="Q79" s="185">
        <f t="shared" si="19"/>
        <v>0</v>
      </c>
      <c r="R79" s="187"/>
      <c r="S79" s="187" t="s">
        <v>349</v>
      </c>
      <c r="T79" s="188" t="s">
        <v>366</v>
      </c>
      <c r="U79" s="162">
        <v>0</v>
      </c>
      <c r="V79" s="162">
        <f t="shared" si="20"/>
        <v>0</v>
      </c>
      <c r="W79" s="162"/>
      <c r="X79" s="162" t="s">
        <v>243</v>
      </c>
      <c r="Y79" s="162" t="s">
        <v>244</v>
      </c>
      <c r="Z79" s="151"/>
      <c r="AA79" s="151"/>
      <c r="AB79" s="151"/>
      <c r="AC79" s="151"/>
      <c r="AD79" s="151"/>
      <c r="AE79" s="151"/>
      <c r="AF79" s="151"/>
      <c r="AG79" s="151" t="s">
        <v>1632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2">
        <v>37</v>
      </c>
      <c r="B80" s="183" t="s">
        <v>1732</v>
      </c>
      <c r="C80" s="193" t="s">
        <v>1733</v>
      </c>
      <c r="D80" s="184" t="s">
        <v>446</v>
      </c>
      <c r="E80" s="185">
        <v>33</v>
      </c>
      <c r="F80" s="186"/>
      <c r="G80" s="187">
        <f t="shared" si="14"/>
        <v>0</v>
      </c>
      <c r="H80" s="186"/>
      <c r="I80" s="187">
        <f t="shared" si="15"/>
        <v>0</v>
      </c>
      <c r="J80" s="186"/>
      <c r="K80" s="187">
        <f t="shared" si="16"/>
        <v>0</v>
      </c>
      <c r="L80" s="187">
        <v>21</v>
      </c>
      <c r="M80" s="187">
        <f t="shared" si="17"/>
        <v>0</v>
      </c>
      <c r="N80" s="185">
        <v>0</v>
      </c>
      <c r="O80" s="185">
        <f t="shared" si="18"/>
        <v>0</v>
      </c>
      <c r="P80" s="185">
        <v>0</v>
      </c>
      <c r="Q80" s="185">
        <f t="shared" si="19"/>
        <v>0</v>
      </c>
      <c r="R80" s="187"/>
      <c r="S80" s="187" t="s">
        <v>349</v>
      </c>
      <c r="T80" s="188" t="s">
        <v>366</v>
      </c>
      <c r="U80" s="162">
        <v>0</v>
      </c>
      <c r="V80" s="162">
        <f t="shared" si="20"/>
        <v>0</v>
      </c>
      <c r="W80" s="162"/>
      <c r="X80" s="162" t="s">
        <v>243</v>
      </c>
      <c r="Y80" s="162" t="s">
        <v>244</v>
      </c>
      <c r="Z80" s="151"/>
      <c r="AA80" s="151"/>
      <c r="AB80" s="151"/>
      <c r="AC80" s="151"/>
      <c r="AD80" s="151"/>
      <c r="AE80" s="151"/>
      <c r="AF80" s="151"/>
      <c r="AG80" s="151" t="s">
        <v>1632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2">
        <v>38</v>
      </c>
      <c r="B81" s="183" t="s">
        <v>1734</v>
      </c>
      <c r="C81" s="193" t="s">
        <v>1735</v>
      </c>
      <c r="D81" s="184" t="s">
        <v>446</v>
      </c>
      <c r="E81" s="185">
        <v>43</v>
      </c>
      <c r="F81" s="186"/>
      <c r="G81" s="187">
        <f t="shared" si="14"/>
        <v>0</v>
      </c>
      <c r="H81" s="186"/>
      <c r="I81" s="187">
        <f t="shared" si="15"/>
        <v>0</v>
      </c>
      <c r="J81" s="186"/>
      <c r="K81" s="187">
        <f t="shared" si="16"/>
        <v>0</v>
      </c>
      <c r="L81" s="187">
        <v>21</v>
      </c>
      <c r="M81" s="187">
        <f t="shared" si="17"/>
        <v>0</v>
      </c>
      <c r="N81" s="185">
        <v>0</v>
      </c>
      <c r="O81" s="185">
        <f t="shared" si="18"/>
        <v>0</v>
      </c>
      <c r="P81" s="185">
        <v>0</v>
      </c>
      <c r="Q81" s="185">
        <f t="shared" si="19"/>
        <v>0</v>
      </c>
      <c r="R81" s="187"/>
      <c r="S81" s="187" t="s">
        <v>349</v>
      </c>
      <c r="T81" s="188" t="s">
        <v>366</v>
      </c>
      <c r="U81" s="162">
        <v>0</v>
      </c>
      <c r="V81" s="162">
        <f t="shared" si="20"/>
        <v>0</v>
      </c>
      <c r="W81" s="162"/>
      <c r="X81" s="162" t="s">
        <v>243</v>
      </c>
      <c r="Y81" s="162" t="s">
        <v>244</v>
      </c>
      <c r="Z81" s="151"/>
      <c r="AA81" s="151"/>
      <c r="AB81" s="151"/>
      <c r="AC81" s="151"/>
      <c r="AD81" s="151"/>
      <c r="AE81" s="151"/>
      <c r="AF81" s="151"/>
      <c r="AG81" s="151" t="s">
        <v>1632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2">
        <v>39</v>
      </c>
      <c r="B82" s="183" t="s">
        <v>1736</v>
      </c>
      <c r="C82" s="193" t="s">
        <v>1737</v>
      </c>
      <c r="D82" s="184" t="s">
        <v>446</v>
      </c>
      <c r="E82" s="185">
        <v>8</v>
      </c>
      <c r="F82" s="186"/>
      <c r="G82" s="187">
        <f t="shared" si="14"/>
        <v>0</v>
      </c>
      <c r="H82" s="186"/>
      <c r="I82" s="187">
        <f t="shared" si="15"/>
        <v>0</v>
      </c>
      <c r="J82" s="186"/>
      <c r="K82" s="187">
        <f t="shared" si="16"/>
        <v>0</v>
      </c>
      <c r="L82" s="187">
        <v>21</v>
      </c>
      <c r="M82" s="187">
        <f t="shared" si="17"/>
        <v>0</v>
      </c>
      <c r="N82" s="185">
        <v>0</v>
      </c>
      <c r="O82" s="185">
        <f t="shared" si="18"/>
        <v>0</v>
      </c>
      <c r="P82" s="185">
        <v>0</v>
      </c>
      <c r="Q82" s="185">
        <f t="shared" si="19"/>
        <v>0</v>
      </c>
      <c r="R82" s="187"/>
      <c r="S82" s="187" t="s">
        <v>349</v>
      </c>
      <c r="T82" s="188" t="s">
        <v>366</v>
      </c>
      <c r="U82" s="162">
        <v>0</v>
      </c>
      <c r="V82" s="162">
        <f t="shared" si="20"/>
        <v>0</v>
      </c>
      <c r="W82" s="162"/>
      <c r="X82" s="162" t="s">
        <v>243</v>
      </c>
      <c r="Y82" s="162" t="s">
        <v>244</v>
      </c>
      <c r="Z82" s="151"/>
      <c r="AA82" s="151"/>
      <c r="AB82" s="151"/>
      <c r="AC82" s="151"/>
      <c r="AD82" s="151"/>
      <c r="AE82" s="151"/>
      <c r="AF82" s="151"/>
      <c r="AG82" s="151" t="s">
        <v>1632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2">
        <v>40</v>
      </c>
      <c r="B83" s="183" t="s">
        <v>1738</v>
      </c>
      <c r="C83" s="193" t="s">
        <v>1739</v>
      </c>
      <c r="D83" s="184" t="s">
        <v>446</v>
      </c>
      <c r="E83" s="185">
        <v>12</v>
      </c>
      <c r="F83" s="186"/>
      <c r="G83" s="187">
        <f t="shared" si="14"/>
        <v>0</v>
      </c>
      <c r="H83" s="186"/>
      <c r="I83" s="187">
        <f t="shared" si="15"/>
        <v>0</v>
      </c>
      <c r="J83" s="186"/>
      <c r="K83" s="187">
        <f t="shared" si="16"/>
        <v>0</v>
      </c>
      <c r="L83" s="187">
        <v>21</v>
      </c>
      <c r="M83" s="187">
        <f t="shared" si="17"/>
        <v>0</v>
      </c>
      <c r="N83" s="185">
        <v>0</v>
      </c>
      <c r="O83" s="185">
        <f t="shared" si="18"/>
        <v>0</v>
      </c>
      <c r="P83" s="185">
        <v>0</v>
      </c>
      <c r="Q83" s="185">
        <f t="shared" si="19"/>
        <v>0</v>
      </c>
      <c r="R83" s="187"/>
      <c r="S83" s="187" t="s">
        <v>349</v>
      </c>
      <c r="T83" s="188" t="s">
        <v>366</v>
      </c>
      <c r="U83" s="162">
        <v>0</v>
      </c>
      <c r="V83" s="162">
        <f t="shared" si="20"/>
        <v>0</v>
      </c>
      <c r="W83" s="162"/>
      <c r="X83" s="162" t="s">
        <v>243</v>
      </c>
      <c r="Y83" s="162" t="s">
        <v>244</v>
      </c>
      <c r="Z83" s="151"/>
      <c r="AA83" s="151"/>
      <c r="AB83" s="151"/>
      <c r="AC83" s="151"/>
      <c r="AD83" s="151"/>
      <c r="AE83" s="151"/>
      <c r="AF83" s="151"/>
      <c r="AG83" s="151" t="s">
        <v>1632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2">
        <v>41</v>
      </c>
      <c r="B84" s="183" t="s">
        <v>1740</v>
      </c>
      <c r="C84" s="193" t="s">
        <v>1741</v>
      </c>
      <c r="D84" s="184" t="s">
        <v>446</v>
      </c>
      <c r="E84" s="185">
        <v>10</v>
      </c>
      <c r="F84" s="186"/>
      <c r="G84" s="187">
        <f t="shared" si="14"/>
        <v>0</v>
      </c>
      <c r="H84" s="186"/>
      <c r="I84" s="187">
        <f t="shared" si="15"/>
        <v>0</v>
      </c>
      <c r="J84" s="186"/>
      <c r="K84" s="187">
        <f t="shared" si="16"/>
        <v>0</v>
      </c>
      <c r="L84" s="187">
        <v>21</v>
      </c>
      <c r="M84" s="187">
        <f t="shared" si="17"/>
        <v>0</v>
      </c>
      <c r="N84" s="185">
        <v>0</v>
      </c>
      <c r="O84" s="185">
        <f t="shared" si="18"/>
        <v>0</v>
      </c>
      <c r="P84" s="185">
        <v>0</v>
      </c>
      <c r="Q84" s="185">
        <f t="shared" si="19"/>
        <v>0</v>
      </c>
      <c r="R84" s="187"/>
      <c r="S84" s="187" t="s">
        <v>349</v>
      </c>
      <c r="T84" s="188" t="s">
        <v>366</v>
      </c>
      <c r="U84" s="162">
        <v>0</v>
      </c>
      <c r="V84" s="162">
        <f t="shared" si="20"/>
        <v>0</v>
      </c>
      <c r="W84" s="162"/>
      <c r="X84" s="162" t="s">
        <v>243</v>
      </c>
      <c r="Y84" s="162" t="s">
        <v>244</v>
      </c>
      <c r="Z84" s="151"/>
      <c r="AA84" s="151"/>
      <c r="AB84" s="151"/>
      <c r="AC84" s="151"/>
      <c r="AD84" s="151"/>
      <c r="AE84" s="151"/>
      <c r="AF84" s="151"/>
      <c r="AG84" s="151" t="s">
        <v>1632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82">
        <v>42</v>
      </c>
      <c r="B85" s="183" t="s">
        <v>1742</v>
      </c>
      <c r="C85" s="193" t="s">
        <v>1743</v>
      </c>
      <c r="D85" s="184" t="s">
        <v>446</v>
      </c>
      <c r="E85" s="185">
        <v>9</v>
      </c>
      <c r="F85" s="186"/>
      <c r="G85" s="187">
        <f t="shared" si="14"/>
        <v>0</v>
      </c>
      <c r="H85" s="186"/>
      <c r="I85" s="187">
        <f t="shared" si="15"/>
        <v>0</v>
      </c>
      <c r="J85" s="186"/>
      <c r="K85" s="187">
        <f t="shared" si="16"/>
        <v>0</v>
      </c>
      <c r="L85" s="187">
        <v>21</v>
      </c>
      <c r="M85" s="187">
        <f t="shared" si="17"/>
        <v>0</v>
      </c>
      <c r="N85" s="185">
        <v>0</v>
      </c>
      <c r="O85" s="185">
        <f t="shared" si="18"/>
        <v>0</v>
      </c>
      <c r="P85" s="185">
        <v>0</v>
      </c>
      <c r="Q85" s="185">
        <f t="shared" si="19"/>
        <v>0</v>
      </c>
      <c r="R85" s="187"/>
      <c r="S85" s="187" t="s">
        <v>349</v>
      </c>
      <c r="T85" s="188" t="s">
        <v>366</v>
      </c>
      <c r="U85" s="162">
        <v>0</v>
      </c>
      <c r="V85" s="162">
        <f t="shared" si="20"/>
        <v>0</v>
      </c>
      <c r="W85" s="162"/>
      <c r="X85" s="162" t="s">
        <v>243</v>
      </c>
      <c r="Y85" s="162" t="s">
        <v>244</v>
      </c>
      <c r="Z85" s="151"/>
      <c r="AA85" s="151"/>
      <c r="AB85" s="151"/>
      <c r="AC85" s="151"/>
      <c r="AD85" s="151"/>
      <c r="AE85" s="151"/>
      <c r="AF85" s="151"/>
      <c r="AG85" s="151" t="s">
        <v>1632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2">
        <v>43</v>
      </c>
      <c r="B86" s="183" t="s">
        <v>1744</v>
      </c>
      <c r="C86" s="193" t="s">
        <v>1745</v>
      </c>
      <c r="D86" s="184" t="s">
        <v>446</v>
      </c>
      <c r="E86" s="185">
        <v>19</v>
      </c>
      <c r="F86" s="186"/>
      <c r="G86" s="187">
        <f t="shared" si="14"/>
        <v>0</v>
      </c>
      <c r="H86" s="186"/>
      <c r="I86" s="187">
        <f t="shared" si="15"/>
        <v>0</v>
      </c>
      <c r="J86" s="186"/>
      <c r="K86" s="187">
        <f t="shared" si="16"/>
        <v>0</v>
      </c>
      <c r="L86" s="187">
        <v>21</v>
      </c>
      <c r="M86" s="187">
        <f t="shared" si="17"/>
        <v>0</v>
      </c>
      <c r="N86" s="185">
        <v>0</v>
      </c>
      <c r="O86" s="185">
        <f t="shared" si="18"/>
        <v>0</v>
      </c>
      <c r="P86" s="185">
        <v>0</v>
      </c>
      <c r="Q86" s="185">
        <f t="shared" si="19"/>
        <v>0</v>
      </c>
      <c r="R86" s="187"/>
      <c r="S86" s="187" t="s">
        <v>349</v>
      </c>
      <c r="T86" s="188" t="s">
        <v>366</v>
      </c>
      <c r="U86" s="162">
        <v>0</v>
      </c>
      <c r="V86" s="162">
        <f t="shared" si="20"/>
        <v>0</v>
      </c>
      <c r="W86" s="162"/>
      <c r="X86" s="162" t="s">
        <v>243</v>
      </c>
      <c r="Y86" s="162" t="s">
        <v>244</v>
      </c>
      <c r="Z86" s="151"/>
      <c r="AA86" s="151"/>
      <c r="AB86" s="151"/>
      <c r="AC86" s="151"/>
      <c r="AD86" s="151"/>
      <c r="AE86" s="151"/>
      <c r="AF86" s="151"/>
      <c r="AG86" s="151" t="s">
        <v>1632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82">
        <v>44</v>
      </c>
      <c r="B87" s="183" t="s">
        <v>1746</v>
      </c>
      <c r="C87" s="193" t="s">
        <v>1747</v>
      </c>
      <c r="D87" s="184" t="s">
        <v>446</v>
      </c>
      <c r="E87" s="185">
        <v>10</v>
      </c>
      <c r="F87" s="186"/>
      <c r="G87" s="187">
        <f t="shared" si="14"/>
        <v>0</v>
      </c>
      <c r="H87" s="186"/>
      <c r="I87" s="187">
        <f t="shared" si="15"/>
        <v>0</v>
      </c>
      <c r="J87" s="186"/>
      <c r="K87" s="187">
        <f t="shared" si="16"/>
        <v>0</v>
      </c>
      <c r="L87" s="187">
        <v>21</v>
      </c>
      <c r="M87" s="187">
        <f t="shared" si="17"/>
        <v>0</v>
      </c>
      <c r="N87" s="185">
        <v>0</v>
      </c>
      <c r="O87" s="185">
        <f t="shared" si="18"/>
        <v>0</v>
      </c>
      <c r="P87" s="185">
        <v>0</v>
      </c>
      <c r="Q87" s="185">
        <f t="shared" si="19"/>
        <v>0</v>
      </c>
      <c r="R87" s="187"/>
      <c r="S87" s="187" t="s">
        <v>349</v>
      </c>
      <c r="T87" s="188" t="s">
        <v>366</v>
      </c>
      <c r="U87" s="162">
        <v>0</v>
      </c>
      <c r="V87" s="162">
        <f t="shared" si="20"/>
        <v>0</v>
      </c>
      <c r="W87" s="162"/>
      <c r="X87" s="162" t="s">
        <v>243</v>
      </c>
      <c r="Y87" s="162" t="s">
        <v>244</v>
      </c>
      <c r="Z87" s="151"/>
      <c r="AA87" s="151"/>
      <c r="AB87" s="151"/>
      <c r="AC87" s="151"/>
      <c r="AD87" s="151"/>
      <c r="AE87" s="151"/>
      <c r="AF87" s="151"/>
      <c r="AG87" s="151" t="s">
        <v>1632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82">
        <v>45</v>
      </c>
      <c r="B88" s="183" t="s">
        <v>1748</v>
      </c>
      <c r="C88" s="193" t="s">
        <v>1749</v>
      </c>
      <c r="D88" s="184" t="s">
        <v>446</v>
      </c>
      <c r="E88" s="185">
        <v>15</v>
      </c>
      <c r="F88" s="186"/>
      <c r="G88" s="187">
        <f t="shared" si="14"/>
        <v>0</v>
      </c>
      <c r="H88" s="186"/>
      <c r="I88" s="187">
        <f t="shared" si="15"/>
        <v>0</v>
      </c>
      <c r="J88" s="186"/>
      <c r="K88" s="187">
        <f t="shared" si="16"/>
        <v>0</v>
      </c>
      <c r="L88" s="187">
        <v>21</v>
      </c>
      <c r="M88" s="187">
        <f t="shared" si="17"/>
        <v>0</v>
      </c>
      <c r="N88" s="185">
        <v>0</v>
      </c>
      <c r="O88" s="185">
        <f t="shared" si="18"/>
        <v>0</v>
      </c>
      <c r="P88" s="185">
        <v>0</v>
      </c>
      <c r="Q88" s="185">
        <f t="shared" si="19"/>
        <v>0</v>
      </c>
      <c r="R88" s="187"/>
      <c r="S88" s="187" t="s">
        <v>349</v>
      </c>
      <c r="T88" s="188" t="s">
        <v>366</v>
      </c>
      <c r="U88" s="162">
        <v>0</v>
      </c>
      <c r="V88" s="162">
        <f t="shared" si="20"/>
        <v>0</v>
      </c>
      <c r="W88" s="162"/>
      <c r="X88" s="162" t="s">
        <v>243</v>
      </c>
      <c r="Y88" s="162" t="s">
        <v>244</v>
      </c>
      <c r="Z88" s="151"/>
      <c r="AA88" s="151"/>
      <c r="AB88" s="151"/>
      <c r="AC88" s="151"/>
      <c r="AD88" s="151"/>
      <c r="AE88" s="151"/>
      <c r="AF88" s="151"/>
      <c r="AG88" s="151" t="s">
        <v>1632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2">
        <v>46</v>
      </c>
      <c r="B89" s="183" t="s">
        <v>1750</v>
      </c>
      <c r="C89" s="193" t="s">
        <v>1751</v>
      </c>
      <c r="D89" s="184" t="s">
        <v>446</v>
      </c>
      <c r="E89" s="185">
        <v>23</v>
      </c>
      <c r="F89" s="186"/>
      <c r="G89" s="187">
        <f t="shared" si="14"/>
        <v>0</v>
      </c>
      <c r="H89" s="186"/>
      <c r="I89" s="187">
        <f t="shared" si="15"/>
        <v>0</v>
      </c>
      <c r="J89" s="186"/>
      <c r="K89" s="187">
        <f t="shared" si="16"/>
        <v>0</v>
      </c>
      <c r="L89" s="187">
        <v>21</v>
      </c>
      <c r="M89" s="187">
        <f t="shared" si="17"/>
        <v>0</v>
      </c>
      <c r="N89" s="185">
        <v>0</v>
      </c>
      <c r="O89" s="185">
        <f t="shared" si="18"/>
        <v>0</v>
      </c>
      <c r="P89" s="185">
        <v>0</v>
      </c>
      <c r="Q89" s="185">
        <f t="shared" si="19"/>
        <v>0</v>
      </c>
      <c r="R89" s="187"/>
      <c r="S89" s="187" t="s">
        <v>349</v>
      </c>
      <c r="T89" s="188" t="s">
        <v>366</v>
      </c>
      <c r="U89" s="162">
        <v>0</v>
      </c>
      <c r="V89" s="162">
        <f t="shared" si="20"/>
        <v>0</v>
      </c>
      <c r="W89" s="162"/>
      <c r="X89" s="162" t="s">
        <v>243</v>
      </c>
      <c r="Y89" s="162" t="s">
        <v>244</v>
      </c>
      <c r="Z89" s="151"/>
      <c r="AA89" s="151"/>
      <c r="AB89" s="151"/>
      <c r="AC89" s="151"/>
      <c r="AD89" s="151"/>
      <c r="AE89" s="151"/>
      <c r="AF89" s="151"/>
      <c r="AG89" s="151" t="s">
        <v>1632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2">
        <v>47</v>
      </c>
      <c r="B90" s="183" t="s">
        <v>1752</v>
      </c>
      <c r="C90" s="193" t="s">
        <v>1753</v>
      </c>
      <c r="D90" s="184" t="s">
        <v>446</v>
      </c>
      <c r="E90" s="185">
        <v>4</v>
      </c>
      <c r="F90" s="186"/>
      <c r="G90" s="187">
        <f t="shared" si="14"/>
        <v>0</v>
      </c>
      <c r="H90" s="186"/>
      <c r="I90" s="187">
        <f t="shared" si="15"/>
        <v>0</v>
      </c>
      <c r="J90" s="186"/>
      <c r="K90" s="187">
        <f t="shared" si="16"/>
        <v>0</v>
      </c>
      <c r="L90" s="187">
        <v>21</v>
      </c>
      <c r="M90" s="187">
        <f t="shared" si="17"/>
        <v>0</v>
      </c>
      <c r="N90" s="185">
        <v>0</v>
      </c>
      <c r="O90" s="185">
        <f t="shared" si="18"/>
        <v>0</v>
      </c>
      <c r="P90" s="185">
        <v>0</v>
      </c>
      <c r="Q90" s="185">
        <f t="shared" si="19"/>
        <v>0</v>
      </c>
      <c r="R90" s="187"/>
      <c r="S90" s="187" t="s">
        <v>349</v>
      </c>
      <c r="T90" s="188" t="s">
        <v>366</v>
      </c>
      <c r="U90" s="162">
        <v>0</v>
      </c>
      <c r="V90" s="162">
        <f t="shared" si="20"/>
        <v>0</v>
      </c>
      <c r="W90" s="162"/>
      <c r="X90" s="162" t="s">
        <v>243</v>
      </c>
      <c r="Y90" s="162" t="s">
        <v>244</v>
      </c>
      <c r="Z90" s="151"/>
      <c r="AA90" s="151"/>
      <c r="AB90" s="151"/>
      <c r="AC90" s="151"/>
      <c r="AD90" s="151"/>
      <c r="AE90" s="151"/>
      <c r="AF90" s="151"/>
      <c r="AG90" s="151" t="s">
        <v>1632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2">
        <v>48</v>
      </c>
      <c r="B91" s="183" t="s">
        <v>1754</v>
      </c>
      <c r="C91" s="193" t="s">
        <v>1755</v>
      </c>
      <c r="D91" s="184" t="s">
        <v>446</v>
      </c>
      <c r="E91" s="185">
        <v>12</v>
      </c>
      <c r="F91" s="186"/>
      <c r="G91" s="187">
        <f t="shared" si="14"/>
        <v>0</v>
      </c>
      <c r="H91" s="186"/>
      <c r="I91" s="187">
        <f t="shared" si="15"/>
        <v>0</v>
      </c>
      <c r="J91" s="186"/>
      <c r="K91" s="187">
        <f t="shared" si="16"/>
        <v>0</v>
      </c>
      <c r="L91" s="187">
        <v>21</v>
      </c>
      <c r="M91" s="187">
        <f t="shared" si="17"/>
        <v>0</v>
      </c>
      <c r="N91" s="185">
        <v>0</v>
      </c>
      <c r="O91" s="185">
        <f t="shared" si="18"/>
        <v>0</v>
      </c>
      <c r="P91" s="185">
        <v>0</v>
      </c>
      <c r="Q91" s="185">
        <f t="shared" si="19"/>
        <v>0</v>
      </c>
      <c r="R91" s="187"/>
      <c r="S91" s="187" t="s">
        <v>349</v>
      </c>
      <c r="T91" s="188" t="s">
        <v>366</v>
      </c>
      <c r="U91" s="162">
        <v>0</v>
      </c>
      <c r="V91" s="162">
        <f t="shared" si="20"/>
        <v>0</v>
      </c>
      <c r="W91" s="162"/>
      <c r="X91" s="162" t="s">
        <v>243</v>
      </c>
      <c r="Y91" s="162" t="s">
        <v>244</v>
      </c>
      <c r="Z91" s="151"/>
      <c r="AA91" s="151"/>
      <c r="AB91" s="151"/>
      <c r="AC91" s="151"/>
      <c r="AD91" s="151"/>
      <c r="AE91" s="151"/>
      <c r="AF91" s="151"/>
      <c r="AG91" s="151" t="s">
        <v>1632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82">
        <v>49</v>
      </c>
      <c r="B92" s="183" t="s">
        <v>1756</v>
      </c>
      <c r="C92" s="193" t="s">
        <v>1757</v>
      </c>
      <c r="D92" s="184" t="s">
        <v>446</v>
      </c>
      <c r="E92" s="185">
        <v>20</v>
      </c>
      <c r="F92" s="186"/>
      <c r="G92" s="187">
        <f t="shared" si="14"/>
        <v>0</v>
      </c>
      <c r="H92" s="186"/>
      <c r="I92" s="187">
        <f t="shared" si="15"/>
        <v>0</v>
      </c>
      <c r="J92" s="186"/>
      <c r="K92" s="187">
        <f t="shared" si="16"/>
        <v>0</v>
      </c>
      <c r="L92" s="187">
        <v>21</v>
      </c>
      <c r="M92" s="187">
        <f t="shared" si="17"/>
        <v>0</v>
      </c>
      <c r="N92" s="185">
        <v>0</v>
      </c>
      <c r="O92" s="185">
        <f t="shared" si="18"/>
        <v>0</v>
      </c>
      <c r="P92" s="185">
        <v>0</v>
      </c>
      <c r="Q92" s="185">
        <f t="shared" si="19"/>
        <v>0</v>
      </c>
      <c r="R92" s="187"/>
      <c r="S92" s="187" t="s">
        <v>349</v>
      </c>
      <c r="T92" s="188" t="s">
        <v>366</v>
      </c>
      <c r="U92" s="162">
        <v>0</v>
      </c>
      <c r="V92" s="162">
        <f t="shared" si="20"/>
        <v>0</v>
      </c>
      <c r="W92" s="162"/>
      <c r="X92" s="162" t="s">
        <v>243</v>
      </c>
      <c r="Y92" s="162" t="s">
        <v>244</v>
      </c>
      <c r="Z92" s="151"/>
      <c r="AA92" s="151"/>
      <c r="AB92" s="151"/>
      <c r="AC92" s="151"/>
      <c r="AD92" s="151"/>
      <c r="AE92" s="151"/>
      <c r="AF92" s="151"/>
      <c r="AG92" s="151" t="s">
        <v>1632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82">
        <v>50</v>
      </c>
      <c r="B93" s="183" t="s">
        <v>1758</v>
      </c>
      <c r="C93" s="193" t="s">
        <v>1759</v>
      </c>
      <c r="D93" s="184" t="s">
        <v>446</v>
      </c>
      <c r="E93" s="185">
        <v>0</v>
      </c>
      <c r="F93" s="186"/>
      <c r="G93" s="187">
        <f t="shared" si="14"/>
        <v>0</v>
      </c>
      <c r="H93" s="186"/>
      <c r="I93" s="187">
        <f t="shared" si="15"/>
        <v>0</v>
      </c>
      <c r="J93" s="186"/>
      <c r="K93" s="187">
        <f t="shared" si="16"/>
        <v>0</v>
      </c>
      <c r="L93" s="187">
        <v>21</v>
      </c>
      <c r="M93" s="187">
        <f t="shared" si="17"/>
        <v>0</v>
      </c>
      <c r="N93" s="185">
        <v>0</v>
      </c>
      <c r="O93" s="185">
        <f t="shared" si="18"/>
        <v>0</v>
      </c>
      <c r="P93" s="185">
        <v>0</v>
      </c>
      <c r="Q93" s="185">
        <f t="shared" si="19"/>
        <v>0</v>
      </c>
      <c r="R93" s="187"/>
      <c r="S93" s="187" t="s">
        <v>349</v>
      </c>
      <c r="T93" s="188" t="s">
        <v>366</v>
      </c>
      <c r="U93" s="162">
        <v>0</v>
      </c>
      <c r="V93" s="162">
        <f t="shared" si="20"/>
        <v>0</v>
      </c>
      <c r="W93" s="162"/>
      <c r="X93" s="162" t="s">
        <v>243</v>
      </c>
      <c r="Y93" s="162" t="s">
        <v>244</v>
      </c>
      <c r="Z93" s="151"/>
      <c r="AA93" s="151"/>
      <c r="AB93" s="151"/>
      <c r="AC93" s="151"/>
      <c r="AD93" s="151"/>
      <c r="AE93" s="151"/>
      <c r="AF93" s="151"/>
      <c r="AG93" s="151" t="s">
        <v>1632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2">
        <v>51</v>
      </c>
      <c r="B94" s="183" t="s">
        <v>1760</v>
      </c>
      <c r="C94" s="193" t="s">
        <v>1761</v>
      </c>
      <c r="D94" s="184" t="s">
        <v>446</v>
      </c>
      <c r="E94" s="185">
        <v>4</v>
      </c>
      <c r="F94" s="186"/>
      <c r="G94" s="187">
        <f t="shared" si="14"/>
        <v>0</v>
      </c>
      <c r="H94" s="186"/>
      <c r="I94" s="187">
        <f t="shared" si="15"/>
        <v>0</v>
      </c>
      <c r="J94" s="186"/>
      <c r="K94" s="187">
        <f t="shared" si="16"/>
        <v>0</v>
      </c>
      <c r="L94" s="187">
        <v>21</v>
      </c>
      <c r="M94" s="187">
        <f t="shared" si="17"/>
        <v>0</v>
      </c>
      <c r="N94" s="185">
        <v>0</v>
      </c>
      <c r="O94" s="185">
        <f t="shared" si="18"/>
        <v>0</v>
      </c>
      <c r="P94" s="185">
        <v>0</v>
      </c>
      <c r="Q94" s="185">
        <f t="shared" si="19"/>
        <v>0</v>
      </c>
      <c r="R94" s="187"/>
      <c r="S94" s="187" t="s">
        <v>349</v>
      </c>
      <c r="T94" s="188" t="s">
        <v>366</v>
      </c>
      <c r="U94" s="162">
        <v>0</v>
      </c>
      <c r="V94" s="162">
        <f t="shared" si="20"/>
        <v>0</v>
      </c>
      <c r="W94" s="162"/>
      <c r="X94" s="162" t="s">
        <v>243</v>
      </c>
      <c r="Y94" s="162" t="s">
        <v>244</v>
      </c>
      <c r="Z94" s="151"/>
      <c r="AA94" s="151"/>
      <c r="AB94" s="151"/>
      <c r="AC94" s="151"/>
      <c r="AD94" s="151"/>
      <c r="AE94" s="151"/>
      <c r="AF94" s="151"/>
      <c r="AG94" s="151" t="s">
        <v>1632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82">
        <v>52</v>
      </c>
      <c r="B95" s="183" t="s">
        <v>1762</v>
      </c>
      <c r="C95" s="193" t="s">
        <v>1763</v>
      </c>
      <c r="D95" s="184" t="s">
        <v>446</v>
      </c>
      <c r="E95" s="185">
        <v>5</v>
      </c>
      <c r="F95" s="186"/>
      <c r="G95" s="187">
        <f t="shared" si="14"/>
        <v>0</v>
      </c>
      <c r="H95" s="186"/>
      <c r="I95" s="187">
        <f t="shared" si="15"/>
        <v>0</v>
      </c>
      <c r="J95" s="186"/>
      <c r="K95" s="187">
        <f t="shared" si="16"/>
        <v>0</v>
      </c>
      <c r="L95" s="187">
        <v>21</v>
      </c>
      <c r="M95" s="187">
        <f t="shared" si="17"/>
        <v>0</v>
      </c>
      <c r="N95" s="185">
        <v>0</v>
      </c>
      <c r="O95" s="185">
        <f t="shared" si="18"/>
        <v>0</v>
      </c>
      <c r="P95" s="185">
        <v>0</v>
      </c>
      <c r="Q95" s="185">
        <f t="shared" si="19"/>
        <v>0</v>
      </c>
      <c r="R95" s="187"/>
      <c r="S95" s="187" t="s">
        <v>349</v>
      </c>
      <c r="T95" s="188" t="s">
        <v>366</v>
      </c>
      <c r="U95" s="162">
        <v>0</v>
      </c>
      <c r="V95" s="162">
        <f t="shared" si="20"/>
        <v>0</v>
      </c>
      <c r="W95" s="162"/>
      <c r="X95" s="162" t="s">
        <v>243</v>
      </c>
      <c r="Y95" s="162" t="s">
        <v>244</v>
      </c>
      <c r="Z95" s="151"/>
      <c r="AA95" s="151"/>
      <c r="AB95" s="151"/>
      <c r="AC95" s="151"/>
      <c r="AD95" s="151"/>
      <c r="AE95" s="151"/>
      <c r="AF95" s="151"/>
      <c r="AG95" s="151" t="s">
        <v>1632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7" t="s">
        <v>235</v>
      </c>
      <c r="B96" s="168" t="s">
        <v>94</v>
      </c>
      <c r="C96" s="190" t="s">
        <v>87</v>
      </c>
      <c r="D96" s="169"/>
      <c r="E96" s="170"/>
      <c r="F96" s="171"/>
      <c r="G96" s="171">
        <f>SUMIF(AG97:AG110,"&lt;&gt;NOR",G97:G110)</f>
        <v>0</v>
      </c>
      <c r="H96" s="171"/>
      <c r="I96" s="171">
        <f>SUM(I97:I110)</f>
        <v>0</v>
      </c>
      <c r="J96" s="171"/>
      <c r="K96" s="171">
        <f>SUM(K97:K110)</f>
        <v>0</v>
      </c>
      <c r="L96" s="171"/>
      <c r="M96" s="171">
        <f>SUM(M97:M110)</f>
        <v>0</v>
      </c>
      <c r="N96" s="170"/>
      <c r="O96" s="170">
        <f>SUM(O97:O110)</f>
        <v>0</v>
      </c>
      <c r="P96" s="170"/>
      <c r="Q96" s="170">
        <f>SUM(Q97:Q110)</f>
        <v>0</v>
      </c>
      <c r="R96" s="171"/>
      <c r="S96" s="171"/>
      <c r="T96" s="172"/>
      <c r="U96" s="166"/>
      <c r="V96" s="166">
        <f>SUM(V97:V110)</f>
        <v>0</v>
      </c>
      <c r="W96" s="166"/>
      <c r="X96" s="166"/>
      <c r="Y96" s="166"/>
      <c r="AG96" t="s">
        <v>236</v>
      </c>
    </row>
    <row r="97" spans="1:60" outlineLevel="1" x14ac:dyDescent="0.2">
      <c r="A97" s="174">
        <v>53</v>
      </c>
      <c r="B97" s="175" t="s">
        <v>1764</v>
      </c>
      <c r="C97" s="191" t="s">
        <v>1765</v>
      </c>
      <c r="D97" s="176" t="s">
        <v>1631</v>
      </c>
      <c r="E97" s="177">
        <v>169.61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349</v>
      </c>
      <c r="T97" s="180" t="s">
        <v>366</v>
      </c>
      <c r="U97" s="162">
        <v>0</v>
      </c>
      <c r="V97" s="162">
        <f>ROUND(E97*U97,2)</f>
        <v>0</v>
      </c>
      <c r="W97" s="162"/>
      <c r="X97" s="162" t="s">
        <v>243</v>
      </c>
      <c r="Y97" s="162" t="s">
        <v>244</v>
      </c>
      <c r="Z97" s="151"/>
      <c r="AA97" s="151"/>
      <c r="AB97" s="151"/>
      <c r="AC97" s="151"/>
      <c r="AD97" s="151"/>
      <c r="AE97" s="151"/>
      <c r="AF97" s="151"/>
      <c r="AG97" s="151" t="s">
        <v>1632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192" t="s">
        <v>1766</v>
      </c>
      <c r="D98" s="164"/>
      <c r="E98" s="165"/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249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2" t="s">
        <v>1767</v>
      </c>
      <c r="D99" s="164"/>
      <c r="E99" s="165"/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1"/>
      <c r="AA99" s="151"/>
      <c r="AB99" s="151"/>
      <c r="AC99" s="151"/>
      <c r="AD99" s="151"/>
      <c r="AE99" s="151"/>
      <c r="AF99" s="151"/>
      <c r="AG99" s="151" t="s">
        <v>249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92" t="s">
        <v>1768</v>
      </c>
      <c r="D100" s="164"/>
      <c r="E100" s="165"/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249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92" t="s">
        <v>1769</v>
      </c>
      <c r="D101" s="164"/>
      <c r="E101" s="165"/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249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2" t="s">
        <v>1770</v>
      </c>
      <c r="D102" s="164"/>
      <c r="E102" s="165"/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249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2" t="s">
        <v>1771</v>
      </c>
      <c r="D103" s="164"/>
      <c r="E103" s="165"/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62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92" t="s">
        <v>1772</v>
      </c>
      <c r="D104" s="164"/>
      <c r="E104" s="165"/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249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2" t="s">
        <v>1773</v>
      </c>
      <c r="D105" s="164"/>
      <c r="E105" s="165"/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1"/>
      <c r="AA105" s="151"/>
      <c r="AB105" s="151"/>
      <c r="AC105" s="151"/>
      <c r="AD105" s="151"/>
      <c r="AE105" s="151"/>
      <c r="AF105" s="151"/>
      <c r="AG105" s="151" t="s">
        <v>249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192" t="s">
        <v>1774</v>
      </c>
      <c r="D106" s="164"/>
      <c r="E106" s="165"/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249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92" t="s">
        <v>1775</v>
      </c>
      <c r="D107" s="164"/>
      <c r="E107" s="165"/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1"/>
      <c r="AA107" s="151"/>
      <c r="AB107" s="151"/>
      <c r="AC107" s="151"/>
      <c r="AD107" s="151"/>
      <c r="AE107" s="151"/>
      <c r="AF107" s="151"/>
      <c r="AG107" s="151" t="s">
        <v>249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192" t="s">
        <v>1776</v>
      </c>
      <c r="D108" s="164"/>
      <c r="E108" s="165"/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249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192" t="s">
        <v>1777</v>
      </c>
      <c r="D109" s="164"/>
      <c r="E109" s="165"/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1"/>
      <c r="AA109" s="151"/>
      <c r="AB109" s="151"/>
      <c r="AC109" s="151"/>
      <c r="AD109" s="151"/>
      <c r="AE109" s="151"/>
      <c r="AF109" s="151"/>
      <c r="AG109" s="151" t="s">
        <v>249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2" t="s">
        <v>1778</v>
      </c>
      <c r="D110" s="164"/>
      <c r="E110" s="165">
        <v>169.61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249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7" t="s">
        <v>235</v>
      </c>
      <c r="B111" s="168" t="s">
        <v>95</v>
      </c>
      <c r="C111" s="190" t="s">
        <v>87</v>
      </c>
      <c r="D111" s="169"/>
      <c r="E111" s="170"/>
      <c r="F111" s="171"/>
      <c r="G111" s="171">
        <f>SUMIF(AG112:AG131,"&lt;&gt;NOR",G112:G131)</f>
        <v>0</v>
      </c>
      <c r="H111" s="171"/>
      <c r="I111" s="171">
        <f>SUM(I112:I131)</f>
        <v>0</v>
      </c>
      <c r="J111" s="171"/>
      <c r="K111" s="171">
        <f>SUM(K112:K131)</f>
        <v>0</v>
      </c>
      <c r="L111" s="171"/>
      <c r="M111" s="171">
        <f>SUM(M112:M131)</f>
        <v>0</v>
      </c>
      <c r="N111" s="170"/>
      <c r="O111" s="170">
        <f>SUM(O112:O131)</f>
        <v>0</v>
      </c>
      <c r="P111" s="170"/>
      <c r="Q111" s="170">
        <f>SUM(Q112:Q131)</f>
        <v>0</v>
      </c>
      <c r="R111" s="171"/>
      <c r="S111" s="171"/>
      <c r="T111" s="172"/>
      <c r="U111" s="166"/>
      <c r="V111" s="166">
        <f>SUM(V112:V131)</f>
        <v>0</v>
      </c>
      <c r="W111" s="166"/>
      <c r="X111" s="166"/>
      <c r="Y111" s="166"/>
      <c r="AG111" t="s">
        <v>236</v>
      </c>
    </row>
    <row r="112" spans="1:60" outlineLevel="1" x14ac:dyDescent="0.2">
      <c r="A112" s="174">
        <v>54</v>
      </c>
      <c r="B112" s="175" t="s">
        <v>1779</v>
      </c>
      <c r="C112" s="191" t="s">
        <v>1780</v>
      </c>
      <c r="D112" s="176" t="s">
        <v>1631</v>
      </c>
      <c r="E112" s="177">
        <v>244.87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9"/>
      <c r="S112" s="179" t="s">
        <v>349</v>
      </c>
      <c r="T112" s="180" t="s">
        <v>366</v>
      </c>
      <c r="U112" s="162">
        <v>0</v>
      </c>
      <c r="V112" s="162">
        <f>ROUND(E112*U112,2)</f>
        <v>0</v>
      </c>
      <c r="W112" s="162"/>
      <c r="X112" s="162" t="s">
        <v>243</v>
      </c>
      <c r="Y112" s="162" t="s">
        <v>244</v>
      </c>
      <c r="Z112" s="151"/>
      <c r="AA112" s="151"/>
      <c r="AB112" s="151"/>
      <c r="AC112" s="151"/>
      <c r="AD112" s="151"/>
      <c r="AE112" s="151"/>
      <c r="AF112" s="151"/>
      <c r="AG112" s="151" t="s">
        <v>1632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192" t="s">
        <v>1781</v>
      </c>
      <c r="D113" s="164"/>
      <c r="E113" s="165"/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249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2" t="s">
        <v>1782</v>
      </c>
      <c r="D114" s="164"/>
      <c r="E114" s="165"/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1"/>
      <c r="AA114" s="151"/>
      <c r="AB114" s="151"/>
      <c r="AC114" s="151"/>
      <c r="AD114" s="151"/>
      <c r="AE114" s="151"/>
      <c r="AF114" s="151"/>
      <c r="AG114" s="151" t="s">
        <v>249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2" t="s">
        <v>1783</v>
      </c>
      <c r="D115" s="164"/>
      <c r="E115" s="165"/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1"/>
      <c r="AA115" s="151"/>
      <c r="AB115" s="151"/>
      <c r="AC115" s="151"/>
      <c r="AD115" s="151"/>
      <c r="AE115" s="151"/>
      <c r="AF115" s="151"/>
      <c r="AG115" s="151" t="s">
        <v>249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2" t="s">
        <v>1784</v>
      </c>
      <c r="D116" s="164"/>
      <c r="E116" s="165"/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249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92" t="s">
        <v>1785</v>
      </c>
      <c r="D117" s="164"/>
      <c r="E117" s="165"/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1"/>
      <c r="AA117" s="151"/>
      <c r="AB117" s="151"/>
      <c r="AC117" s="151"/>
      <c r="AD117" s="151"/>
      <c r="AE117" s="151"/>
      <c r="AF117" s="151"/>
      <c r="AG117" s="151" t="s">
        <v>249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2" t="s">
        <v>1786</v>
      </c>
      <c r="D118" s="164"/>
      <c r="E118" s="165"/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249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2" t="s">
        <v>1787</v>
      </c>
      <c r="D119" s="164"/>
      <c r="E119" s="165"/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1"/>
      <c r="AA119" s="151"/>
      <c r="AB119" s="151"/>
      <c r="AC119" s="151"/>
      <c r="AD119" s="151"/>
      <c r="AE119" s="151"/>
      <c r="AF119" s="151"/>
      <c r="AG119" s="151" t="s">
        <v>249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2" t="s">
        <v>1788</v>
      </c>
      <c r="D120" s="164"/>
      <c r="E120" s="165"/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1"/>
      <c r="AA120" s="151"/>
      <c r="AB120" s="151"/>
      <c r="AC120" s="151"/>
      <c r="AD120" s="151"/>
      <c r="AE120" s="151"/>
      <c r="AF120" s="151"/>
      <c r="AG120" s="151" t="s">
        <v>249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92" t="s">
        <v>1789</v>
      </c>
      <c r="D121" s="164"/>
      <c r="E121" s="165"/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1"/>
      <c r="AA121" s="151"/>
      <c r="AB121" s="151"/>
      <c r="AC121" s="151"/>
      <c r="AD121" s="151"/>
      <c r="AE121" s="151"/>
      <c r="AF121" s="151"/>
      <c r="AG121" s="151" t="s">
        <v>249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2" t="s">
        <v>1790</v>
      </c>
      <c r="D122" s="164"/>
      <c r="E122" s="165"/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1"/>
      <c r="AA122" s="151"/>
      <c r="AB122" s="151"/>
      <c r="AC122" s="151"/>
      <c r="AD122" s="151"/>
      <c r="AE122" s="151"/>
      <c r="AF122" s="151"/>
      <c r="AG122" s="151" t="s">
        <v>249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92" t="s">
        <v>1791</v>
      </c>
      <c r="D123" s="164"/>
      <c r="E123" s="165"/>
      <c r="F123" s="162"/>
      <c r="G123" s="162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62"/>
      <c r="Z123" s="151"/>
      <c r="AA123" s="151"/>
      <c r="AB123" s="151"/>
      <c r="AC123" s="151"/>
      <c r="AD123" s="151"/>
      <c r="AE123" s="151"/>
      <c r="AF123" s="151"/>
      <c r="AG123" s="151" t="s">
        <v>249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2" t="s">
        <v>1792</v>
      </c>
      <c r="D124" s="164"/>
      <c r="E124" s="165"/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1"/>
      <c r="AA124" s="151"/>
      <c r="AB124" s="151"/>
      <c r="AC124" s="151"/>
      <c r="AD124" s="151"/>
      <c r="AE124" s="151"/>
      <c r="AF124" s="151"/>
      <c r="AG124" s="151" t="s">
        <v>249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2" t="s">
        <v>1793</v>
      </c>
      <c r="D125" s="164"/>
      <c r="E125" s="165"/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249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2" t="s">
        <v>1794</v>
      </c>
      <c r="D126" s="164"/>
      <c r="E126" s="165"/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62"/>
      <c r="Z126" s="151"/>
      <c r="AA126" s="151"/>
      <c r="AB126" s="151"/>
      <c r="AC126" s="151"/>
      <c r="AD126" s="151"/>
      <c r="AE126" s="151"/>
      <c r="AF126" s="151"/>
      <c r="AG126" s="151" t="s">
        <v>249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">
      <c r="A127" s="158"/>
      <c r="B127" s="159"/>
      <c r="C127" s="192" t="s">
        <v>1795</v>
      </c>
      <c r="D127" s="164"/>
      <c r="E127" s="165"/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1"/>
      <c r="AA127" s="151"/>
      <c r="AB127" s="151"/>
      <c r="AC127" s="151"/>
      <c r="AD127" s="151"/>
      <c r="AE127" s="151"/>
      <c r="AF127" s="151"/>
      <c r="AG127" s="151" t="s">
        <v>249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92" t="s">
        <v>1796</v>
      </c>
      <c r="D128" s="164"/>
      <c r="E128" s="165"/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1"/>
      <c r="AA128" s="151"/>
      <c r="AB128" s="151"/>
      <c r="AC128" s="151"/>
      <c r="AD128" s="151"/>
      <c r="AE128" s="151"/>
      <c r="AF128" s="151"/>
      <c r="AG128" s="151" t="s">
        <v>249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2" t="s">
        <v>1797</v>
      </c>
      <c r="D129" s="164"/>
      <c r="E129" s="165"/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1"/>
      <c r="AA129" s="151"/>
      <c r="AB129" s="151"/>
      <c r="AC129" s="151"/>
      <c r="AD129" s="151"/>
      <c r="AE129" s="151"/>
      <c r="AF129" s="151"/>
      <c r="AG129" s="151" t="s">
        <v>249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92" t="s">
        <v>1798</v>
      </c>
      <c r="D130" s="164"/>
      <c r="E130" s="165"/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1"/>
      <c r="AA130" s="151"/>
      <c r="AB130" s="151"/>
      <c r="AC130" s="151"/>
      <c r="AD130" s="151"/>
      <c r="AE130" s="151"/>
      <c r="AF130" s="151"/>
      <c r="AG130" s="151" t="s">
        <v>249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92" t="s">
        <v>1799</v>
      </c>
      <c r="D131" s="164"/>
      <c r="E131" s="165">
        <v>244.87</v>
      </c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1"/>
      <c r="AA131" s="151"/>
      <c r="AB131" s="151"/>
      <c r="AC131" s="151"/>
      <c r="AD131" s="151"/>
      <c r="AE131" s="151"/>
      <c r="AF131" s="151"/>
      <c r="AG131" s="151" t="s">
        <v>249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x14ac:dyDescent="0.2">
      <c r="A132" s="167" t="s">
        <v>235</v>
      </c>
      <c r="B132" s="168" t="s">
        <v>96</v>
      </c>
      <c r="C132" s="190" t="s">
        <v>89</v>
      </c>
      <c r="D132" s="169"/>
      <c r="E132" s="170"/>
      <c r="F132" s="171"/>
      <c r="G132" s="171">
        <f>SUMIF(AG133:AG148,"&lt;&gt;NOR",G133:G148)</f>
        <v>0</v>
      </c>
      <c r="H132" s="171"/>
      <c r="I132" s="171">
        <f>SUM(I133:I148)</f>
        <v>0</v>
      </c>
      <c r="J132" s="171"/>
      <c r="K132" s="171">
        <f>SUM(K133:K148)</f>
        <v>0</v>
      </c>
      <c r="L132" s="171"/>
      <c r="M132" s="171">
        <f>SUM(M133:M148)</f>
        <v>0</v>
      </c>
      <c r="N132" s="170"/>
      <c r="O132" s="170">
        <f>SUM(O133:O148)</f>
        <v>0</v>
      </c>
      <c r="P132" s="170"/>
      <c r="Q132" s="170">
        <f>SUM(Q133:Q148)</f>
        <v>0</v>
      </c>
      <c r="R132" s="171"/>
      <c r="S132" s="171"/>
      <c r="T132" s="172"/>
      <c r="U132" s="166"/>
      <c r="V132" s="166">
        <f>SUM(V133:V148)</f>
        <v>0</v>
      </c>
      <c r="W132" s="166"/>
      <c r="X132" s="166"/>
      <c r="Y132" s="166"/>
      <c r="AG132" t="s">
        <v>236</v>
      </c>
    </row>
    <row r="133" spans="1:60" outlineLevel="1" x14ac:dyDescent="0.2">
      <c r="A133" s="182">
        <v>55</v>
      </c>
      <c r="B133" s="183" t="s">
        <v>1800</v>
      </c>
      <c r="C133" s="193" t="s">
        <v>1801</v>
      </c>
      <c r="D133" s="184" t="s">
        <v>621</v>
      </c>
      <c r="E133" s="185">
        <v>109</v>
      </c>
      <c r="F133" s="186"/>
      <c r="G133" s="187">
        <f t="shared" ref="G133:G148" si="21">ROUND(E133*F133,2)</f>
        <v>0</v>
      </c>
      <c r="H133" s="186"/>
      <c r="I133" s="187">
        <f t="shared" ref="I133:I148" si="22">ROUND(E133*H133,2)</f>
        <v>0</v>
      </c>
      <c r="J133" s="186"/>
      <c r="K133" s="187">
        <f t="shared" ref="K133:K148" si="23">ROUND(E133*J133,2)</f>
        <v>0</v>
      </c>
      <c r="L133" s="187">
        <v>21</v>
      </c>
      <c r="M133" s="187">
        <f t="shared" ref="M133:M148" si="24">G133*(1+L133/100)</f>
        <v>0</v>
      </c>
      <c r="N133" s="185">
        <v>0</v>
      </c>
      <c r="O133" s="185">
        <f t="shared" ref="O133:O148" si="25">ROUND(E133*N133,2)</f>
        <v>0</v>
      </c>
      <c r="P133" s="185">
        <v>0</v>
      </c>
      <c r="Q133" s="185">
        <f t="shared" ref="Q133:Q148" si="26">ROUND(E133*P133,2)</f>
        <v>0</v>
      </c>
      <c r="R133" s="187"/>
      <c r="S133" s="187" t="s">
        <v>349</v>
      </c>
      <c r="T133" s="188" t="s">
        <v>366</v>
      </c>
      <c r="U133" s="162">
        <v>0</v>
      </c>
      <c r="V133" s="162">
        <f t="shared" ref="V133:V148" si="27">ROUND(E133*U133,2)</f>
        <v>0</v>
      </c>
      <c r="W133" s="162"/>
      <c r="X133" s="162" t="s">
        <v>243</v>
      </c>
      <c r="Y133" s="162" t="s">
        <v>244</v>
      </c>
      <c r="Z133" s="151"/>
      <c r="AA133" s="151"/>
      <c r="AB133" s="151"/>
      <c r="AC133" s="151"/>
      <c r="AD133" s="151"/>
      <c r="AE133" s="151"/>
      <c r="AF133" s="151"/>
      <c r="AG133" s="151" t="s">
        <v>1632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2">
        <v>56</v>
      </c>
      <c r="B134" s="183" t="s">
        <v>1802</v>
      </c>
      <c r="C134" s="193" t="s">
        <v>1803</v>
      </c>
      <c r="D134" s="184" t="s">
        <v>312</v>
      </c>
      <c r="E134" s="185">
        <v>40</v>
      </c>
      <c r="F134" s="186"/>
      <c r="G134" s="187">
        <f t="shared" si="21"/>
        <v>0</v>
      </c>
      <c r="H134" s="186"/>
      <c r="I134" s="187">
        <f t="shared" si="22"/>
        <v>0</v>
      </c>
      <c r="J134" s="186"/>
      <c r="K134" s="187">
        <f t="shared" si="23"/>
        <v>0</v>
      </c>
      <c r="L134" s="187">
        <v>21</v>
      </c>
      <c r="M134" s="187">
        <f t="shared" si="24"/>
        <v>0</v>
      </c>
      <c r="N134" s="185">
        <v>0</v>
      </c>
      <c r="O134" s="185">
        <f t="shared" si="25"/>
        <v>0</v>
      </c>
      <c r="P134" s="185">
        <v>0</v>
      </c>
      <c r="Q134" s="185">
        <f t="shared" si="26"/>
        <v>0</v>
      </c>
      <c r="R134" s="187"/>
      <c r="S134" s="187" t="s">
        <v>349</v>
      </c>
      <c r="T134" s="188" t="s">
        <v>366</v>
      </c>
      <c r="U134" s="162">
        <v>0</v>
      </c>
      <c r="V134" s="162">
        <f t="shared" si="27"/>
        <v>0</v>
      </c>
      <c r="W134" s="162"/>
      <c r="X134" s="162" t="s">
        <v>243</v>
      </c>
      <c r="Y134" s="162" t="s">
        <v>244</v>
      </c>
      <c r="Z134" s="151"/>
      <c r="AA134" s="151"/>
      <c r="AB134" s="151"/>
      <c r="AC134" s="151"/>
      <c r="AD134" s="151"/>
      <c r="AE134" s="151"/>
      <c r="AF134" s="151"/>
      <c r="AG134" s="151" t="s">
        <v>1632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2">
        <v>57</v>
      </c>
      <c r="B135" s="183" t="s">
        <v>1804</v>
      </c>
      <c r="C135" s="193" t="s">
        <v>1805</v>
      </c>
      <c r="D135" s="184" t="s">
        <v>446</v>
      </c>
      <c r="E135" s="185">
        <v>8</v>
      </c>
      <c r="F135" s="186"/>
      <c r="G135" s="187">
        <f t="shared" si="21"/>
        <v>0</v>
      </c>
      <c r="H135" s="186"/>
      <c r="I135" s="187">
        <f t="shared" si="22"/>
        <v>0</v>
      </c>
      <c r="J135" s="186"/>
      <c r="K135" s="187">
        <f t="shared" si="23"/>
        <v>0</v>
      </c>
      <c r="L135" s="187">
        <v>21</v>
      </c>
      <c r="M135" s="187">
        <f t="shared" si="24"/>
        <v>0</v>
      </c>
      <c r="N135" s="185">
        <v>0</v>
      </c>
      <c r="O135" s="185">
        <f t="shared" si="25"/>
        <v>0</v>
      </c>
      <c r="P135" s="185">
        <v>0</v>
      </c>
      <c r="Q135" s="185">
        <f t="shared" si="26"/>
        <v>0</v>
      </c>
      <c r="R135" s="187"/>
      <c r="S135" s="187" t="s">
        <v>349</v>
      </c>
      <c r="T135" s="188" t="s">
        <v>366</v>
      </c>
      <c r="U135" s="162">
        <v>0</v>
      </c>
      <c r="V135" s="162">
        <f t="shared" si="27"/>
        <v>0</v>
      </c>
      <c r="W135" s="162"/>
      <c r="X135" s="162" t="s">
        <v>243</v>
      </c>
      <c r="Y135" s="162" t="s">
        <v>244</v>
      </c>
      <c r="Z135" s="151"/>
      <c r="AA135" s="151"/>
      <c r="AB135" s="151"/>
      <c r="AC135" s="151"/>
      <c r="AD135" s="151"/>
      <c r="AE135" s="151"/>
      <c r="AF135" s="151"/>
      <c r="AG135" s="151" t="s">
        <v>1632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82">
        <v>58</v>
      </c>
      <c r="B136" s="183" t="s">
        <v>1806</v>
      </c>
      <c r="C136" s="193" t="s">
        <v>1807</v>
      </c>
      <c r="D136" s="184" t="s">
        <v>446</v>
      </c>
      <c r="E136" s="185">
        <v>2</v>
      </c>
      <c r="F136" s="186"/>
      <c r="G136" s="187">
        <f t="shared" si="21"/>
        <v>0</v>
      </c>
      <c r="H136" s="186"/>
      <c r="I136" s="187">
        <f t="shared" si="22"/>
        <v>0</v>
      </c>
      <c r="J136" s="186"/>
      <c r="K136" s="187">
        <f t="shared" si="23"/>
        <v>0</v>
      </c>
      <c r="L136" s="187">
        <v>21</v>
      </c>
      <c r="M136" s="187">
        <f t="shared" si="24"/>
        <v>0</v>
      </c>
      <c r="N136" s="185">
        <v>0</v>
      </c>
      <c r="O136" s="185">
        <f t="shared" si="25"/>
        <v>0</v>
      </c>
      <c r="P136" s="185">
        <v>0</v>
      </c>
      <c r="Q136" s="185">
        <f t="shared" si="26"/>
        <v>0</v>
      </c>
      <c r="R136" s="187"/>
      <c r="S136" s="187" t="s">
        <v>349</v>
      </c>
      <c r="T136" s="188" t="s">
        <v>366</v>
      </c>
      <c r="U136" s="162">
        <v>0</v>
      </c>
      <c r="V136" s="162">
        <f t="shared" si="27"/>
        <v>0</v>
      </c>
      <c r="W136" s="162"/>
      <c r="X136" s="162" t="s">
        <v>243</v>
      </c>
      <c r="Y136" s="162" t="s">
        <v>244</v>
      </c>
      <c r="Z136" s="151"/>
      <c r="AA136" s="151"/>
      <c r="AB136" s="151"/>
      <c r="AC136" s="151"/>
      <c r="AD136" s="151"/>
      <c r="AE136" s="151"/>
      <c r="AF136" s="151"/>
      <c r="AG136" s="151" t="s">
        <v>1632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82">
        <v>59</v>
      </c>
      <c r="B137" s="183" t="s">
        <v>1808</v>
      </c>
      <c r="C137" s="193" t="s">
        <v>1809</v>
      </c>
      <c r="D137" s="184" t="s">
        <v>621</v>
      </c>
      <c r="E137" s="185">
        <v>168</v>
      </c>
      <c r="F137" s="186"/>
      <c r="G137" s="187">
        <f t="shared" si="21"/>
        <v>0</v>
      </c>
      <c r="H137" s="186"/>
      <c r="I137" s="187">
        <f t="shared" si="22"/>
        <v>0</v>
      </c>
      <c r="J137" s="186"/>
      <c r="K137" s="187">
        <f t="shared" si="23"/>
        <v>0</v>
      </c>
      <c r="L137" s="187">
        <v>21</v>
      </c>
      <c r="M137" s="187">
        <f t="shared" si="24"/>
        <v>0</v>
      </c>
      <c r="N137" s="185">
        <v>0</v>
      </c>
      <c r="O137" s="185">
        <f t="shared" si="25"/>
        <v>0</v>
      </c>
      <c r="P137" s="185">
        <v>0</v>
      </c>
      <c r="Q137" s="185">
        <f t="shared" si="26"/>
        <v>0</v>
      </c>
      <c r="R137" s="187"/>
      <c r="S137" s="187" t="s">
        <v>349</v>
      </c>
      <c r="T137" s="188" t="s">
        <v>366</v>
      </c>
      <c r="U137" s="162">
        <v>0</v>
      </c>
      <c r="V137" s="162">
        <f t="shared" si="27"/>
        <v>0</v>
      </c>
      <c r="W137" s="162"/>
      <c r="X137" s="162" t="s">
        <v>243</v>
      </c>
      <c r="Y137" s="162" t="s">
        <v>244</v>
      </c>
      <c r="Z137" s="151"/>
      <c r="AA137" s="151"/>
      <c r="AB137" s="151"/>
      <c r="AC137" s="151"/>
      <c r="AD137" s="151"/>
      <c r="AE137" s="151"/>
      <c r="AF137" s="151"/>
      <c r="AG137" s="151" t="s">
        <v>1632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82">
        <v>60</v>
      </c>
      <c r="B138" s="183" t="s">
        <v>1810</v>
      </c>
      <c r="C138" s="193" t="s">
        <v>1811</v>
      </c>
      <c r="D138" s="184" t="s">
        <v>446</v>
      </c>
      <c r="E138" s="185">
        <v>2</v>
      </c>
      <c r="F138" s="186"/>
      <c r="G138" s="187">
        <f t="shared" si="21"/>
        <v>0</v>
      </c>
      <c r="H138" s="186"/>
      <c r="I138" s="187">
        <f t="shared" si="22"/>
        <v>0</v>
      </c>
      <c r="J138" s="186"/>
      <c r="K138" s="187">
        <f t="shared" si="23"/>
        <v>0</v>
      </c>
      <c r="L138" s="187">
        <v>21</v>
      </c>
      <c r="M138" s="187">
        <f t="shared" si="24"/>
        <v>0</v>
      </c>
      <c r="N138" s="185">
        <v>0</v>
      </c>
      <c r="O138" s="185">
        <f t="shared" si="25"/>
        <v>0</v>
      </c>
      <c r="P138" s="185">
        <v>0</v>
      </c>
      <c r="Q138" s="185">
        <f t="shared" si="26"/>
        <v>0</v>
      </c>
      <c r="R138" s="187"/>
      <c r="S138" s="187" t="s">
        <v>349</v>
      </c>
      <c r="T138" s="188" t="s">
        <v>366</v>
      </c>
      <c r="U138" s="162">
        <v>0</v>
      </c>
      <c r="V138" s="162">
        <f t="shared" si="27"/>
        <v>0</v>
      </c>
      <c r="W138" s="162"/>
      <c r="X138" s="162" t="s">
        <v>243</v>
      </c>
      <c r="Y138" s="162" t="s">
        <v>244</v>
      </c>
      <c r="Z138" s="151"/>
      <c r="AA138" s="151"/>
      <c r="AB138" s="151"/>
      <c r="AC138" s="151"/>
      <c r="AD138" s="151"/>
      <c r="AE138" s="151"/>
      <c r="AF138" s="151"/>
      <c r="AG138" s="151" t="s">
        <v>1632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82">
        <v>61</v>
      </c>
      <c r="B139" s="183" t="s">
        <v>1812</v>
      </c>
      <c r="C139" s="193" t="s">
        <v>1813</v>
      </c>
      <c r="D139" s="184" t="s">
        <v>446</v>
      </c>
      <c r="E139" s="185">
        <v>48</v>
      </c>
      <c r="F139" s="186"/>
      <c r="G139" s="187">
        <f t="shared" si="21"/>
        <v>0</v>
      </c>
      <c r="H139" s="186"/>
      <c r="I139" s="187">
        <f t="shared" si="22"/>
        <v>0</v>
      </c>
      <c r="J139" s="186"/>
      <c r="K139" s="187">
        <f t="shared" si="23"/>
        <v>0</v>
      </c>
      <c r="L139" s="187">
        <v>21</v>
      </c>
      <c r="M139" s="187">
        <f t="shared" si="24"/>
        <v>0</v>
      </c>
      <c r="N139" s="185">
        <v>0</v>
      </c>
      <c r="O139" s="185">
        <f t="shared" si="25"/>
        <v>0</v>
      </c>
      <c r="P139" s="185">
        <v>0</v>
      </c>
      <c r="Q139" s="185">
        <f t="shared" si="26"/>
        <v>0</v>
      </c>
      <c r="R139" s="187"/>
      <c r="S139" s="187" t="s">
        <v>349</v>
      </c>
      <c r="T139" s="188" t="s">
        <v>366</v>
      </c>
      <c r="U139" s="162">
        <v>0</v>
      </c>
      <c r="V139" s="162">
        <f t="shared" si="27"/>
        <v>0</v>
      </c>
      <c r="W139" s="162"/>
      <c r="X139" s="162" t="s">
        <v>243</v>
      </c>
      <c r="Y139" s="162" t="s">
        <v>244</v>
      </c>
      <c r="Z139" s="151"/>
      <c r="AA139" s="151"/>
      <c r="AB139" s="151"/>
      <c r="AC139" s="151"/>
      <c r="AD139" s="151"/>
      <c r="AE139" s="151"/>
      <c r="AF139" s="151"/>
      <c r="AG139" s="151" t="s">
        <v>1632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82">
        <v>62</v>
      </c>
      <c r="B140" s="183" t="s">
        <v>1814</v>
      </c>
      <c r="C140" s="193" t="s">
        <v>1815</v>
      </c>
      <c r="D140" s="184" t="s">
        <v>446</v>
      </c>
      <c r="E140" s="185">
        <v>37</v>
      </c>
      <c r="F140" s="186"/>
      <c r="G140" s="187">
        <f t="shared" si="21"/>
        <v>0</v>
      </c>
      <c r="H140" s="186"/>
      <c r="I140" s="187">
        <f t="shared" si="22"/>
        <v>0</v>
      </c>
      <c r="J140" s="186"/>
      <c r="K140" s="187">
        <f t="shared" si="23"/>
        <v>0</v>
      </c>
      <c r="L140" s="187">
        <v>21</v>
      </c>
      <c r="M140" s="187">
        <f t="shared" si="24"/>
        <v>0</v>
      </c>
      <c r="N140" s="185">
        <v>0</v>
      </c>
      <c r="O140" s="185">
        <f t="shared" si="25"/>
        <v>0</v>
      </c>
      <c r="P140" s="185">
        <v>0</v>
      </c>
      <c r="Q140" s="185">
        <f t="shared" si="26"/>
        <v>0</v>
      </c>
      <c r="R140" s="187"/>
      <c r="S140" s="187" t="s">
        <v>349</v>
      </c>
      <c r="T140" s="188" t="s">
        <v>366</v>
      </c>
      <c r="U140" s="162">
        <v>0</v>
      </c>
      <c r="V140" s="162">
        <f t="shared" si="27"/>
        <v>0</v>
      </c>
      <c r="W140" s="162"/>
      <c r="X140" s="162" t="s">
        <v>243</v>
      </c>
      <c r="Y140" s="162" t="s">
        <v>244</v>
      </c>
      <c r="Z140" s="151"/>
      <c r="AA140" s="151"/>
      <c r="AB140" s="151"/>
      <c r="AC140" s="151"/>
      <c r="AD140" s="151"/>
      <c r="AE140" s="151"/>
      <c r="AF140" s="151"/>
      <c r="AG140" s="151" t="s">
        <v>1632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82">
        <v>63</v>
      </c>
      <c r="B141" s="183" t="s">
        <v>1816</v>
      </c>
      <c r="C141" s="193" t="s">
        <v>1817</v>
      </c>
      <c r="D141" s="184" t="s">
        <v>446</v>
      </c>
      <c r="E141" s="185">
        <v>143</v>
      </c>
      <c r="F141" s="186"/>
      <c r="G141" s="187">
        <f t="shared" si="21"/>
        <v>0</v>
      </c>
      <c r="H141" s="186"/>
      <c r="I141" s="187">
        <f t="shared" si="22"/>
        <v>0</v>
      </c>
      <c r="J141" s="186"/>
      <c r="K141" s="187">
        <f t="shared" si="23"/>
        <v>0</v>
      </c>
      <c r="L141" s="187">
        <v>21</v>
      </c>
      <c r="M141" s="187">
        <f t="shared" si="24"/>
        <v>0</v>
      </c>
      <c r="N141" s="185">
        <v>0</v>
      </c>
      <c r="O141" s="185">
        <f t="shared" si="25"/>
        <v>0</v>
      </c>
      <c r="P141" s="185">
        <v>0</v>
      </c>
      <c r="Q141" s="185">
        <f t="shared" si="26"/>
        <v>0</v>
      </c>
      <c r="R141" s="187"/>
      <c r="S141" s="187" t="s">
        <v>349</v>
      </c>
      <c r="T141" s="188" t="s">
        <v>366</v>
      </c>
      <c r="U141" s="162">
        <v>0</v>
      </c>
      <c r="V141" s="162">
        <f t="shared" si="27"/>
        <v>0</v>
      </c>
      <c r="W141" s="162"/>
      <c r="X141" s="162" t="s">
        <v>243</v>
      </c>
      <c r="Y141" s="162" t="s">
        <v>244</v>
      </c>
      <c r="Z141" s="151"/>
      <c r="AA141" s="151"/>
      <c r="AB141" s="151"/>
      <c r="AC141" s="151"/>
      <c r="AD141" s="151"/>
      <c r="AE141" s="151"/>
      <c r="AF141" s="151"/>
      <c r="AG141" s="151" t="s">
        <v>1632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82">
        <v>64</v>
      </c>
      <c r="B142" s="183" t="s">
        <v>1818</v>
      </c>
      <c r="C142" s="193" t="s">
        <v>1819</v>
      </c>
      <c r="D142" s="184" t="s">
        <v>446</v>
      </c>
      <c r="E142" s="185">
        <v>8</v>
      </c>
      <c r="F142" s="186"/>
      <c r="G142" s="187">
        <f t="shared" si="21"/>
        <v>0</v>
      </c>
      <c r="H142" s="186"/>
      <c r="I142" s="187">
        <f t="shared" si="22"/>
        <v>0</v>
      </c>
      <c r="J142" s="186"/>
      <c r="K142" s="187">
        <f t="shared" si="23"/>
        <v>0</v>
      </c>
      <c r="L142" s="187">
        <v>21</v>
      </c>
      <c r="M142" s="187">
        <f t="shared" si="24"/>
        <v>0</v>
      </c>
      <c r="N142" s="185">
        <v>0</v>
      </c>
      <c r="O142" s="185">
        <f t="shared" si="25"/>
        <v>0</v>
      </c>
      <c r="P142" s="185">
        <v>0</v>
      </c>
      <c r="Q142" s="185">
        <f t="shared" si="26"/>
        <v>0</v>
      </c>
      <c r="R142" s="187"/>
      <c r="S142" s="187" t="s">
        <v>349</v>
      </c>
      <c r="T142" s="188" t="s">
        <v>366</v>
      </c>
      <c r="U142" s="162">
        <v>0</v>
      </c>
      <c r="V142" s="162">
        <f t="shared" si="27"/>
        <v>0</v>
      </c>
      <c r="W142" s="162"/>
      <c r="X142" s="162" t="s">
        <v>243</v>
      </c>
      <c r="Y142" s="162" t="s">
        <v>244</v>
      </c>
      <c r="Z142" s="151"/>
      <c r="AA142" s="151"/>
      <c r="AB142" s="151"/>
      <c r="AC142" s="151"/>
      <c r="AD142" s="151"/>
      <c r="AE142" s="151"/>
      <c r="AF142" s="151"/>
      <c r="AG142" s="151" t="s">
        <v>1632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82">
        <v>65</v>
      </c>
      <c r="B143" s="183" t="s">
        <v>1820</v>
      </c>
      <c r="C143" s="193" t="s">
        <v>1821</v>
      </c>
      <c r="D143" s="184" t="s">
        <v>446</v>
      </c>
      <c r="E143" s="185">
        <v>16</v>
      </c>
      <c r="F143" s="186"/>
      <c r="G143" s="187">
        <f t="shared" si="21"/>
        <v>0</v>
      </c>
      <c r="H143" s="186"/>
      <c r="I143" s="187">
        <f t="shared" si="22"/>
        <v>0</v>
      </c>
      <c r="J143" s="186"/>
      <c r="K143" s="187">
        <f t="shared" si="23"/>
        <v>0</v>
      </c>
      <c r="L143" s="187">
        <v>21</v>
      </c>
      <c r="M143" s="187">
        <f t="shared" si="24"/>
        <v>0</v>
      </c>
      <c r="N143" s="185">
        <v>0</v>
      </c>
      <c r="O143" s="185">
        <f t="shared" si="25"/>
        <v>0</v>
      </c>
      <c r="P143" s="185">
        <v>0</v>
      </c>
      <c r="Q143" s="185">
        <f t="shared" si="26"/>
        <v>0</v>
      </c>
      <c r="R143" s="187"/>
      <c r="S143" s="187" t="s">
        <v>349</v>
      </c>
      <c r="T143" s="188" t="s">
        <v>366</v>
      </c>
      <c r="U143" s="162">
        <v>0</v>
      </c>
      <c r="V143" s="162">
        <f t="shared" si="27"/>
        <v>0</v>
      </c>
      <c r="W143" s="162"/>
      <c r="X143" s="162" t="s">
        <v>243</v>
      </c>
      <c r="Y143" s="162" t="s">
        <v>244</v>
      </c>
      <c r="Z143" s="151"/>
      <c r="AA143" s="151"/>
      <c r="AB143" s="151"/>
      <c r="AC143" s="151"/>
      <c r="AD143" s="151"/>
      <c r="AE143" s="151"/>
      <c r="AF143" s="151"/>
      <c r="AG143" s="151" t="s">
        <v>1632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2">
        <v>66</v>
      </c>
      <c r="B144" s="183" t="s">
        <v>1822</v>
      </c>
      <c r="C144" s="193" t="s">
        <v>1823</v>
      </c>
      <c r="D144" s="184" t="s">
        <v>446</v>
      </c>
      <c r="E144" s="185">
        <v>3</v>
      </c>
      <c r="F144" s="186"/>
      <c r="G144" s="187">
        <f t="shared" si="21"/>
        <v>0</v>
      </c>
      <c r="H144" s="186"/>
      <c r="I144" s="187">
        <f t="shared" si="22"/>
        <v>0</v>
      </c>
      <c r="J144" s="186"/>
      <c r="K144" s="187">
        <f t="shared" si="23"/>
        <v>0</v>
      </c>
      <c r="L144" s="187">
        <v>21</v>
      </c>
      <c r="M144" s="187">
        <f t="shared" si="24"/>
        <v>0</v>
      </c>
      <c r="N144" s="185">
        <v>0</v>
      </c>
      <c r="O144" s="185">
        <f t="shared" si="25"/>
        <v>0</v>
      </c>
      <c r="P144" s="185">
        <v>0</v>
      </c>
      <c r="Q144" s="185">
        <f t="shared" si="26"/>
        <v>0</v>
      </c>
      <c r="R144" s="187"/>
      <c r="S144" s="187" t="s">
        <v>349</v>
      </c>
      <c r="T144" s="188" t="s">
        <v>366</v>
      </c>
      <c r="U144" s="162">
        <v>0</v>
      </c>
      <c r="V144" s="162">
        <f t="shared" si="27"/>
        <v>0</v>
      </c>
      <c r="W144" s="162"/>
      <c r="X144" s="162" t="s">
        <v>243</v>
      </c>
      <c r="Y144" s="162" t="s">
        <v>244</v>
      </c>
      <c r="Z144" s="151"/>
      <c r="AA144" s="151"/>
      <c r="AB144" s="151"/>
      <c r="AC144" s="151"/>
      <c r="AD144" s="151"/>
      <c r="AE144" s="151"/>
      <c r="AF144" s="151"/>
      <c r="AG144" s="151" t="s">
        <v>1632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82">
        <v>67</v>
      </c>
      <c r="B145" s="183" t="s">
        <v>1824</v>
      </c>
      <c r="C145" s="193" t="s">
        <v>1825</v>
      </c>
      <c r="D145" s="184" t="s">
        <v>446</v>
      </c>
      <c r="E145" s="185">
        <v>45</v>
      </c>
      <c r="F145" s="186"/>
      <c r="G145" s="187">
        <f t="shared" si="21"/>
        <v>0</v>
      </c>
      <c r="H145" s="186"/>
      <c r="I145" s="187">
        <f t="shared" si="22"/>
        <v>0</v>
      </c>
      <c r="J145" s="186"/>
      <c r="K145" s="187">
        <f t="shared" si="23"/>
        <v>0</v>
      </c>
      <c r="L145" s="187">
        <v>21</v>
      </c>
      <c r="M145" s="187">
        <f t="shared" si="24"/>
        <v>0</v>
      </c>
      <c r="N145" s="185">
        <v>0</v>
      </c>
      <c r="O145" s="185">
        <f t="shared" si="25"/>
        <v>0</v>
      </c>
      <c r="P145" s="185">
        <v>0</v>
      </c>
      <c r="Q145" s="185">
        <f t="shared" si="26"/>
        <v>0</v>
      </c>
      <c r="R145" s="187"/>
      <c r="S145" s="187" t="s">
        <v>349</v>
      </c>
      <c r="T145" s="188" t="s">
        <v>366</v>
      </c>
      <c r="U145" s="162">
        <v>0</v>
      </c>
      <c r="V145" s="162">
        <f t="shared" si="27"/>
        <v>0</v>
      </c>
      <c r="W145" s="162"/>
      <c r="X145" s="162" t="s">
        <v>243</v>
      </c>
      <c r="Y145" s="162" t="s">
        <v>244</v>
      </c>
      <c r="Z145" s="151"/>
      <c r="AA145" s="151"/>
      <c r="AB145" s="151"/>
      <c r="AC145" s="151"/>
      <c r="AD145" s="151"/>
      <c r="AE145" s="151"/>
      <c r="AF145" s="151"/>
      <c r="AG145" s="151" t="s">
        <v>1632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82">
        <v>68</v>
      </c>
      <c r="B146" s="183" t="s">
        <v>1826</v>
      </c>
      <c r="C146" s="193" t="s">
        <v>1827</v>
      </c>
      <c r="D146" s="184" t="s">
        <v>446</v>
      </c>
      <c r="E146" s="185">
        <v>2</v>
      </c>
      <c r="F146" s="186"/>
      <c r="G146" s="187">
        <f t="shared" si="21"/>
        <v>0</v>
      </c>
      <c r="H146" s="186"/>
      <c r="I146" s="187">
        <f t="shared" si="22"/>
        <v>0</v>
      </c>
      <c r="J146" s="186"/>
      <c r="K146" s="187">
        <f t="shared" si="23"/>
        <v>0</v>
      </c>
      <c r="L146" s="187">
        <v>21</v>
      </c>
      <c r="M146" s="187">
        <f t="shared" si="24"/>
        <v>0</v>
      </c>
      <c r="N146" s="185">
        <v>0</v>
      </c>
      <c r="O146" s="185">
        <f t="shared" si="25"/>
        <v>0</v>
      </c>
      <c r="P146" s="185">
        <v>0</v>
      </c>
      <c r="Q146" s="185">
        <f t="shared" si="26"/>
        <v>0</v>
      </c>
      <c r="R146" s="187"/>
      <c r="S146" s="187" t="s">
        <v>349</v>
      </c>
      <c r="T146" s="188" t="s">
        <v>366</v>
      </c>
      <c r="U146" s="162">
        <v>0</v>
      </c>
      <c r="V146" s="162">
        <f t="shared" si="27"/>
        <v>0</v>
      </c>
      <c r="W146" s="162"/>
      <c r="X146" s="162" t="s">
        <v>243</v>
      </c>
      <c r="Y146" s="162" t="s">
        <v>244</v>
      </c>
      <c r="Z146" s="151"/>
      <c r="AA146" s="151"/>
      <c r="AB146" s="151"/>
      <c r="AC146" s="151"/>
      <c r="AD146" s="151"/>
      <c r="AE146" s="151"/>
      <c r="AF146" s="151"/>
      <c r="AG146" s="151" t="s">
        <v>1632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82">
        <v>69</v>
      </c>
      <c r="B147" s="183" t="s">
        <v>1828</v>
      </c>
      <c r="C147" s="193" t="s">
        <v>1829</v>
      </c>
      <c r="D147" s="184" t="s">
        <v>446</v>
      </c>
      <c r="E147" s="185">
        <v>8</v>
      </c>
      <c r="F147" s="186"/>
      <c r="G147" s="187">
        <f t="shared" si="21"/>
        <v>0</v>
      </c>
      <c r="H147" s="186"/>
      <c r="I147" s="187">
        <f t="shared" si="22"/>
        <v>0</v>
      </c>
      <c r="J147" s="186"/>
      <c r="K147" s="187">
        <f t="shared" si="23"/>
        <v>0</v>
      </c>
      <c r="L147" s="187">
        <v>21</v>
      </c>
      <c r="M147" s="187">
        <f t="shared" si="24"/>
        <v>0</v>
      </c>
      <c r="N147" s="185">
        <v>0</v>
      </c>
      <c r="O147" s="185">
        <f t="shared" si="25"/>
        <v>0</v>
      </c>
      <c r="P147" s="185">
        <v>0</v>
      </c>
      <c r="Q147" s="185">
        <f t="shared" si="26"/>
        <v>0</v>
      </c>
      <c r="R147" s="187"/>
      <c r="S147" s="187" t="s">
        <v>349</v>
      </c>
      <c r="T147" s="188" t="s">
        <v>366</v>
      </c>
      <c r="U147" s="162">
        <v>0</v>
      </c>
      <c r="V147" s="162">
        <f t="shared" si="27"/>
        <v>0</v>
      </c>
      <c r="W147" s="162"/>
      <c r="X147" s="162" t="s">
        <v>243</v>
      </c>
      <c r="Y147" s="162" t="s">
        <v>244</v>
      </c>
      <c r="Z147" s="151"/>
      <c r="AA147" s="151"/>
      <c r="AB147" s="151"/>
      <c r="AC147" s="151"/>
      <c r="AD147" s="151"/>
      <c r="AE147" s="151"/>
      <c r="AF147" s="151"/>
      <c r="AG147" s="151" t="s">
        <v>1632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82">
        <v>70</v>
      </c>
      <c r="B148" s="183" t="s">
        <v>1830</v>
      </c>
      <c r="C148" s="193" t="s">
        <v>1831</v>
      </c>
      <c r="D148" s="184" t="s">
        <v>446</v>
      </c>
      <c r="E148" s="185">
        <v>18</v>
      </c>
      <c r="F148" s="186"/>
      <c r="G148" s="187">
        <f t="shared" si="21"/>
        <v>0</v>
      </c>
      <c r="H148" s="186"/>
      <c r="I148" s="187">
        <f t="shared" si="22"/>
        <v>0</v>
      </c>
      <c r="J148" s="186"/>
      <c r="K148" s="187">
        <f t="shared" si="23"/>
        <v>0</v>
      </c>
      <c r="L148" s="187">
        <v>21</v>
      </c>
      <c r="M148" s="187">
        <f t="shared" si="24"/>
        <v>0</v>
      </c>
      <c r="N148" s="185">
        <v>0</v>
      </c>
      <c r="O148" s="185">
        <f t="shared" si="25"/>
        <v>0</v>
      </c>
      <c r="P148" s="185">
        <v>0</v>
      </c>
      <c r="Q148" s="185">
        <f t="shared" si="26"/>
        <v>0</v>
      </c>
      <c r="R148" s="187"/>
      <c r="S148" s="187" t="s">
        <v>349</v>
      </c>
      <c r="T148" s="188" t="s">
        <v>366</v>
      </c>
      <c r="U148" s="162">
        <v>0</v>
      </c>
      <c r="V148" s="162">
        <f t="shared" si="27"/>
        <v>0</v>
      </c>
      <c r="W148" s="162"/>
      <c r="X148" s="162" t="s">
        <v>243</v>
      </c>
      <c r="Y148" s="162" t="s">
        <v>244</v>
      </c>
      <c r="Z148" s="151"/>
      <c r="AA148" s="151"/>
      <c r="AB148" s="151"/>
      <c r="AC148" s="151"/>
      <c r="AD148" s="151"/>
      <c r="AE148" s="151"/>
      <c r="AF148" s="151"/>
      <c r="AG148" s="151" t="s">
        <v>1632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x14ac:dyDescent="0.2">
      <c r="A149" s="167" t="s">
        <v>235</v>
      </c>
      <c r="B149" s="168" t="s">
        <v>97</v>
      </c>
      <c r="C149" s="190" t="s">
        <v>98</v>
      </c>
      <c r="D149" s="169"/>
      <c r="E149" s="170"/>
      <c r="F149" s="171"/>
      <c r="G149" s="171">
        <f>SUMIF(AG150:AG154,"&lt;&gt;NOR",G150:G154)</f>
        <v>0</v>
      </c>
      <c r="H149" s="171"/>
      <c r="I149" s="171">
        <f>SUM(I150:I154)</f>
        <v>0</v>
      </c>
      <c r="J149" s="171"/>
      <c r="K149" s="171">
        <f>SUM(K150:K154)</f>
        <v>0</v>
      </c>
      <c r="L149" s="171"/>
      <c r="M149" s="171">
        <f>SUM(M150:M154)</f>
        <v>0</v>
      </c>
      <c r="N149" s="170"/>
      <c r="O149" s="170">
        <f>SUM(O150:O154)</f>
        <v>0</v>
      </c>
      <c r="P149" s="170"/>
      <c r="Q149" s="170">
        <f>SUM(Q150:Q154)</f>
        <v>0</v>
      </c>
      <c r="R149" s="171"/>
      <c r="S149" s="171"/>
      <c r="T149" s="172"/>
      <c r="U149" s="166"/>
      <c r="V149" s="166">
        <f>SUM(V150:V154)</f>
        <v>0</v>
      </c>
      <c r="W149" s="166"/>
      <c r="X149" s="166"/>
      <c r="Y149" s="166"/>
      <c r="AG149" t="s">
        <v>236</v>
      </c>
    </row>
    <row r="150" spans="1:60" outlineLevel="1" x14ac:dyDescent="0.2">
      <c r="A150" s="182">
        <v>71</v>
      </c>
      <c r="B150" s="183" t="s">
        <v>1832</v>
      </c>
      <c r="C150" s="193" t="s">
        <v>1833</v>
      </c>
      <c r="D150" s="184" t="s">
        <v>312</v>
      </c>
      <c r="E150" s="185">
        <v>160</v>
      </c>
      <c r="F150" s="186"/>
      <c r="G150" s="187">
        <f>ROUND(E150*F150,2)</f>
        <v>0</v>
      </c>
      <c r="H150" s="186"/>
      <c r="I150" s="187">
        <f>ROUND(E150*H150,2)</f>
        <v>0</v>
      </c>
      <c r="J150" s="186"/>
      <c r="K150" s="187">
        <f>ROUND(E150*J150,2)</f>
        <v>0</v>
      </c>
      <c r="L150" s="187">
        <v>21</v>
      </c>
      <c r="M150" s="187">
        <f>G150*(1+L150/100)</f>
        <v>0</v>
      </c>
      <c r="N150" s="185">
        <v>0</v>
      </c>
      <c r="O150" s="185">
        <f>ROUND(E150*N150,2)</f>
        <v>0</v>
      </c>
      <c r="P150" s="185">
        <v>0</v>
      </c>
      <c r="Q150" s="185">
        <f>ROUND(E150*P150,2)</f>
        <v>0</v>
      </c>
      <c r="R150" s="187"/>
      <c r="S150" s="187" t="s">
        <v>349</v>
      </c>
      <c r="T150" s="188" t="s">
        <v>366</v>
      </c>
      <c r="U150" s="162">
        <v>0</v>
      </c>
      <c r="V150" s="162">
        <f>ROUND(E150*U150,2)</f>
        <v>0</v>
      </c>
      <c r="W150" s="162"/>
      <c r="X150" s="162" t="s">
        <v>243</v>
      </c>
      <c r="Y150" s="162" t="s">
        <v>244</v>
      </c>
      <c r="Z150" s="151"/>
      <c r="AA150" s="151"/>
      <c r="AB150" s="151"/>
      <c r="AC150" s="151"/>
      <c r="AD150" s="151"/>
      <c r="AE150" s="151"/>
      <c r="AF150" s="151"/>
      <c r="AG150" s="151" t="s">
        <v>1632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82">
        <v>72</v>
      </c>
      <c r="B151" s="183" t="s">
        <v>1834</v>
      </c>
      <c r="C151" s="193" t="s">
        <v>1835</v>
      </c>
      <c r="D151" s="184" t="s">
        <v>239</v>
      </c>
      <c r="E151" s="185">
        <v>44.8</v>
      </c>
      <c r="F151" s="186"/>
      <c r="G151" s="187">
        <f>ROUND(E151*F151,2)</f>
        <v>0</v>
      </c>
      <c r="H151" s="186"/>
      <c r="I151" s="187">
        <f>ROUND(E151*H151,2)</f>
        <v>0</v>
      </c>
      <c r="J151" s="186"/>
      <c r="K151" s="187">
        <f>ROUND(E151*J151,2)</f>
        <v>0</v>
      </c>
      <c r="L151" s="187">
        <v>21</v>
      </c>
      <c r="M151" s="187">
        <f>G151*(1+L151/100)</f>
        <v>0</v>
      </c>
      <c r="N151" s="185">
        <v>0</v>
      </c>
      <c r="O151" s="185">
        <f>ROUND(E151*N151,2)</f>
        <v>0</v>
      </c>
      <c r="P151" s="185">
        <v>0</v>
      </c>
      <c r="Q151" s="185">
        <f>ROUND(E151*P151,2)</f>
        <v>0</v>
      </c>
      <c r="R151" s="187"/>
      <c r="S151" s="187" t="s">
        <v>349</v>
      </c>
      <c r="T151" s="188" t="s">
        <v>366</v>
      </c>
      <c r="U151" s="162">
        <v>0</v>
      </c>
      <c r="V151" s="162">
        <f>ROUND(E151*U151,2)</f>
        <v>0</v>
      </c>
      <c r="W151" s="162"/>
      <c r="X151" s="162" t="s">
        <v>243</v>
      </c>
      <c r="Y151" s="162" t="s">
        <v>244</v>
      </c>
      <c r="Z151" s="151"/>
      <c r="AA151" s="151"/>
      <c r="AB151" s="151"/>
      <c r="AC151" s="151"/>
      <c r="AD151" s="151"/>
      <c r="AE151" s="151"/>
      <c r="AF151" s="151"/>
      <c r="AG151" s="151" t="s">
        <v>1632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82">
        <v>73</v>
      </c>
      <c r="B152" s="183" t="s">
        <v>1836</v>
      </c>
      <c r="C152" s="193" t="s">
        <v>1837</v>
      </c>
      <c r="D152" s="184" t="s">
        <v>312</v>
      </c>
      <c r="E152" s="185">
        <v>160</v>
      </c>
      <c r="F152" s="186"/>
      <c r="G152" s="187">
        <f>ROUND(E152*F152,2)</f>
        <v>0</v>
      </c>
      <c r="H152" s="186"/>
      <c r="I152" s="187">
        <f>ROUND(E152*H152,2)</f>
        <v>0</v>
      </c>
      <c r="J152" s="186"/>
      <c r="K152" s="187">
        <f>ROUND(E152*J152,2)</f>
        <v>0</v>
      </c>
      <c r="L152" s="187">
        <v>21</v>
      </c>
      <c r="M152" s="187">
        <f>G152*(1+L152/100)</f>
        <v>0</v>
      </c>
      <c r="N152" s="185">
        <v>0</v>
      </c>
      <c r="O152" s="185">
        <f>ROUND(E152*N152,2)</f>
        <v>0</v>
      </c>
      <c r="P152" s="185">
        <v>0</v>
      </c>
      <c r="Q152" s="185">
        <f>ROUND(E152*P152,2)</f>
        <v>0</v>
      </c>
      <c r="R152" s="187"/>
      <c r="S152" s="187" t="s">
        <v>349</v>
      </c>
      <c r="T152" s="188" t="s">
        <v>366</v>
      </c>
      <c r="U152" s="162">
        <v>0</v>
      </c>
      <c r="V152" s="162">
        <f>ROUND(E152*U152,2)</f>
        <v>0</v>
      </c>
      <c r="W152" s="162"/>
      <c r="X152" s="162" t="s">
        <v>243</v>
      </c>
      <c r="Y152" s="162" t="s">
        <v>244</v>
      </c>
      <c r="Z152" s="151"/>
      <c r="AA152" s="151"/>
      <c r="AB152" s="151"/>
      <c r="AC152" s="151"/>
      <c r="AD152" s="151"/>
      <c r="AE152" s="151"/>
      <c r="AF152" s="151"/>
      <c r="AG152" s="151" t="s">
        <v>1632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82">
        <v>74</v>
      </c>
      <c r="B153" s="183" t="s">
        <v>1838</v>
      </c>
      <c r="C153" s="193" t="s">
        <v>1839</v>
      </c>
      <c r="D153" s="184" t="s">
        <v>312</v>
      </c>
      <c r="E153" s="185">
        <v>160</v>
      </c>
      <c r="F153" s="186"/>
      <c r="G153" s="187">
        <f>ROUND(E153*F153,2)</f>
        <v>0</v>
      </c>
      <c r="H153" s="186"/>
      <c r="I153" s="187">
        <f>ROUND(E153*H153,2)</f>
        <v>0</v>
      </c>
      <c r="J153" s="186"/>
      <c r="K153" s="187">
        <f>ROUND(E153*J153,2)</f>
        <v>0</v>
      </c>
      <c r="L153" s="187">
        <v>21</v>
      </c>
      <c r="M153" s="187">
        <f>G153*(1+L153/100)</f>
        <v>0</v>
      </c>
      <c r="N153" s="185">
        <v>0</v>
      </c>
      <c r="O153" s="185">
        <f>ROUND(E153*N153,2)</f>
        <v>0</v>
      </c>
      <c r="P153" s="185">
        <v>0</v>
      </c>
      <c r="Q153" s="185">
        <f>ROUND(E153*P153,2)</f>
        <v>0</v>
      </c>
      <c r="R153" s="187"/>
      <c r="S153" s="187" t="s">
        <v>349</v>
      </c>
      <c r="T153" s="188" t="s">
        <v>366</v>
      </c>
      <c r="U153" s="162">
        <v>0</v>
      </c>
      <c r="V153" s="162">
        <f>ROUND(E153*U153,2)</f>
        <v>0</v>
      </c>
      <c r="W153" s="162"/>
      <c r="X153" s="162" t="s">
        <v>243</v>
      </c>
      <c r="Y153" s="162" t="s">
        <v>244</v>
      </c>
      <c r="Z153" s="151"/>
      <c r="AA153" s="151"/>
      <c r="AB153" s="151"/>
      <c r="AC153" s="151"/>
      <c r="AD153" s="151"/>
      <c r="AE153" s="151"/>
      <c r="AF153" s="151"/>
      <c r="AG153" s="151" t="s">
        <v>1632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82">
        <v>75</v>
      </c>
      <c r="B154" s="183" t="s">
        <v>1840</v>
      </c>
      <c r="C154" s="193" t="s">
        <v>1841</v>
      </c>
      <c r="D154" s="184" t="s">
        <v>268</v>
      </c>
      <c r="E154" s="185">
        <v>56</v>
      </c>
      <c r="F154" s="186"/>
      <c r="G154" s="187">
        <f>ROUND(E154*F154,2)</f>
        <v>0</v>
      </c>
      <c r="H154" s="186"/>
      <c r="I154" s="187">
        <f>ROUND(E154*H154,2)</f>
        <v>0</v>
      </c>
      <c r="J154" s="186"/>
      <c r="K154" s="187">
        <f>ROUND(E154*J154,2)</f>
        <v>0</v>
      </c>
      <c r="L154" s="187">
        <v>21</v>
      </c>
      <c r="M154" s="187">
        <f>G154*(1+L154/100)</f>
        <v>0</v>
      </c>
      <c r="N154" s="185">
        <v>0</v>
      </c>
      <c r="O154" s="185">
        <f>ROUND(E154*N154,2)</f>
        <v>0</v>
      </c>
      <c r="P154" s="185">
        <v>0</v>
      </c>
      <c r="Q154" s="185">
        <f>ROUND(E154*P154,2)</f>
        <v>0</v>
      </c>
      <c r="R154" s="187"/>
      <c r="S154" s="187" t="s">
        <v>349</v>
      </c>
      <c r="T154" s="188" t="s">
        <v>366</v>
      </c>
      <c r="U154" s="162">
        <v>0</v>
      </c>
      <c r="V154" s="162">
        <f>ROUND(E154*U154,2)</f>
        <v>0</v>
      </c>
      <c r="W154" s="162"/>
      <c r="X154" s="162" t="s">
        <v>243</v>
      </c>
      <c r="Y154" s="162" t="s">
        <v>244</v>
      </c>
      <c r="Z154" s="151"/>
      <c r="AA154" s="151"/>
      <c r="AB154" s="151"/>
      <c r="AC154" s="151"/>
      <c r="AD154" s="151"/>
      <c r="AE154" s="151"/>
      <c r="AF154" s="151"/>
      <c r="AG154" s="151" t="s">
        <v>1632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x14ac:dyDescent="0.2">
      <c r="A155" s="167" t="s">
        <v>235</v>
      </c>
      <c r="B155" s="168" t="s">
        <v>99</v>
      </c>
      <c r="C155" s="190" t="s">
        <v>100</v>
      </c>
      <c r="D155" s="169"/>
      <c r="E155" s="170"/>
      <c r="F155" s="171"/>
      <c r="G155" s="171">
        <f>SUMIF(AG156:AG164,"&lt;&gt;NOR",G156:G164)</f>
        <v>0</v>
      </c>
      <c r="H155" s="171"/>
      <c r="I155" s="171">
        <f>SUM(I156:I164)</f>
        <v>0</v>
      </c>
      <c r="J155" s="171"/>
      <c r="K155" s="171">
        <f>SUM(K156:K164)</f>
        <v>0</v>
      </c>
      <c r="L155" s="171"/>
      <c r="M155" s="171">
        <f>SUM(M156:M164)</f>
        <v>0</v>
      </c>
      <c r="N155" s="170"/>
      <c r="O155" s="170">
        <f>SUM(O156:O164)</f>
        <v>0</v>
      </c>
      <c r="P155" s="170"/>
      <c r="Q155" s="170">
        <f>SUM(Q156:Q164)</f>
        <v>0</v>
      </c>
      <c r="R155" s="171"/>
      <c r="S155" s="171"/>
      <c r="T155" s="172"/>
      <c r="U155" s="166"/>
      <c r="V155" s="166">
        <f>SUM(V156:V164)</f>
        <v>0</v>
      </c>
      <c r="W155" s="166"/>
      <c r="X155" s="166"/>
      <c r="Y155" s="166"/>
      <c r="AG155" t="s">
        <v>236</v>
      </c>
    </row>
    <row r="156" spans="1:60" outlineLevel="1" x14ac:dyDescent="0.2">
      <c r="A156" s="182">
        <v>76</v>
      </c>
      <c r="B156" s="183" t="s">
        <v>1842</v>
      </c>
      <c r="C156" s="193" t="s">
        <v>1843</v>
      </c>
      <c r="D156" s="184" t="s">
        <v>1631</v>
      </c>
      <c r="E156" s="185">
        <v>8</v>
      </c>
      <c r="F156" s="186"/>
      <c r="G156" s="187">
        <f t="shared" ref="G156:G164" si="28">ROUND(E156*F156,2)</f>
        <v>0</v>
      </c>
      <c r="H156" s="186"/>
      <c r="I156" s="187">
        <f t="shared" ref="I156:I164" si="29">ROUND(E156*H156,2)</f>
        <v>0</v>
      </c>
      <c r="J156" s="186"/>
      <c r="K156" s="187">
        <f t="shared" ref="K156:K164" si="30">ROUND(E156*J156,2)</f>
        <v>0</v>
      </c>
      <c r="L156" s="187">
        <v>21</v>
      </c>
      <c r="M156" s="187">
        <f t="shared" ref="M156:M164" si="31">G156*(1+L156/100)</f>
        <v>0</v>
      </c>
      <c r="N156" s="185">
        <v>0</v>
      </c>
      <c r="O156" s="185">
        <f t="shared" ref="O156:O164" si="32">ROUND(E156*N156,2)</f>
        <v>0</v>
      </c>
      <c r="P156" s="185">
        <v>0</v>
      </c>
      <c r="Q156" s="185">
        <f t="shared" ref="Q156:Q164" si="33">ROUND(E156*P156,2)</f>
        <v>0</v>
      </c>
      <c r="R156" s="187"/>
      <c r="S156" s="187" t="s">
        <v>349</v>
      </c>
      <c r="T156" s="188" t="s">
        <v>366</v>
      </c>
      <c r="U156" s="162">
        <v>0</v>
      </c>
      <c r="V156" s="162">
        <f t="shared" ref="V156:V164" si="34">ROUND(E156*U156,2)</f>
        <v>0</v>
      </c>
      <c r="W156" s="162"/>
      <c r="X156" s="162" t="s">
        <v>243</v>
      </c>
      <c r="Y156" s="162" t="s">
        <v>244</v>
      </c>
      <c r="Z156" s="151"/>
      <c r="AA156" s="151"/>
      <c r="AB156" s="151"/>
      <c r="AC156" s="151"/>
      <c r="AD156" s="151"/>
      <c r="AE156" s="151"/>
      <c r="AF156" s="151"/>
      <c r="AG156" s="151" t="s">
        <v>1632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82">
        <v>77</v>
      </c>
      <c r="B157" s="183" t="s">
        <v>1844</v>
      </c>
      <c r="C157" s="193" t="s">
        <v>1845</v>
      </c>
      <c r="D157" s="184" t="s">
        <v>1631</v>
      </c>
      <c r="E157" s="185">
        <v>12</v>
      </c>
      <c r="F157" s="186"/>
      <c r="G157" s="187">
        <f t="shared" si="28"/>
        <v>0</v>
      </c>
      <c r="H157" s="186"/>
      <c r="I157" s="187">
        <f t="shared" si="29"/>
        <v>0</v>
      </c>
      <c r="J157" s="186"/>
      <c r="K157" s="187">
        <f t="shared" si="30"/>
        <v>0</v>
      </c>
      <c r="L157" s="187">
        <v>21</v>
      </c>
      <c r="M157" s="187">
        <f t="shared" si="31"/>
        <v>0</v>
      </c>
      <c r="N157" s="185">
        <v>0</v>
      </c>
      <c r="O157" s="185">
        <f t="shared" si="32"/>
        <v>0</v>
      </c>
      <c r="P157" s="185">
        <v>0</v>
      </c>
      <c r="Q157" s="185">
        <f t="shared" si="33"/>
        <v>0</v>
      </c>
      <c r="R157" s="187"/>
      <c r="S157" s="187" t="s">
        <v>349</v>
      </c>
      <c r="T157" s="188" t="s">
        <v>366</v>
      </c>
      <c r="U157" s="162">
        <v>0</v>
      </c>
      <c r="V157" s="162">
        <f t="shared" si="34"/>
        <v>0</v>
      </c>
      <c r="W157" s="162"/>
      <c r="X157" s="162" t="s">
        <v>243</v>
      </c>
      <c r="Y157" s="162" t="s">
        <v>244</v>
      </c>
      <c r="Z157" s="151"/>
      <c r="AA157" s="151"/>
      <c r="AB157" s="151"/>
      <c r="AC157" s="151"/>
      <c r="AD157" s="151"/>
      <c r="AE157" s="151"/>
      <c r="AF157" s="151"/>
      <c r="AG157" s="151" t="s">
        <v>1632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82">
        <v>78</v>
      </c>
      <c r="B158" s="183" t="s">
        <v>1846</v>
      </c>
      <c r="C158" s="193" t="s">
        <v>1847</v>
      </c>
      <c r="D158" s="184" t="s">
        <v>1631</v>
      </c>
      <c r="E158" s="185">
        <v>10</v>
      </c>
      <c r="F158" s="186"/>
      <c r="G158" s="187">
        <f t="shared" si="28"/>
        <v>0</v>
      </c>
      <c r="H158" s="186"/>
      <c r="I158" s="187">
        <f t="shared" si="29"/>
        <v>0</v>
      </c>
      <c r="J158" s="186"/>
      <c r="K158" s="187">
        <f t="shared" si="30"/>
        <v>0</v>
      </c>
      <c r="L158" s="187">
        <v>21</v>
      </c>
      <c r="M158" s="187">
        <f t="shared" si="31"/>
        <v>0</v>
      </c>
      <c r="N158" s="185">
        <v>0</v>
      </c>
      <c r="O158" s="185">
        <f t="shared" si="32"/>
        <v>0</v>
      </c>
      <c r="P158" s="185">
        <v>0</v>
      </c>
      <c r="Q158" s="185">
        <f t="shared" si="33"/>
        <v>0</v>
      </c>
      <c r="R158" s="187"/>
      <c r="S158" s="187" t="s">
        <v>349</v>
      </c>
      <c r="T158" s="188" t="s">
        <v>366</v>
      </c>
      <c r="U158" s="162">
        <v>0</v>
      </c>
      <c r="V158" s="162">
        <f t="shared" si="34"/>
        <v>0</v>
      </c>
      <c r="W158" s="162"/>
      <c r="X158" s="162" t="s">
        <v>243</v>
      </c>
      <c r="Y158" s="162" t="s">
        <v>244</v>
      </c>
      <c r="Z158" s="151"/>
      <c r="AA158" s="151"/>
      <c r="AB158" s="151"/>
      <c r="AC158" s="151"/>
      <c r="AD158" s="151"/>
      <c r="AE158" s="151"/>
      <c r="AF158" s="151"/>
      <c r="AG158" s="151" t="s">
        <v>1632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82">
        <v>79</v>
      </c>
      <c r="B159" s="183" t="s">
        <v>1848</v>
      </c>
      <c r="C159" s="193" t="s">
        <v>1849</v>
      </c>
      <c r="D159" s="184" t="s">
        <v>1631</v>
      </c>
      <c r="E159" s="185">
        <v>3</v>
      </c>
      <c r="F159" s="186"/>
      <c r="G159" s="187">
        <f t="shared" si="28"/>
        <v>0</v>
      </c>
      <c r="H159" s="186"/>
      <c r="I159" s="187">
        <f t="shared" si="29"/>
        <v>0</v>
      </c>
      <c r="J159" s="186"/>
      <c r="K159" s="187">
        <f t="shared" si="30"/>
        <v>0</v>
      </c>
      <c r="L159" s="187">
        <v>21</v>
      </c>
      <c r="M159" s="187">
        <f t="shared" si="31"/>
        <v>0</v>
      </c>
      <c r="N159" s="185">
        <v>0</v>
      </c>
      <c r="O159" s="185">
        <f t="shared" si="32"/>
        <v>0</v>
      </c>
      <c r="P159" s="185">
        <v>0</v>
      </c>
      <c r="Q159" s="185">
        <f t="shared" si="33"/>
        <v>0</v>
      </c>
      <c r="R159" s="187"/>
      <c r="S159" s="187" t="s">
        <v>349</v>
      </c>
      <c r="T159" s="188" t="s">
        <v>366</v>
      </c>
      <c r="U159" s="162">
        <v>0</v>
      </c>
      <c r="V159" s="162">
        <f t="shared" si="34"/>
        <v>0</v>
      </c>
      <c r="W159" s="162"/>
      <c r="X159" s="162" t="s">
        <v>243</v>
      </c>
      <c r="Y159" s="162" t="s">
        <v>244</v>
      </c>
      <c r="Z159" s="151"/>
      <c r="AA159" s="151"/>
      <c r="AB159" s="151"/>
      <c r="AC159" s="151"/>
      <c r="AD159" s="151"/>
      <c r="AE159" s="151"/>
      <c r="AF159" s="151"/>
      <c r="AG159" s="151" t="s">
        <v>1632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82">
        <v>80</v>
      </c>
      <c r="B160" s="183" t="s">
        <v>1850</v>
      </c>
      <c r="C160" s="193" t="s">
        <v>1851</v>
      </c>
      <c r="D160" s="184" t="s">
        <v>1631</v>
      </c>
      <c r="E160" s="185">
        <v>395</v>
      </c>
      <c r="F160" s="186"/>
      <c r="G160" s="187">
        <f t="shared" si="28"/>
        <v>0</v>
      </c>
      <c r="H160" s="186"/>
      <c r="I160" s="187">
        <f t="shared" si="29"/>
        <v>0</v>
      </c>
      <c r="J160" s="186"/>
      <c r="K160" s="187">
        <f t="shared" si="30"/>
        <v>0</v>
      </c>
      <c r="L160" s="187">
        <v>21</v>
      </c>
      <c r="M160" s="187">
        <f t="shared" si="31"/>
        <v>0</v>
      </c>
      <c r="N160" s="185">
        <v>0</v>
      </c>
      <c r="O160" s="185">
        <f t="shared" si="32"/>
        <v>0</v>
      </c>
      <c r="P160" s="185">
        <v>0</v>
      </c>
      <c r="Q160" s="185">
        <f t="shared" si="33"/>
        <v>0</v>
      </c>
      <c r="R160" s="187"/>
      <c r="S160" s="187" t="s">
        <v>349</v>
      </c>
      <c r="T160" s="188" t="s">
        <v>366</v>
      </c>
      <c r="U160" s="162">
        <v>0</v>
      </c>
      <c r="V160" s="162">
        <f t="shared" si="34"/>
        <v>0</v>
      </c>
      <c r="W160" s="162"/>
      <c r="X160" s="162" t="s">
        <v>243</v>
      </c>
      <c r="Y160" s="162" t="s">
        <v>244</v>
      </c>
      <c r="Z160" s="151"/>
      <c r="AA160" s="151"/>
      <c r="AB160" s="151"/>
      <c r="AC160" s="151"/>
      <c r="AD160" s="151"/>
      <c r="AE160" s="151"/>
      <c r="AF160" s="151"/>
      <c r="AG160" s="151" t="s">
        <v>1632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82">
        <v>81</v>
      </c>
      <c r="B161" s="183" t="s">
        <v>1852</v>
      </c>
      <c r="C161" s="193" t="s">
        <v>1853</v>
      </c>
      <c r="D161" s="184" t="s">
        <v>1631</v>
      </c>
      <c r="E161" s="185">
        <v>10</v>
      </c>
      <c r="F161" s="186"/>
      <c r="G161" s="187">
        <f t="shared" si="28"/>
        <v>0</v>
      </c>
      <c r="H161" s="186"/>
      <c r="I161" s="187">
        <f t="shared" si="29"/>
        <v>0</v>
      </c>
      <c r="J161" s="186"/>
      <c r="K161" s="187">
        <f t="shared" si="30"/>
        <v>0</v>
      </c>
      <c r="L161" s="187">
        <v>21</v>
      </c>
      <c r="M161" s="187">
        <f t="shared" si="31"/>
        <v>0</v>
      </c>
      <c r="N161" s="185">
        <v>0</v>
      </c>
      <c r="O161" s="185">
        <f t="shared" si="32"/>
        <v>0</v>
      </c>
      <c r="P161" s="185">
        <v>0</v>
      </c>
      <c r="Q161" s="185">
        <f t="shared" si="33"/>
        <v>0</v>
      </c>
      <c r="R161" s="187"/>
      <c r="S161" s="187" t="s">
        <v>349</v>
      </c>
      <c r="T161" s="188" t="s">
        <v>366</v>
      </c>
      <c r="U161" s="162">
        <v>0</v>
      </c>
      <c r="V161" s="162">
        <f t="shared" si="34"/>
        <v>0</v>
      </c>
      <c r="W161" s="162"/>
      <c r="X161" s="162" t="s">
        <v>243</v>
      </c>
      <c r="Y161" s="162" t="s">
        <v>244</v>
      </c>
      <c r="Z161" s="151"/>
      <c r="AA161" s="151"/>
      <c r="AB161" s="151"/>
      <c r="AC161" s="151"/>
      <c r="AD161" s="151"/>
      <c r="AE161" s="151"/>
      <c r="AF161" s="151"/>
      <c r="AG161" s="151" t="s">
        <v>1632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82">
        <v>82</v>
      </c>
      <c r="B162" s="183" t="s">
        <v>1854</v>
      </c>
      <c r="C162" s="193" t="s">
        <v>1855</v>
      </c>
      <c r="D162" s="184" t="s">
        <v>1631</v>
      </c>
      <c r="E162" s="185">
        <v>435</v>
      </c>
      <c r="F162" s="186"/>
      <c r="G162" s="187">
        <f t="shared" si="28"/>
        <v>0</v>
      </c>
      <c r="H162" s="186"/>
      <c r="I162" s="187">
        <f t="shared" si="29"/>
        <v>0</v>
      </c>
      <c r="J162" s="186"/>
      <c r="K162" s="187">
        <f t="shared" si="30"/>
        <v>0</v>
      </c>
      <c r="L162" s="187">
        <v>21</v>
      </c>
      <c r="M162" s="187">
        <f t="shared" si="31"/>
        <v>0</v>
      </c>
      <c r="N162" s="185">
        <v>0</v>
      </c>
      <c r="O162" s="185">
        <f t="shared" si="32"/>
        <v>0</v>
      </c>
      <c r="P162" s="185">
        <v>0</v>
      </c>
      <c r="Q162" s="185">
        <f t="shared" si="33"/>
        <v>0</v>
      </c>
      <c r="R162" s="187"/>
      <c r="S162" s="187" t="s">
        <v>349</v>
      </c>
      <c r="T162" s="188" t="s">
        <v>366</v>
      </c>
      <c r="U162" s="162">
        <v>0</v>
      </c>
      <c r="V162" s="162">
        <f t="shared" si="34"/>
        <v>0</v>
      </c>
      <c r="W162" s="162"/>
      <c r="X162" s="162" t="s">
        <v>243</v>
      </c>
      <c r="Y162" s="162" t="s">
        <v>244</v>
      </c>
      <c r="Z162" s="151"/>
      <c r="AA162" s="151"/>
      <c r="AB162" s="151"/>
      <c r="AC162" s="151"/>
      <c r="AD162" s="151"/>
      <c r="AE162" s="151"/>
      <c r="AF162" s="151"/>
      <c r="AG162" s="151" t="s">
        <v>1632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82">
        <v>83</v>
      </c>
      <c r="B163" s="183" t="s">
        <v>1856</v>
      </c>
      <c r="C163" s="193" t="s">
        <v>1857</v>
      </c>
      <c r="D163" s="184" t="s">
        <v>1631</v>
      </c>
      <c r="E163" s="185">
        <v>289</v>
      </c>
      <c r="F163" s="186"/>
      <c r="G163" s="187">
        <f t="shared" si="28"/>
        <v>0</v>
      </c>
      <c r="H163" s="186"/>
      <c r="I163" s="187">
        <f t="shared" si="29"/>
        <v>0</v>
      </c>
      <c r="J163" s="186"/>
      <c r="K163" s="187">
        <f t="shared" si="30"/>
        <v>0</v>
      </c>
      <c r="L163" s="187">
        <v>21</v>
      </c>
      <c r="M163" s="187">
        <f t="shared" si="31"/>
        <v>0</v>
      </c>
      <c r="N163" s="185">
        <v>0</v>
      </c>
      <c r="O163" s="185">
        <f t="shared" si="32"/>
        <v>0</v>
      </c>
      <c r="P163" s="185">
        <v>0</v>
      </c>
      <c r="Q163" s="185">
        <f t="shared" si="33"/>
        <v>0</v>
      </c>
      <c r="R163" s="187"/>
      <c r="S163" s="187" t="s">
        <v>349</v>
      </c>
      <c r="T163" s="188" t="s">
        <v>366</v>
      </c>
      <c r="U163" s="162">
        <v>0</v>
      </c>
      <c r="V163" s="162">
        <f t="shared" si="34"/>
        <v>0</v>
      </c>
      <c r="W163" s="162"/>
      <c r="X163" s="162" t="s">
        <v>243</v>
      </c>
      <c r="Y163" s="162" t="s">
        <v>244</v>
      </c>
      <c r="Z163" s="151"/>
      <c r="AA163" s="151"/>
      <c r="AB163" s="151"/>
      <c r="AC163" s="151"/>
      <c r="AD163" s="151"/>
      <c r="AE163" s="151"/>
      <c r="AF163" s="151"/>
      <c r="AG163" s="151" t="s">
        <v>1632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82">
        <v>84</v>
      </c>
      <c r="B164" s="183" t="s">
        <v>1858</v>
      </c>
      <c r="C164" s="193" t="s">
        <v>1859</v>
      </c>
      <c r="D164" s="184" t="s">
        <v>1631</v>
      </c>
      <c r="E164" s="185">
        <v>60</v>
      </c>
      <c r="F164" s="186"/>
      <c r="G164" s="187">
        <f t="shared" si="28"/>
        <v>0</v>
      </c>
      <c r="H164" s="186"/>
      <c r="I164" s="187">
        <f t="shared" si="29"/>
        <v>0</v>
      </c>
      <c r="J164" s="186"/>
      <c r="K164" s="187">
        <f t="shared" si="30"/>
        <v>0</v>
      </c>
      <c r="L164" s="187">
        <v>21</v>
      </c>
      <c r="M164" s="187">
        <f t="shared" si="31"/>
        <v>0</v>
      </c>
      <c r="N164" s="185">
        <v>0</v>
      </c>
      <c r="O164" s="185">
        <f t="shared" si="32"/>
        <v>0</v>
      </c>
      <c r="P164" s="185">
        <v>0</v>
      </c>
      <c r="Q164" s="185">
        <f t="shared" si="33"/>
        <v>0</v>
      </c>
      <c r="R164" s="187"/>
      <c r="S164" s="187" t="s">
        <v>349</v>
      </c>
      <c r="T164" s="188" t="s">
        <v>366</v>
      </c>
      <c r="U164" s="162">
        <v>0</v>
      </c>
      <c r="V164" s="162">
        <f t="shared" si="34"/>
        <v>0</v>
      </c>
      <c r="W164" s="162"/>
      <c r="X164" s="162" t="s">
        <v>243</v>
      </c>
      <c r="Y164" s="162" t="s">
        <v>244</v>
      </c>
      <c r="Z164" s="151"/>
      <c r="AA164" s="151"/>
      <c r="AB164" s="151"/>
      <c r="AC164" s="151"/>
      <c r="AD164" s="151"/>
      <c r="AE164" s="151"/>
      <c r="AF164" s="151"/>
      <c r="AG164" s="151" t="s">
        <v>1632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167" t="s">
        <v>235</v>
      </c>
      <c r="B165" s="168" t="s">
        <v>101</v>
      </c>
      <c r="C165" s="190" t="s">
        <v>100</v>
      </c>
      <c r="D165" s="169"/>
      <c r="E165" s="170"/>
      <c r="F165" s="171"/>
      <c r="G165" s="171">
        <f>SUMIF(AG166:AG167,"&lt;&gt;NOR",G166:G167)</f>
        <v>0</v>
      </c>
      <c r="H165" s="171"/>
      <c r="I165" s="171">
        <f>SUM(I166:I167)</f>
        <v>0</v>
      </c>
      <c r="J165" s="171"/>
      <c r="K165" s="171">
        <f>SUM(K166:K167)</f>
        <v>0</v>
      </c>
      <c r="L165" s="171"/>
      <c r="M165" s="171">
        <f>SUM(M166:M167)</f>
        <v>0</v>
      </c>
      <c r="N165" s="170"/>
      <c r="O165" s="170">
        <f>SUM(O166:O167)</f>
        <v>0</v>
      </c>
      <c r="P165" s="170"/>
      <c r="Q165" s="170">
        <f>SUM(Q166:Q167)</f>
        <v>0</v>
      </c>
      <c r="R165" s="171"/>
      <c r="S165" s="171"/>
      <c r="T165" s="172"/>
      <c r="U165" s="166"/>
      <c r="V165" s="166">
        <f>SUM(V166:V167)</f>
        <v>0</v>
      </c>
      <c r="W165" s="166"/>
      <c r="X165" s="166"/>
      <c r="Y165" s="166"/>
      <c r="AG165" t="s">
        <v>236</v>
      </c>
    </row>
    <row r="166" spans="1:60" outlineLevel="1" x14ac:dyDescent="0.2">
      <c r="A166" s="182">
        <v>85</v>
      </c>
      <c r="B166" s="183" t="s">
        <v>1860</v>
      </c>
      <c r="C166" s="193" t="s">
        <v>1861</v>
      </c>
      <c r="D166" s="184" t="s">
        <v>446</v>
      </c>
      <c r="E166" s="185">
        <v>245</v>
      </c>
      <c r="F166" s="186"/>
      <c r="G166" s="187">
        <f>ROUND(E166*F166,2)</f>
        <v>0</v>
      </c>
      <c r="H166" s="186"/>
      <c r="I166" s="187">
        <f>ROUND(E166*H166,2)</f>
        <v>0</v>
      </c>
      <c r="J166" s="186"/>
      <c r="K166" s="187">
        <f>ROUND(E166*J166,2)</f>
        <v>0</v>
      </c>
      <c r="L166" s="187">
        <v>21</v>
      </c>
      <c r="M166" s="187">
        <f>G166*(1+L166/100)</f>
        <v>0</v>
      </c>
      <c r="N166" s="185">
        <v>0</v>
      </c>
      <c r="O166" s="185">
        <f>ROUND(E166*N166,2)</f>
        <v>0</v>
      </c>
      <c r="P166" s="185">
        <v>0</v>
      </c>
      <c r="Q166" s="185">
        <f>ROUND(E166*P166,2)</f>
        <v>0</v>
      </c>
      <c r="R166" s="187"/>
      <c r="S166" s="187" t="s">
        <v>349</v>
      </c>
      <c r="T166" s="188" t="s">
        <v>366</v>
      </c>
      <c r="U166" s="162">
        <v>0</v>
      </c>
      <c r="V166" s="162">
        <f>ROUND(E166*U166,2)</f>
        <v>0</v>
      </c>
      <c r="W166" s="162"/>
      <c r="X166" s="162" t="s">
        <v>243</v>
      </c>
      <c r="Y166" s="162" t="s">
        <v>244</v>
      </c>
      <c r="Z166" s="151"/>
      <c r="AA166" s="151"/>
      <c r="AB166" s="151"/>
      <c r="AC166" s="151"/>
      <c r="AD166" s="151"/>
      <c r="AE166" s="151"/>
      <c r="AF166" s="151"/>
      <c r="AG166" s="151" t="s">
        <v>1632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82">
        <v>86</v>
      </c>
      <c r="B167" s="183" t="s">
        <v>1862</v>
      </c>
      <c r="C167" s="193" t="s">
        <v>1863</v>
      </c>
      <c r="D167" s="184" t="s">
        <v>446</v>
      </c>
      <c r="E167" s="185">
        <v>1</v>
      </c>
      <c r="F167" s="186"/>
      <c r="G167" s="187">
        <f>ROUND(E167*F167,2)</f>
        <v>0</v>
      </c>
      <c r="H167" s="186"/>
      <c r="I167" s="187">
        <f>ROUND(E167*H167,2)</f>
        <v>0</v>
      </c>
      <c r="J167" s="186"/>
      <c r="K167" s="187">
        <f>ROUND(E167*J167,2)</f>
        <v>0</v>
      </c>
      <c r="L167" s="187">
        <v>21</v>
      </c>
      <c r="M167" s="187">
        <f>G167*(1+L167/100)</f>
        <v>0</v>
      </c>
      <c r="N167" s="185">
        <v>0</v>
      </c>
      <c r="O167" s="185">
        <f>ROUND(E167*N167,2)</f>
        <v>0</v>
      </c>
      <c r="P167" s="185">
        <v>0</v>
      </c>
      <c r="Q167" s="185">
        <f>ROUND(E167*P167,2)</f>
        <v>0</v>
      </c>
      <c r="R167" s="187"/>
      <c r="S167" s="187" t="s">
        <v>349</v>
      </c>
      <c r="T167" s="188" t="s">
        <v>366</v>
      </c>
      <c r="U167" s="162">
        <v>0</v>
      </c>
      <c r="V167" s="162">
        <f>ROUND(E167*U167,2)</f>
        <v>0</v>
      </c>
      <c r="W167" s="162"/>
      <c r="X167" s="162" t="s">
        <v>243</v>
      </c>
      <c r="Y167" s="162" t="s">
        <v>244</v>
      </c>
      <c r="Z167" s="151"/>
      <c r="AA167" s="151"/>
      <c r="AB167" s="151"/>
      <c r="AC167" s="151"/>
      <c r="AD167" s="151"/>
      <c r="AE167" s="151"/>
      <c r="AF167" s="151"/>
      <c r="AG167" s="151" t="s">
        <v>1632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x14ac:dyDescent="0.2">
      <c r="A168" s="167" t="s">
        <v>235</v>
      </c>
      <c r="B168" s="168" t="s">
        <v>102</v>
      </c>
      <c r="C168" s="190" t="s">
        <v>89</v>
      </c>
      <c r="D168" s="169"/>
      <c r="E168" s="170"/>
      <c r="F168" s="171"/>
      <c r="G168" s="171">
        <f>SUMIF(AG169:AG171,"&lt;&gt;NOR",G169:G171)</f>
        <v>0</v>
      </c>
      <c r="H168" s="171"/>
      <c r="I168" s="171">
        <f>SUM(I169:I171)</f>
        <v>0</v>
      </c>
      <c r="J168" s="171"/>
      <c r="K168" s="171">
        <f>SUM(K169:K171)</f>
        <v>0</v>
      </c>
      <c r="L168" s="171"/>
      <c r="M168" s="171">
        <f>SUM(M169:M171)</f>
        <v>0</v>
      </c>
      <c r="N168" s="170"/>
      <c r="O168" s="170">
        <f>SUM(O169:O171)</f>
        <v>0</v>
      </c>
      <c r="P168" s="170"/>
      <c r="Q168" s="170">
        <f>SUM(Q169:Q171)</f>
        <v>0</v>
      </c>
      <c r="R168" s="171"/>
      <c r="S168" s="171"/>
      <c r="T168" s="172"/>
      <c r="U168" s="166"/>
      <c r="V168" s="166">
        <f>SUM(V169:V171)</f>
        <v>0</v>
      </c>
      <c r="W168" s="166"/>
      <c r="X168" s="166"/>
      <c r="Y168" s="166"/>
      <c r="AG168" t="s">
        <v>236</v>
      </c>
    </row>
    <row r="169" spans="1:60" outlineLevel="1" x14ac:dyDescent="0.2">
      <c r="A169" s="182">
        <v>87</v>
      </c>
      <c r="B169" s="183" t="s">
        <v>1864</v>
      </c>
      <c r="C169" s="193" t="s">
        <v>1865</v>
      </c>
      <c r="D169" s="184" t="s">
        <v>446</v>
      </c>
      <c r="E169" s="185">
        <v>1</v>
      </c>
      <c r="F169" s="186"/>
      <c r="G169" s="187">
        <f>ROUND(E169*F169,2)</f>
        <v>0</v>
      </c>
      <c r="H169" s="186"/>
      <c r="I169" s="187">
        <f>ROUND(E169*H169,2)</f>
        <v>0</v>
      </c>
      <c r="J169" s="186"/>
      <c r="K169" s="187">
        <f>ROUND(E169*J169,2)</f>
        <v>0</v>
      </c>
      <c r="L169" s="187">
        <v>21</v>
      </c>
      <c r="M169" s="187">
        <f>G169*(1+L169/100)</f>
        <v>0</v>
      </c>
      <c r="N169" s="185">
        <v>0</v>
      </c>
      <c r="O169" s="185">
        <f>ROUND(E169*N169,2)</f>
        <v>0</v>
      </c>
      <c r="P169" s="185">
        <v>0</v>
      </c>
      <c r="Q169" s="185">
        <f>ROUND(E169*P169,2)</f>
        <v>0</v>
      </c>
      <c r="R169" s="187"/>
      <c r="S169" s="187" t="s">
        <v>349</v>
      </c>
      <c r="T169" s="188" t="s">
        <v>366</v>
      </c>
      <c r="U169" s="162">
        <v>0</v>
      </c>
      <c r="V169" s="162">
        <f>ROUND(E169*U169,2)</f>
        <v>0</v>
      </c>
      <c r="W169" s="162"/>
      <c r="X169" s="162" t="s">
        <v>243</v>
      </c>
      <c r="Y169" s="162" t="s">
        <v>244</v>
      </c>
      <c r="Z169" s="151"/>
      <c r="AA169" s="151"/>
      <c r="AB169" s="151"/>
      <c r="AC169" s="151"/>
      <c r="AD169" s="151"/>
      <c r="AE169" s="151"/>
      <c r="AF169" s="151"/>
      <c r="AG169" s="151" t="s">
        <v>1632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82">
        <v>88</v>
      </c>
      <c r="B170" s="183" t="s">
        <v>1866</v>
      </c>
      <c r="C170" s="193" t="s">
        <v>1867</v>
      </c>
      <c r="D170" s="184" t="s">
        <v>446</v>
      </c>
      <c r="E170" s="185">
        <v>1</v>
      </c>
      <c r="F170" s="186"/>
      <c r="G170" s="187">
        <f>ROUND(E170*F170,2)</f>
        <v>0</v>
      </c>
      <c r="H170" s="186"/>
      <c r="I170" s="187">
        <f>ROUND(E170*H170,2)</f>
        <v>0</v>
      </c>
      <c r="J170" s="186"/>
      <c r="K170" s="187">
        <f>ROUND(E170*J170,2)</f>
        <v>0</v>
      </c>
      <c r="L170" s="187">
        <v>21</v>
      </c>
      <c r="M170" s="187">
        <f>G170*(1+L170/100)</f>
        <v>0</v>
      </c>
      <c r="N170" s="185">
        <v>0</v>
      </c>
      <c r="O170" s="185">
        <f>ROUND(E170*N170,2)</f>
        <v>0</v>
      </c>
      <c r="P170" s="185">
        <v>0</v>
      </c>
      <c r="Q170" s="185">
        <f>ROUND(E170*P170,2)</f>
        <v>0</v>
      </c>
      <c r="R170" s="187"/>
      <c r="S170" s="187" t="s">
        <v>349</v>
      </c>
      <c r="T170" s="188" t="s">
        <v>366</v>
      </c>
      <c r="U170" s="162">
        <v>0</v>
      </c>
      <c r="V170" s="162">
        <f>ROUND(E170*U170,2)</f>
        <v>0</v>
      </c>
      <c r="W170" s="162"/>
      <c r="X170" s="162" t="s">
        <v>243</v>
      </c>
      <c r="Y170" s="162" t="s">
        <v>244</v>
      </c>
      <c r="Z170" s="151"/>
      <c r="AA170" s="151"/>
      <c r="AB170" s="151"/>
      <c r="AC170" s="151"/>
      <c r="AD170" s="151"/>
      <c r="AE170" s="151"/>
      <c r="AF170" s="151"/>
      <c r="AG170" s="151" t="s">
        <v>1632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82">
        <v>89</v>
      </c>
      <c r="B171" s="183" t="s">
        <v>1868</v>
      </c>
      <c r="C171" s="193" t="s">
        <v>1869</v>
      </c>
      <c r="D171" s="184" t="s">
        <v>446</v>
      </c>
      <c r="E171" s="185">
        <v>1</v>
      </c>
      <c r="F171" s="186"/>
      <c r="G171" s="187">
        <f>ROUND(E171*F171,2)</f>
        <v>0</v>
      </c>
      <c r="H171" s="186"/>
      <c r="I171" s="187">
        <f>ROUND(E171*H171,2)</f>
        <v>0</v>
      </c>
      <c r="J171" s="186"/>
      <c r="K171" s="187">
        <f>ROUND(E171*J171,2)</f>
        <v>0</v>
      </c>
      <c r="L171" s="187">
        <v>21</v>
      </c>
      <c r="M171" s="187">
        <f>G171*(1+L171/100)</f>
        <v>0</v>
      </c>
      <c r="N171" s="185">
        <v>0</v>
      </c>
      <c r="O171" s="185">
        <f>ROUND(E171*N171,2)</f>
        <v>0</v>
      </c>
      <c r="P171" s="185">
        <v>0</v>
      </c>
      <c r="Q171" s="185">
        <f>ROUND(E171*P171,2)</f>
        <v>0</v>
      </c>
      <c r="R171" s="187"/>
      <c r="S171" s="187" t="s">
        <v>349</v>
      </c>
      <c r="T171" s="188" t="s">
        <v>366</v>
      </c>
      <c r="U171" s="162">
        <v>0</v>
      </c>
      <c r="V171" s="162">
        <f>ROUND(E171*U171,2)</f>
        <v>0</v>
      </c>
      <c r="W171" s="162"/>
      <c r="X171" s="162" t="s">
        <v>243</v>
      </c>
      <c r="Y171" s="162" t="s">
        <v>244</v>
      </c>
      <c r="Z171" s="151"/>
      <c r="AA171" s="151"/>
      <c r="AB171" s="151"/>
      <c r="AC171" s="151"/>
      <c r="AD171" s="151"/>
      <c r="AE171" s="151"/>
      <c r="AF171" s="151"/>
      <c r="AG171" s="151" t="s">
        <v>1632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x14ac:dyDescent="0.2">
      <c r="A172" s="167" t="s">
        <v>235</v>
      </c>
      <c r="B172" s="168" t="s">
        <v>103</v>
      </c>
      <c r="C172" s="190" t="s">
        <v>89</v>
      </c>
      <c r="D172" s="169"/>
      <c r="E172" s="170"/>
      <c r="F172" s="171"/>
      <c r="G172" s="171">
        <f>SUMIF(AG173:AG184,"&lt;&gt;NOR",G173:G184)</f>
        <v>0</v>
      </c>
      <c r="H172" s="171"/>
      <c r="I172" s="171">
        <f>SUM(I173:I184)</f>
        <v>0</v>
      </c>
      <c r="J172" s="171"/>
      <c r="K172" s="171">
        <f>SUM(K173:K184)</f>
        <v>0</v>
      </c>
      <c r="L172" s="171"/>
      <c r="M172" s="171">
        <f>SUM(M173:M184)</f>
        <v>0</v>
      </c>
      <c r="N172" s="170"/>
      <c r="O172" s="170">
        <f>SUM(O173:O184)</f>
        <v>0</v>
      </c>
      <c r="P172" s="170"/>
      <c r="Q172" s="170">
        <f>SUM(Q173:Q184)</f>
        <v>0</v>
      </c>
      <c r="R172" s="171"/>
      <c r="S172" s="171"/>
      <c r="T172" s="172"/>
      <c r="U172" s="166"/>
      <c r="V172" s="166">
        <f>SUM(V173:V184)</f>
        <v>0</v>
      </c>
      <c r="W172" s="166"/>
      <c r="X172" s="166"/>
      <c r="Y172" s="166"/>
      <c r="AG172" t="s">
        <v>236</v>
      </c>
    </row>
    <row r="173" spans="1:60" outlineLevel="1" x14ac:dyDescent="0.2">
      <c r="A173" s="182">
        <v>90</v>
      </c>
      <c r="B173" s="183" t="s">
        <v>1870</v>
      </c>
      <c r="C173" s="193" t="s">
        <v>1871</v>
      </c>
      <c r="D173" s="184" t="s">
        <v>446</v>
      </c>
      <c r="E173" s="185">
        <v>1</v>
      </c>
      <c r="F173" s="186"/>
      <c r="G173" s="187">
        <f t="shared" ref="G173:G184" si="35">ROUND(E173*F173,2)</f>
        <v>0</v>
      </c>
      <c r="H173" s="186"/>
      <c r="I173" s="187">
        <f t="shared" ref="I173:I184" si="36">ROUND(E173*H173,2)</f>
        <v>0</v>
      </c>
      <c r="J173" s="186"/>
      <c r="K173" s="187">
        <f t="shared" ref="K173:K184" si="37">ROUND(E173*J173,2)</f>
        <v>0</v>
      </c>
      <c r="L173" s="187">
        <v>21</v>
      </c>
      <c r="M173" s="187">
        <f t="shared" ref="M173:M184" si="38">G173*(1+L173/100)</f>
        <v>0</v>
      </c>
      <c r="N173" s="185">
        <v>0</v>
      </c>
      <c r="O173" s="185">
        <f t="shared" ref="O173:O184" si="39">ROUND(E173*N173,2)</f>
        <v>0</v>
      </c>
      <c r="P173" s="185">
        <v>0</v>
      </c>
      <c r="Q173" s="185">
        <f t="shared" ref="Q173:Q184" si="40">ROUND(E173*P173,2)</f>
        <v>0</v>
      </c>
      <c r="R173" s="187"/>
      <c r="S173" s="187" t="s">
        <v>349</v>
      </c>
      <c r="T173" s="188" t="s">
        <v>366</v>
      </c>
      <c r="U173" s="162">
        <v>0</v>
      </c>
      <c r="V173" s="162">
        <f t="shared" ref="V173:V184" si="41">ROUND(E173*U173,2)</f>
        <v>0</v>
      </c>
      <c r="W173" s="162"/>
      <c r="X173" s="162" t="s">
        <v>243</v>
      </c>
      <c r="Y173" s="162" t="s">
        <v>244</v>
      </c>
      <c r="Z173" s="151"/>
      <c r="AA173" s="151"/>
      <c r="AB173" s="151"/>
      <c r="AC173" s="151"/>
      <c r="AD173" s="151"/>
      <c r="AE173" s="151"/>
      <c r="AF173" s="151"/>
      <c r="AG173" s="151" t="s">
        <v>1632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82">
        <v>91</v>
      </c>
      <c r="B174" s="183" t="s">
        <v>1872</v>
      </c>
      <c r="C174" s="193" t="s">
        <v>1873</v>
      </c>
      <c r="D174" s="184" t="s">
        <v>446</v>
      </c>
      <c r="E174" s="185">
        <v>223</v>
      </c>
      <c r="F174" s="186"/>
      <c r="G174" s="187">
        <f t="shared" si="35"/>
        <v>0</v>
      </c>
      <c r="H174" s="186"/>
      <c r="I174" s="187">
        <f t="shared" si="36"/>
        <v>0</v>
      </c>
      <c r="J174" s="186"/>
      <c r="K174" s="187">
        <f t="shared" si="37"/>
        <v>0</v>
      </c>
      <c r="L174" s="187">
        <v>21</v>
      </c>
      <c r="M174" s="187">
        <f t="shared" si="38"/>
        <v>0</v>
      </c>
      <c r="N174" s="185">
        <v>0</v>
      </c>
      <c r="O174" s="185">
        <f t="shared" si="39"/>
        <v>0</v>
      </c>
      <c r="P174" s="185">
        <v>0</v>
      </c>
      <c r="Q174" s="185">
        <f t="shared" si="40"/>
        <v>0</v>
      </c>
      <c r="R174" s="187"/>
      <c r="S174" s="187" t="s">
        <v>349</v>
      </c>
      <c r="T174" s="188" t="s">
        <v>366</v>
      </c>
      <c r="U174" s="162">
        <v>0</v>
      </c>
      <c r="V174" s="162">
        <f t="shared" si="41"/>
        <v>0</v>
      </c>
      <c r="W174" s="162"/>
      <c r="X174" s="162" t="s">
        <v>243</v>
      </c>
      <c r="Y174" s="162" t="s">
        <v>244</v>
      </c>
      <c r="Z174" s="151"/>
      <c r="AA174" s="151"/>
      <c r="AB174" s="151"/>
      <c r="AC174" s="151"/>
      <c r="AD174" s="151"/>
      <c r="AE174" s="151"/>
      <c r="AF174" s="151"/>
      <c r="AG174" s="151" t="s">
        <v>1632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82">
        <v>92</v>
      </c>
      <c r="B175" s="183" t="s">
        <v>1874</v>
      </c>
      <c r="C175" s="193" t="s">
        <v>1875</v>
      </c>
      <c r="D175" s="184" t="s">
        <v>446</v>
      </c>
      <c r="E175" s="185">
        <v>221</v>
      </c>
      <c r="F175" s="186"/>
      <c r="G175" s="187">
        <f t="shared" si="35"/>
        <v>0</v>
      </c>
      <c r="H175" s="186"/>
      <c r="I175" s="187">
        <f t="shared" si="36"/>
        <v>0</v>
      </c>
      <c r="J175" s="186"/>
      <c r="K175" s="187">
        <f t="shared" si="37"/>
        <v>0</v>
      </c>
      <c r="L175" s="187">
        <v>21</v>
      </c>
      <c r="M175" s="187">
        <f t="shared" si="38"/>
        <v>0</v>
      </c>
      <c r="N175" s="185">
        <v>0</v>
      </c>
      <c r="O175" s="185">
        <f t="shared" si="39"/>
        <v>0</v>
      </c>
      <c r="P175" s="185">
        <v>0</v>
      </c>
      <c r="Q175" s="185">
        <f t="shared" si="40"/>
        <v>0</v>
      </c>
      <c r="R175" s="187"/>
      <c r="S175" s="187" t="s">
        <v>349</v>
      </c>
      <c r="T175" s="188" t="s">
        <v>366</v>
      </c>
      <c r="U175" s="162">
        <v>0</v>
      </c>
      <c r="V175" s="162">
        <f t="shared" si="41"/>
        <v>0</v>
      </c>
      <c r="W175" s="162"/>
      <c r="X175" s="162" t="s">
        <v>243</v>
      </c>
      <c r="Y175" s="162" t="s">
        <v>244</v>
      </c>
      <c r="Z175" s="151"/>
      <c r="AA175" s="151"/>
      <c r="AB175" s="151"/>
      <c r="AC175" s="151"/>
      <c r="AD175" s="151"/>
      <c r="AE175" s="151"/>
      <c r="AF175" s="151"/>
      <c r="AG175" s="151" t="s">
        <v>1632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82">
        <v>93</v>
      </c>
      <c r="B176" s="183" t="s">
        <v>1876</v>
      </c>
      <c r="C176" s="193" t="s">
        <v>1877</v>
      </c>
      <c r="D176" s="184" t="s">
        <v>446</v>
      </c>
      <c r="E176" s="185">
        <v>16</v>
      </c>
      <c r="F176" s="186"/>
      <c r="G176" s="187">
        <f t="shared" si="35"/>
        <v>0</v>
      </c>
      <c r="H176" s="186"/>
      <c r="I176" s="187">
        <f t="shared" si="36"/>
        <v>0</v>
      </c>
      <c r="J176" s="186"/>
      <c r="K176" s="187">
        <f t="shared" si="37"/>
        <v>0</v>
      </c>
      <c r="L176" s="187">
        <v>21</v>
      </c>
      <c r="M176" s="187">
        <f t="shared" si="38"/>
        <v>0</v>
      </c>
      <c r="N176" s="185">
        <v>0</v>
      </c>
      <c r="O176" s="185">
        <f t="shared" si="39"/>
        <v>0</v>
      </c>
      <c r="P176" s="185">
        <v>0</v>
      </c>
      <c r="Q176" s="185">
        <f t="shared" si="40"/>
        <v>0</v>
      </c>
      <c r="R176" s="187"/>
      <c r="S176" s="187" t="s">
        <v>349</v>
      </c>
      <c r="T176" s="188" t="s">
        <v>366</v>
      </c>
      <c r="U176" s="162">
        <v>0</v>
      </c>
      <c r="V176" s="162">
        <f t="shared" si="41"/>
        <v>0</v>
      </c>
      <c r="W176" s="162"/>
      <c r="X176" s="162" t="s">
        <v>243</v>
      </c>
      <c r="Y176" s="162" t="s">
        <v>244</v>
      </c>
      <c r="Z176" s="151"/>
      <c r="AA176" s="151"/>
      <c r="AB176" s="151"/>
      <c r="AC176" s="151"/>
      <c r="AD176" s="151"/>
      <c r="AE176" s="151"/>
      <c r="AF176" s="151"/>
      <c r="AG176" s="151" t="s">
        <v>1632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82">
        <v>94</v>
      </c>
      <c r="B177" s="183" t="s">
        <v>1878</v>
      </c>
      <c r="C177" s="193" t="s">
        <v>1879</v>
      </c>
      <c r="D177" s="184" t="s">
        <v>312</v>
      </c>
      <c r="E177" s="185">
        <v>40</v>
      </c>
      <c r="F177" s="186"/>
      <c r="G177" s="187">
        <f t="shared" si="35"/>
        <v>0</v>
      </c>
      <c r="H177" s="186"/>
      <c r="I177" s="187">
        <f t="shared" si="36"/>
        <v>0</v>
      </c>
      <c r="J177" s="186"/>
      <c r="K177" s="187">
        <f t="shared" si="37"/>
        <v>0</v>
      </c>
      <c r="L177" s="187">
        <v>21</v>
      </c>
      <c r="M177" s="187">
        <f t="shared" si="38"/>
        <v>0</v>
      </c>
      <c r="N177" s="185">
        <v>0</v>
      </c>
      <c r="O177" s="185">
        <f t="shared" si="39"/>
        <v>0</v>
      </c>
      <c r="P177" s="185">
        <v>0</v>
      </c>
      <c r="Q177" s="185">
        <f t="shared" si="40"/>
        <v>0</v>
      </c>
      <c r="R177" s="187"/>
      <c r="S177" s="187" t="s">
        <v>349</v>
      </c>
      <c r="T177" s="188" t="s">
        <v>366</v>
      </c>
      <c r="U177" s="162">
        <v>0</v>
      </c>
      <c r="V177" s="162">
        <f t="shared" si="41"/>
        <v>0</v>
      </c>
      <c r="W177" s="162"/>
      <c r="X177" s="162" t="s">
        <v>243</v>
      </c>
      <c r="Y177" s="162" t="s">
        <v>244</v>
      </c>
      <c r="Z177" s="151"/>
      <c r="AA177" s="151"/>
      <c r="AB177" s="151"/>
      <c r="AC177" s="151"/>
      <c r="AD177" s="151"/>
      <c r="AE177" s="151"/>
      <c r="AF177" s="151"/>
      <c r="AG177" s="151" t="s">
        <v>1632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82">
        <v>95</v>
      </c>
      <c r="B178" s="183" t="s">
        <v>1880</v>
      </c>
      <c r="C178" s="193" t="s">
        <v>1881</v>
      </c>
      <c r="D178" s="184" t="s">
        <v>446</v>
      </c>
      <c r="E178" s="185">
        <v>50</v>
      </c>
      <c r="F178" s="186"/>
      <c r="G178" s="187">
        <f t="shared" si="35"/>
        <v>0</v>
      </c>
      <c r="H178" s="186"/>
      <c r="I178" s="187">
        <f t="shared" si="36"/>
        <v>0</v>
      </c>
      <c r="J178" s="186"/>
      <c r="K178" s="187">
        <f t="shared" si="37"/>
        <v>0</v>
      </c>
      <c r="L178" s="187">
        <v>21</v>
      </c>
      <c r="M178" s="187">
        <f t="shared" si="38"/>
        <v>0</v>
      </c>
      <c r="N178" s="185">
        <v>0</v>
      </c>
      <c r="O178" s="185">
        <f t="shared" si="39"/>
        <v>0</v>
      </c>
      <c r="P178" s="185">
        <v>0</v>
      </c>
      <c r="Q178" s="185">
        <f t="shared" si="40"/>
        <v>0</v>
      </c>
      <c r="R178" s="187"/>
      <c r="S178" s="187" t="s">
        <v>349</v>
      </c>
      <c r="T178" s="188" t="s">
        <v>366</v>
      </c>
      <c r="U178" s="162">
        <v>0</v>
      </c>
      <c r="V178" s="162">
        <f t="shared" si="41"/>
        <v>0</v>
      </c>
      <c r="W178" s="162"/>
      <c r="X178" s="162" t="s">
        <v>243</v>
      </c>
      <c r="Y178" s="162" t="s">
        <v>244</v>
      </c>
      <c r="Z178" s="151"/>
      <c r="AA178" s="151"/>
      <c r="AB178" s="151"/>
      <c r="AC178" s="151"/>
      <c r="AD178" s="151"/>
      <c r="AE178" s="151"/>
      <c r="AF178" s="151"/>
      <c r="AG178" s="151" t="s">
        <v>1632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82">
        <v>96</v>
      </c>
      <c r="B179" s="183" t="s">
        <v>1882</v>
      </c>
      <c r="C179" s="193" t="s">
        <v>1883</v>
      </c>
      <c r="D179" s="184" t="s">
        <v>446</v>
      </c>
      <c r="E179" s="185">
        <v>48</v>
      </c>
      <c r="F179" s="186"/>
      <c r="G179" s="187">
        <f t="shared" si="35"/>
        <v>0</v>
      </c>
      <c r="H179" s="186"/>
      <c r="I179" s="187">
        <f t="shared" si="36"/>
        <v>0</v>
      </c>
      <c r="J179" s="186"/>
      <c r="K179" s="187">
        <f t="shared" si="37"/>
        <v>0</v>
      </c>
      <c r="L179" s="187">
        <v>21</v>
      </c>
      <c r="M179" s="187">
        <f t="shared" si="38"/>
        <v>0</v>
      </c>
      <c r="N179" s="185">
        <v>0</v>
      </c>
      <c r="O179" s="185">
        <f t="shared" si="39"/>
        <v>0</v>
      </c>
      <c r="P179" s="185">
        <v>0</v>
      </c>
      <c r="Q179" s="185">
        <f t="shared" si="40"/>
        <v>0</v>
      </c>
      <c r="R179" s="187"/>
      <c r="S179" s="187" t="s">
        <v>349</v>
      </c>
      <c r="T179" s="188" t="s">
        <v>366</v>
      </c>
      <c r="U179" s="162">
        <v>0</v>
      </c>
      <c r="V179" s="162">
        <f t="shared" si="41"/>
        <v>0</v>
      </c>
      <c r="W179" s="162"/>
      <c r="X179" s="162" t="s">
        <v>243</v>
      </c>
      <c r="Y179" s="162" t="s">
        <v>244</v>
      </c>
      <c r="Z179" s="151"/>
      <c r="AA179" s="151"/>
      <c r="AB179" s="151"/>
      <c r="AC179" s="151"/>
      <c r="AD179" s="151"/>
      <c r="AE179" s="151"/>
      <c r="AF179" s="151"/>
      <c r="AG179" s="151" t="s">
        <v>1632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82">
        <v>97</v>
      </c>
      <c r="B180" s="183" t="s">
        <v>1884</v>
      </c>
      <c r="C180" s="193" t="s">
        <v>1885</v>
      </c>
      <c r="D180" s="184" t="s">
        <v>446</v>
      </c>
      <c r="E180" s="185">
        <v>48</v>
      </c>
      <c r="F180" s="186"/>
      <c r="G180" s="187">
        <f t="shared" si="35"/>
        <v>0</v>
      </c>
      <c r="H180" s="186"/>
      <c r="I180" s="187">
        <f t="shared" si="36"/>
        <v>0</v>
      </c>
      <c r="J180" s="186"/>
      <c r="K180" s="187">
        <f t="shared" si="37"/>
        <v>0</v>
      </c>
      <c r="L180" s="187">
        <v>21</v>
      </c>
      <c r="M180" s="187">
        <f t="shared" si="38"/>
        <v>0</v>
      </c>
      <c r="N180" s="185">
        <v>0</v>
      </c>
      <c r="O180" s="185">
        <f t="shared" si="39"/>
        <v>0</v>
      </c>
      <c r="P180" s="185">
        <v>0</v>
      </c>
      <c r="Q180" s="185">
        <f t="shared" si="40"/>
        <v>0</v>
      </c>
      <c r="R180" s="187"/>
      <c r="S180" s="187" t="s">
        <v>349</v>
      </c>
      <c r="T180" s="188" t="s">
        <v>366</v>
      </c>
      <c r="U180" s="162">
        <v>0</v>
      </c>
      <c r="V180" s="162">
        <f t="shared" si="41"/>
        <v>0</v>
      </c>
      <c r="W180" s="162"/>
      <c r="X180" s="162" t="s">
        <v>243</v>
      </c>
      <c r="Y180" s="162" t="s">
        <v>244</v>
      </c>
      <c r="Z180" s="151"/>
      <c r="AA180" s="151"/>
      <c r="AB180" s="151"/>
      <c r="AC180" s="151"/>
      <c r="AD180" s="151"/>
      <c r="AE180" s="151"/>
      <c r="AF180" s="151"/>
      <c r="AG180" s="151" t="s">
        <v>1632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82">
        <v>98</v>
      </c>
      <c r="B181" s="183" t="s">
        <v>1886</v>
      </c>
      <c r="C181" s="193" t="s">
        <v>1887</v>
      </c>
      <c r="D181" s="184" t="s">
        <v>446</v>
      </c>
      <c r="E181" s="185">
        <v>3</v>
      </c>
      <c r="F181" s="186"/>
      <c r="G181" s="187">
        <f t="shared" si="35"/>
        <v>0</v>
      </c>
      <c r="H181" s="186"/>
      <c r="I181" s="187">
        <f t="shared" si="36"/>
        <v>0</v>
      </c>
      <c r="J181" s="186"/>
      <c r="K181" s="187">
        <f t="shared" si="37"/>
        <v>0</v>
      </c>
      <c r="L181" s="187">
        <v>21</v>
      </c>
      <c r="M181" s="187">
        <f t="shared" si="38"/>
        <v>0</v>
      </c>
      <c r="N181" s="185">
        <v>0</v>
      </c>
      <c r="O181" s="185">
        <f t="shared" si="39"/>
        <v>0</v>
      </c>
      <c r="P181" s="185">
        <v>0</v>
      </c>
      <c r="Q181" s="185">
        <f t="shared" si="40"/>
        <v>0</v>
      </c>
      <c r="R181" s="187"/>
      <c r="S181" s="187" t="s">
        <v>349</v>
      </c>
      <c r="T181" s="188" t="s">
        <v>366</v>
      </c>
      <c r="U181" s="162">
        <v>0</v>
      </c>
      <c r="V181" s="162">
        <f t="shared" si="41"/>
        <v>0</v>
      </c>
      <c r="W181" s="162"/>
      <c r="X181" s="162" t="s">
        <v>243</v>
      </c>
      <c r="Y181" s="162" t="s">
        <v>244</v>
      </c>
      <c r="Z181" s="151"/>
      <c r="AA181" s="151"/>
      <c r="AB181" s="151"/>
      <c r="AC181" s="151"/>
      <c r="AD181" s="151"/>
      <c r="AE181" s="151"/>
      <c r="AF181" s="151"/>
      <c r="AG181" s="151" t="s">
        <v>1632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82">
        <v>99</v>
      </c>
      <c r="B182" s="183" t="s">
        <v>1888</v>
      </c>
      <c r="C182" s="193" t="s">
        <v>1889</v>
      </c>
      <c r="D182" s="184" t="s">
        <v>446</v>
      </c>
      <c r="E182" s="185">
        <v>3</v>
      </c>
      <c r="F182" s="186"/>
      <c r="G182" s="187">
        <f t="shared" si="35"/>
        <v>0</v>
      </c>
      <c r="H182" s="186"/>
      <c r="I182" s="187">
        <f t="shared" si="36"/>
        <v>0</v>
      </c>
      <c r="J182" s="186"/>
      <c r="K182" s="187">
        <f t="shared" si="37"/>
        <v>0</v>
      </c>
      <c r="L182" s="187">
        <v>21</v>
      </c>
      <c r="M182" s="187">
        <f t="shared" si="38"/>
        <v>0</v>
      </c>
      <c r="N182" s="185">
        <v>0</v>
      </c>
      <c r="O182" s="185">
        <f t="shared" si="39"/>
        <v>0</v>
      </c>
      <c r="P182" s="185">
        <v>0</v>
      </c>
      <c r="Q182" s="185">
        <f t="shared" si="40"/>
        <v>0</v>
      </c>
      <c r="R182" s="187"/>
      <c r="S182" s="187" t="s">
        <v>349</v>
      </c>
      <c r="T182" s="188" t="s">
        <v>366</v>
      </c>
      <c r="U182" s="162">
        <v>0</v>
      </c>
      <c r="V182" s="162">
        <f t="shared" si="41"/>
        <v>0</v>
      </c>
      <c r="W182" s="162"/>
      <c r="X182" s="162" t="s">
        <v>243</v>
      </c>
      <c r="Y182" s="162" t="s">
        <v>244</v>
      </c>
      <c r="Z182" s="151"/>
      <c r="AA182" s="151"/>
      <c r="AB182" s="151"/>
      <c r="AC182" s="151"/>
      <c r="AD182" s="151"/>
      <c r="AE182" s="151"/>
      <c r="AF182" s="151"/>
      <c r="AG182" s="151" t="s">
        <v>1632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82">
        <v>100</v>
      </c>
      <c r="B183" s="183" t="s">
        <v>1890</v>
      </c>
      <c r="C183" s="193" t="s">
        <v>1891</v>
      </c>
      <c r="D183" s="184" t="s">
        <v>446</v>
      </c>
      <c r="E183" s="185">
        <v>580</v>
      </c>
      <c r="F183" s="186"/>
      <c r="G183" s="187">
        <f t="shared" si="35"/>
        <v>0</v>
      </c>
      <c r="H183" s="186"/>
      <c r="I183" s="187">
        <f t="shared" si="36"/>
        <v>0</v>
      </c>
      <c r="J183" s="186"/>
      <c r="K183" s="187">
        <f t="shared" si="37"/>
        <v>0</v>
      </c>
      <c r="L183" s="187">
        <v>21</v>
      </c>
      <c r="M183" s="187">
        <f t="shared" si="38"/>
        <v>0</v>
      </c>
      <c r="N183" s="185">
        <v>0</v>
      </c>
      <c r="O183" s="185">
        <f t="shared" si="39"/>
        <v>0</v>
      </c>
      <c r="P183" s="185">
        <v>0</v>
      </c>
      <c r="Q183" s="185">
        <f t="shared" si="40"/>
        <v>0</v>
      </c>
      <c r="R183" s="187"/>
      <c r="S183" s="187" t="s">
        <v>349</v>
      </c>
      <c r="T183" s="188" t="s">
        <v>366</v>
      </c>
      <c r="U183" s="162">
        <v>0</v>
      </c>
      <c r="V183" s="162">
        <f t="shared" si="41"/>
        <v>0</v>
      </c>
      <c r="W183" s="162"/>
      <c r="X183" s="162" t="s">
        <v>243</v>
      </c>
      <c r="Y183" s="162" t="s">
        <v>244</v>
      </c>
      <c r="Z183" s="151"/>
      <c r="AA183" s="151"/>
      <c r="AB183" s="151"/>
      <c r="AC183" s="151"/>
      <c r="AD183" s="151"/>
      <c r="AE183" s="151"/>
      <c r="AF183" s="151"/>
      <c r="AG183" s="151" t="s">
        <v>1632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82">
        <v>101</v>
      </c>
      <c r="B184" s="183" t="s">
        <v>1892</v>
      </c>
      <c r="C184" s="193" t="s">
        <v>1893</v>
      </c>
      <c r="D184" s="184" t="s">
        <v>621</v>
      </c>
      <c r="E184" s="185">
        <v>100</v>
      </c>
      <c r="F184" s="186"/>
      <c r="G184" s="187">
        <f t="shared" si="35"/>
        <v>0</v>
      </c>
      <c r="H184" s="186"/>
      <c r="I184" s="187">
        <f t="shared" si="36"/>
        <v>0</v>
      </c>
      <c r="J184" s="186"/>
      <c r="K184" s="187">
        <f t="shared" si="37"/>
        <v>0</v>
      </c>
      <c r="L184" s="187">
        <v>21</v>
      </c>
      <c r="M184" s="187">
        <f t="shared" si="38"/>
        <v>0</v>
      </c>
      <c r="N184" s="185">
        <v>0</v>
      </c>
      <c r="O184" s="185">
        <f t="shared" si="39"/>
        <v>0</v>
      </c>
      <c r="P184" s="185">
        <v>0</v>
      </c>
      <c r="Q184" s="185">
        <f t="shared" si="40"/>
        <v>0</v>
      </c>
      <c r="R184" s="187"/>
      <c r="S184" s="187" t="s">
        <v>349</v>
      </c>
      <c r="T184" s="188" t="s">
        <v>366</v>
      </c>
      <c r="U184" s="162">
        <v>0</v>
      </c>
      <c r="V184" s="162">
        <f t="shared" si="41"/>
        <v>0</v>
      </c>
      <c r="W184" s="162"/>
      <c r="X184" s="162" t="s">
        <v>243</v>
      </c>
      <c r="Y184" s="162" t="s">
        <v>244</v>
      </c>
      <c r="Z184" s="151"/>
      <c r="AA184" s="151"/>
      <c r="AB184" s="151"/>
      <c r="AC184" s="151"/>
      <c r="AD184" s="151"/>
      <c r="AE184" s="151"/>
      <c r="AF184" s="151"/>
      <c r="AG184" s="151" t="s">
        <v>1632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x14ac:dyDescent="0.2">
      <c r="A185" s="167" t="s">
        <v>235</v>
      </c>
      <c r="B185" s="168" t="s">
        <v>104</v>
      </c>
      <c r="C185" s="190" t="s">
        <v>105</v>
      </c>
      <c r="D185" s="169"/>
      <c r="E185" s="170"/>
      <c r="F185" s="171"/>
      <c r="G185" s="171">
        <f>SUMIF(AG186:AG188,"&lt;&gt;NOR",G186:G188)</f>
        <v>0</v>
      </c>
      <c r="H185" s="171"/>
      <c r="I185" s="171">
        <f>SUM(I186:I188)</f>
        <v>0</v>
      </c>
      <c r="J185" s="171"/>
      <c r="K185" s="171">
        <f>SUM(K186:K188)</f>
        <v>0</v>
      </c>
      <c r="L185" s="171"/>
      <c r="M185" s="171">
        <f>SUM(M186:M188)</f>
        <v>0</v>
      </c>
      <c r="N185" s="170"/>
      <c r="O185" s="170">
        <f>SUM(O186:O188)</f>
        <v>0</v>
      </c>
      <c r="P185" s="170"/>
      <c r="Q185" s="170">
        <f>SUM(Q186:Q188)</f>
        <v>0</v>
      </c>
      <c r="R185" s="171"/>
      <c r="S185" s="171"/>
      <c r="T185" s="172"/>
      <c r="U185" s="166"/>
      <c r="V185" s="166">
        <f>SUM(V186:V188)</f>
        <v>0</v>
      </c>
      <c r="W185" s="166"/>
      <c r="X185" s="166"/>
      <c r="Y185" s="166"/>
      <c r="AG185" t="s">
        <v>236</v>
      </c>
    </row>
    <row r="186" spans="1:60" outlineLevel="1" x14ac:dyDescent="0.2">
      <c r="A186" s="182">
        <v>102</v>
      </c>
      <c r="B186" s="183" t="s">
        <v>1894</v>
      </c>
      <c r="C186" s="193" t="s">
        <v>1895</v>
      </c>
      <c r="D186" s="184" t="s">
        <v>1631</v>
      </c>
      <c r="E186" s="185">
        <v>34</v>
      </c>
      <c r="F186" s="186"/>
      <c r="G186" s="187">
        <f>ROUND(E186*F186,2)</f>
        <v>0</v>
      </c>
      <c r="H186" s="186"/>
      <c r="I186" s="187">
        <f>ROUND(E186*H186,2)</f>
        <v>0</v>
      </c>
      <c r="J186" s="186"/>
      <c r="K186" s="187">
        <f>ROUND(E186*J186,2)</f>
        <v>0</v>
      </c>
      <c r="L186" s="187">
        <v>21</v>
      </c>
      <c r="M186" s="187">
        <f>G186*(1+L186/100)</f>
        <v>0</v>
      </c>
      <c r="N186" s="185">
        <v>0</v>
      </c>
      <c r="O186" s="185">
        <f>ROUND(E186*N186,2)</f>
        <v>0</v>
      </c>
      <c r="P186" s="185">
        <v>0</v>
      </c>
      <c r="Q186" s="185">
        <f>ROUND(E186*P186,2)</f>
        <v>0</v>
      </c>
      <c r="R186" s="187"/>
      <c r="S186" s="187" t="s">
        <v>349</v>
      </c>
      <c r="T186" s="188" t="s">
        <v>366</v>
      </c>
      <c r="U186" s="162">
        <v>0</v>
      </c>
      <c r="V186" s="162">
        <f>ROUND(E186*U186,2)</f>
        <v>0</v>
      </c>
      <c r="W186" s="162"/>
      <c r="X186" s="162" t="s">
        <v>243</v>
      </c>
      <c r="Y186" s="162" t="s">
        <v>244</v>
      </c>
      <c r="Z186" s="151"/>
      <c r="AA186" s="151"/>
      <c r="AB186" s="151"/>
      <c r="AC186" s="151"/>
      <c r="AD186" s="151"/>
      <c r="AE186" s="151"/>
      <c r="AF186" s="151"/>
      <c r="AG186" s="151" t="s">
        <v>1632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82">
        <v>103</v>
      </c>
      <c r="B187" s="183" t="s">
        <v>1896</v>
      </c>
      <c r="C187" s="193" t="s">
        <v>1897</v>
      </c>
      <c r="D187" s="184" t="s">
        <v>1631</v>
      </c>
      <c r="E187" s="185">
        <v>16</v>
      </c>
      <c r="F187" s="186"/>
      <c r="G187" s="187">
        <f>ROUND(E187*F187,2)</f>
        <v>0</v>
      </c>
      <c r="H187" s="186"/>
      <c r="I187" s="187">
        <f>ROUND(E187*H187,2)</f>
        <v>0</v>
      </c>
      <c r="J187" s="186"/>
      <c r="K187" s="187">
        <f>ROUND(E187*J187,2)</f>
        <v>0</v>
      </c>
      <c r="L187" s="187">
        <v>21</v>
      </c>
      <c r="M187" s="187">
        <f>G187*(1+L187/100)</f>
        <v>0</v>
      </c>
      <c r="N187" s="185">
        <v>0</v>
      </c>
      <c r="O187" s="185">
        <f>ROUND(E187*N187,2)</f>
        <v>0</v>
      </c>
      <c r="P187" s="185">
        <v>0</v>
      </c>
      <c r="Q187" s="185">
        <f>ROUND(E187*P187,2)</f>
        <v>0</v>
      </c>
      <c r="R187" s="187"/>
      <c r="S187" s="187" t="s">
        <v>349</v>
      </c>
      <c r="T187" s="188" t="s">
        <v>366</v>
      </c>
      <c r="U187" s="162">
        <v>0</v>
      </c>
      <c r="V187" s="162">
        <f>ROUND(E187*U187,2)</f>
        <v>0</v>
      </c>
      <c r="W187" s="162"/>
      <c r="X187" s="162" t="s">
        <v>243</v>
      </c>
      <c r="Y187" s="162" t="s">
        <v>244</v>
      </c>
      <c r="Z187" s="151"/>
      <c r="AA187" s="151"/>
      <c r="AB187" s="151"/>
      <c r="AC187" s="151"/>
      <c r="AD187" s="151"/>
      <c r="AE187" s="151"/>
      <c r="AF187" s="151"/>
      <c r="AG187" s="151" t="s">
        <v>1632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4">
        <v>104</v>
      </c>
      <c r="B188" s="175" t="s">
        <v>1898</v>
      </c>
      <c r="C188" s="191" t="s">
        <v>1899</v>
      </c>
      <c r="D188" s="176" t="s">
        <v>1631</v>
      </c>
      <c r="E188" s="177">
        <v>12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7">
        <v>0</v>
      </c>
      <c r="O188" s="177">
        <f>ROUND(E188*N188,2)</f>
        <v>0</v>
      </c>
      <c r="P188" s="177">
        <v>0</v>
      </c>
      <c r="Q188" s="177">
        <f>ROUND(E188*P188,2)</f>
        <v>0</v>
      </c>
      <c r="R188" s="179"/>
      <c r="S188" s="179" t="s">
        <v>349</v>
      </c>
      <c r="T188" s="180" t="s">
        <v>366</v>
      </c>
      <c r="U188" s="162">
        <v>0</v>
      </c>
      <c r="V188" s="162">
        <f>ROUND(E188*U188,2)</f>
        <v>0</v>
      </c>
      <c r="W188" s="162"/>
      <c r="X188" s="162" t="s">
        <v>243</v>
      </c>
      <c r="Y188" s="162" t="s">
        <v>244</v>
      </c>
      <c r="Z188" s="151"/>
      <c r="AA188" s="151"/>
      <c r="AB188" s="151"/>
      <c r="AC188" s="151"/>
      <c r="AD188" s="151"/>
      <c r="AE188" s="151"/>
      <c r="AF188" s="151"/>
      <c r="AG188" s="151" t="s">
        <v>1632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x14ac:dyDescent="0.2">
      <c r="A189" s="3"/>
      <c r="B189" s="4"/>
      <c r="C189" s="195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v>12</v>
      </c>
      <c r="AF189">
        <v>21</v>
      </c>
      <c r="AG189" t="s">
        <v>221</v>
      </c>
    </row>
    <row r="190" spans="1:60" x14ac:dyDescent="0.2">
      <c r="A190" s="154"/>
      <c r="B190" s="155" t="s">
        <v>29</v>
      </c>
      <c r="C190" s="196"/>
      <c r="D190" s="156"/>
      <c r="E190" s="157"/>
      <c r="F190" s="157"/>
      <c r="G190" s="173">
        <f>G8+G21+G32+G51+G73+G77+G96+G111+G132+G149+G155+G165+G168+G172+G185</f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f>SUMIF(L7:L188,AE189,G7:G188)</f>
        <v>0</v>
      </c>
      <c r="AF190">
        <f>SUMIF(L7:L188,AF189,G7:G188)</f>
        <v>0</v>
      </c>
      <c r="AG190" t="s">
        <v>483</v>
      </c>
    </row>
    <row r="191" spans="1:60" x14ac:dyDescent="0.2">
      <c r="C191" s="197"/>
      <c r="D191" s="10"/>
      <c r="AG191" t="s">
        <v>484</v>
      </c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rEXPjDPjD5lZ69rgK4mlEWpVtvWRw6u4SeCLKjCmt8uSvyiuBdW17J9LPnnS3cXHz4pBLhaUR7YGEwXP8TIUA==" saltValue="Wprq1Jnzt0YJ7BqfmHuS8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86" activePane="bottomLeft" state="frozen"/>
      <selection pane="bottomLeft" activeCell="AD362" sqref="AD362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208</v>
      </c>
      <c r="B1" s="257"/>
      <c r="C1" s="257"/>
      <c r="D1" s="257"/>
      <c r="E1" s="257"/>
      <c r="F1" s="257"/>
      <c r="G1" s="257"/>
      <c r="AG1" t="s">
        <v>209</v>
      </c>
    </row>
    <row r="2" spans="1:60" ht="24.95" customHeight="1" x14ac:dyDescent="0.2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210</v>
      </c>
    </row>
    <row r="3" spans="1:60" ht="24.95" customHeight="1" x14ac:dyDescent="0.2">
      <c r="A3" s="143" t="s">
        <v>8</v>
      </c>
      <c r="B3" s="49" t="s">
        <v>47</v>
      </c>
      <c r="C3" s="258" t="s">
        <v>44</v>
      </c>
      <c r="D3" s="259"/>
      <c r="E3" s="259"/>
      <c r="F3" s="259"/>
      <c r="G3" s="260"/>
      <c r="AC3" s="124" t="s">
        <v>210</v>
      </c>
      <c r="AG3" t="s">
        <v>211</v>
      </c>
    </row>
    <row r="4" spans="1:60" ht="24.95" customHeight="1" x14ac:dyDescent="0.2">
      <c r="A4" s="144" t="s">
        <v>9</v>
      </c>
      <c r="B4" s="145" t="s">
        <v>63</v>
      </c>
      <c r="C4" s="261" t="s">
        <v>64</v>
      </c>
      <c r="D4" s="262"/>
      <c r="E4" s="262"/>
      <c r="F4" s="262"/>
      <c r="G4" s="263"/>
      <c r="AG4" t="s">
        <v>212</v>
      </c>
    </row>
    <row r="5" spans="1:60" x14ac:dyDescent="0.2">
      <c r="D5" s="10"/>
    </row>
    <row r="6" spans="1:60" ht="38.25" x14ac:dyDescent="0.2">
      <c r="A6" s="147" t="s">
        <v>213</v>
      </c>
      <c r="B6" s="149" t="s">
        <v>214</v>
      </c>
      <c r="C6" s="149" t="s">
        <v>215</v>
      </c>
      <c r="D6" s="148" t="s">
        <v>216</v>
      </c>
      <c r="E6" s="147" t="s">
        <v>217</v>
      </c>
      <c r="F6" s="146" t="s">
        <v>218</v>
      </c>
      <c r="G6" s="147" t="s">
        <v>29</v>
      </c>
      <c r="H6" s="150" t="s">
        <v>30</v>
      </c>
      <c r="I6" s="150" t="s">
        <v>219</v>
      </c>
      <c r="J6" s="150" t="s">
        <v>31</v>
      </c>
      <c r="K6" s="150" t="s">
        <v>220</v>
      </c>
      <c r="L6" s="150" t="s">
        <v>221</v>
      </c>
      <c r="M6" s="150" t="s">
        <v>222</v>
      </c>
      <c r="N6" s="150" t="s">
        <v>223</v>
      </c>
      <c r="O6" s="150" t="s">
        <v>224</v>
      </c>
      <c r="P6" s="150" t="s">
        <v>225</v>
      </c>
      <c r="Q6" s="150" t="s">
        <v>226</v>
      </c>
      <c r="R6" s="150" t="s">
        <v>227</v>
      </c>
      <c r="S6" s="150" t="s">
        <v>228</v>
      </c>
      <c r="T6" s="150" t="s">
        <v>229</v>
      </c>
      <c r="U6" s="150" t="s">
        <v>230</v>
      </c>
      <c r="V6" s="150" t="s">
        <v>231</v>
      </c>
      <c r="W6" s="150" t="s">
        <v>232</v>
      </c>
      <c r="X6" s="150" t="s">
        <v>233</v>
      </c>
      <c r="Y6" s="150" t="s">
        <v>234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235</v>
      </c>
      <c r="B8" s="168" t="s">
        <v>106</v>
      </c>
      <c r="C8" s="190" t="s">
        <v>107</v>
      </c>
      <c r="D8" s="169"/>
      <c r="E8" s="170"/>
      <c r="F8" s="171"/>
      <c r="G8" s="171">
        <f>SUMIF(AG9:AG98,"&lt;&gt;NOR",G9:G98)</f>
        <v>0</v>
      </c>
      <c r="H8" s="171"/>
      <c r="I8" s="171">
        <f>SUM(I9:I98)</f>
        <v>0</v>
      </c>
      <c r="J8" s="171"/>
      <c r="K8" s="171">
        <f>SUM(K9:K98)</f>
        <v>0</v>
      </c>
      <c r="L8" s="171"/>
      <c r="M8" s="171">
        <f>SUM(M9:M98)</f>
        <v>0</v>
      </c>
      <c r="N8" s="170"/>
      <c r="O8" s="170">
        <f>SUM(O9:O98)</f>
        <v>193.26999999999998</v>
      </c>
      <c r="P8" s="170"/>
      <c r="Q8" s="170">
        <f>SUM(Q9:Q98)</f>
        <v>28.96</v>
      </c>
      <c r="R8" s="171"/>
      <c r="S8" s="171"/>
      <c r="T8" s="172"/>
      <c r="U8" s="166"/>
      <c r="V8" s="166">
        <f>SUM(V9:V98)</f>
        <v>630.18000000000006</v>
      </c>
      <c r="W8" s="166"/>
      <c r="X8" s="166"/>
      <c r="Y8" s="166"/>
      <c r="AG8" t="s">
        <v>236</v>
      </c>
    </row>
    <row r="9" spans="1:60" outlineLevel="1" x14ac:dyDescent="0.2">
      <c r="A9" s="174">
        <v>1</v>
      </c>
      <c r="B9" s="175" t="s">
        <v>1900</v>
      </c>
      <c r="C9" s="191" t="s">
        <v>1901</v>
      </c>
      <c r="D9" s="176" t="s">
        <v>239</v>
      </c>
      <c r="E9" s="177">
        <v>20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 t="s">
        <v>240</v>
      </c>
      <c r="S9" s="179" t="s">
        <v>241</v>
      </c>
      <c r="T9" s="180" t="s">
        <v>1902</v>
      </c>
      <c r="U9" s="162">
        <v>0.98099999999999998</v>
      </c>
      <c r="V9" s="162">
        <f>ROUND(E9*U9,2)</f>
        <v>19.62</v>
      </c>
      <c r="W9" s="162"/>
      <c r="X9" s="162" t="s">
        <v>243</v>
      </c>
      <c r="Y9" s="162" t="s">
        <v>244</v>
      </c>
      <c r="Z9" s="151"/>
      <c r="AA9" s="151"/>
      <c r="AB9" s="151"/>
      <c r="AC9" s="151"/>
      <c r="AD9" s="151"/>
      <c r="AE9" s="151"/>
      <c r="AF9" s="151"/>
      <c r="AG9" s="151" t="s">
        <v>1632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253" t="s">
        <v>1903</v>
      </c>
      <c r="D10" s="254"/>
      <c r="E10" s="254"/>
      <c r="F10" s="254"/>
      <c r="G10" s="254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247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1" t="str">
        <f>C10</f>
        <v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2" t="s">
        <v>1904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249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2" t="s">
        <v>1905</v>
      </c>
      <c r="D12" s="164"/>
      <c r="E12" s="165"/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249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2" t="s">
        <v>1906</v>
      </c>
      <c r="D13" s="164"/>
      <c r="E13" s="165">
        <v>20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249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4">
        <v>2</v>
      </c>
      <c r="B14" s="175" t="s">
        <v>1907</v>
      </c>
      <c r="C14" s="191" t="s">
        <v>1908</v>
      </c>
      <c r="D14" s="176" t="s">
        <v>312</v>
      </c>
      <c r="E14" s="177">
        <v>6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2.478E-2</v>
      </c>
      <c r="O14" s="177">
        <f>ROUND(E14*N14,2)</f>
        <v>0.15</v>
      </c>
      <c r="P14" s="177">
        <v>0</v>
      </c>
      <c r="Q14" s="177">
        <f>ROUND(E14*P14,2)</f>
        <v>0</v>
      </c>
      <c r="R14" s="179" t="s">
        <v>240</v>
      </c>
      <c r="S14" s="179" t="s">
        <v>241</v>
      </c>
      <c r="T14" s="180" t="s">
        <v>1902</v>
      </c>
      <c r="U14" s="162">
        <v>0.54700000000000004</v>
      </c>
      <c r="V14" s="162">
        <f>ROUND(E14*U14,2)</f>
        <v>3.28</v>
      </c>
      <c r="W14" s="162"/>
      <c r="X14" s="162" t="s">
        <v>243</v>
      </c>
      <c r="Y14" s="162" t="s">
        <v>244</v>
      </c>
      <c r="Z14" s="151"/>
      <c r="AA14" s="151"/>
      <c r="AB14" s="151"/>
      <c r="AC14" s="151"/>
      <c r="AD14" s="151"/>
      <c r="AE14" s="151"/>
      <c r="AF14" s="151"/>
      <c r="AG14" s="151" t="s">
        <v>1632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2" x14ac:dyDescent="0.2">
      <c r="A15" s="158"/>
      <c r="B15" s="159"/>
      <c r="C15" s="253" t="s">
        <v>1909</v>
      </c>
      <c r="D15" s="254"/>
      <c r="E15" s="254"/>
      <c r="F15" s="254"/>
      <c r="G15" s="254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247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81" t="str">
        <f>C15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2" t="s">
        <v>1910</v>
      </c>
      <c r="D16" s="164"/>
      <c r="E16" s="165"/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249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2" t="s">
        <v>1911</v>
      </c>
      <c r="D17" s="164"/>
      <c r="E17" s="165"/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249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2" t="s">
        <v>133</v>
      </c>
      <c r="D18" s="164"/>
      <c r="E18" s="165">
        <v>6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249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4">
        <v>3</v>
      </c>
      <c r="B19" s="175" t="s">
        <v>1912</v>
      </c>
      <c r="C19" s="191" t="s">
        <v>1913</v>
      </c>
      <c r="D19" s="176" t="s">
        <v>239</v>
      </c>
      <c r="E19" s="177">
        <v>22.08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 t="s">
        <v>240</v>
      </c>
      <c r="S19" s="179" t="s">
        <v>241</v>
      </c>
      <c r="T19" s="180" t="s">
        <v>1902</v>
      </c>
      <c r="U19" s="162">
        <v>1.548</v>
      </c>
      <c r="V19" s="162">
        <f>ROUND(E19*U19,2)</f>
        <v>34.18</v>
      </c>
      <c r="W19" s="162"/>
      <c r="X19" s="162" t="s">
        <v>243</v>
      </c>
      <c r="Y19" s="162" t="s">
        <v>244</v>
      </c>
      <c r="Z19" s="151"/>
      <c r="AA19" s="151"/>
      <c r="AB19" s="151"/>
      <c r="AC19" s="151"/>
      <c r="AD19" s="151"/>
      <c r="AE19" s="151"/>
      <c r="AF19" s="151"/>
      <c r="AG19" s="151" t="s">
        <v>1632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53" t="s">
        <v>1914</v>
      </c>
      <c r="D20" s="254"/>
      <c r="E20" s="254"/>
      <c r="F20" s="254"/>
      <c r="G20" s="254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247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81" t="str">
        <f>C20</f>
        <v>příplatek k cenám vykopávek za ztížení vykopávky v blízkosti podzemního vedení nebo výbušnin v horninách jakékoliv třídy,</v>
      </c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2" t="s">
        <v>1915</v>
      </c>
      <c r="D21" s="164"/>
      <c r="E21" s="165"/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249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2" t="s">
        <v>1916</v>
      </c>
      <c r="D22" s="164"/>
      <c r="E22" s="165">
        <v>22.08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249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4">
        <v>4</v>
      </c>
      <c r="B23" s="175" t="s">
        <v>1917</v>
      </c>
      <c r="C23" s="191" t="s">
        <v>1918</v>
      </c>
      <c r="D23" s="176" t="s">
        <v>268</v>
      </c>
      <c r="E23" s="177">
        <v>456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9.7999999999999997E-4</v>
      </c>
      <c r="O23" s="177">
        <f>ROUND(E23*N23,2)</f>
        <v>0.45</v>
      </c>
      <c r="P23" s="177">
        <v>0</v>
      </c>
      <c r="Q23" s="177">
        <f>ROUND(E23*P23,2)</f>
        <v>0</v>
      </c>
      <c r="R23" s="179" t="s">
        <v>240</v>
      </c>
      <c r="S23" s="179" t="s">
        <v>241</v>
      </c>
      <c r="T23" s="180" t="s">
        <v>1902</v>
      </c>
      <c r="U23" s="162">
        <v>0.23599999999999999</v>
      </c>
      <c r="V23" s="162">
        <f>ROUND(E23*U23,2)</f>
        <v>107.62</v>
      </c>
      <c r="W23" s="162"/>
      <c r="X23" s="162" t="s">
        <v>243</v>
      </c>
      <c r="Y23" s="162" t="s">
        <v>244</v>
      </c>
      <c r="Z23" s="151"/>
      <c r="AA23" s="151"/>
      <c r="AB23" s="151"/>
      <c r="AC23" s="151"/>
      <c r="AD23" s="151"/>
      <c r="AE23" s="151"/>
      <c r="AF23" s="151"/>
      <c r="AG23" s="151" t="s">
        <v>1632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53" t="s">
        <v>1919</v>
      </c>
      <c r="D24" s="254"/>
      <c r="E24" s="254"/>
      <c r="F24" s="254"/>
      <c r="G24" s="254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247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2" t="s">
        <v>1920</v>
      </c>
      <c r="D25" s="164"/>
      <c r="E25" s="165"/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249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2" t="s">
        <v>1921</v>
      </c>
      <c r="D26" s="164"/>
      <c r="E26" s="165"/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249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2" t="s">
        <v>1922</v>
      </c>
      <c r="D27" s="164"/>
      <c r="E27" s="165">
        <v>456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249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4">
        <v>5</v>
      </c>
      <c r="B28" s="175" t="s">
        <v>1923</v>
      </c>
      <c r="C28" s="191" t="s">
        <v>1924</v>
      </c>
      <c r="D28" s="176" t="s">
        <v>268</v>
      </c>
      <c r="E28" s="177">
        <v>456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 t="s">
        <v>240</v>
      </c>
      <c r="S28" s="179" t="s">
        <v>241</v>
      </c>
      <c r="T28" s="180" t="s">
        <v>1902</v>
      </c>
      <c r="U28" s="162">
        <v>7.0000000000000007E-2</v>
      </c>
      <c r="V28" s="162">
        <f>ROUND(E28*U28,2)</f>
        <v>31.92</v>
      </c>
      <c r="W28" s="162"/>
      <c r="X28" s="162" t="s">
        <v>243</v>
      </c>
      <c r="Y28" s="162" t="s">
        <v>244</v>
      </c>
      <c r="Z28" s="151"/>
      <c r="AA28" s="151"/>
      <c r="AB28" s="151"/>
      <c r="AC28" s="151"/>
      <c r="AD28" s="151"/>
      <c r="AE28" s="151"/>
      <c r="AF28" s="151"/>
      <c r="AG28" s="151" t="s">
        <v>1632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53" t="s">
        <v>1925</v>
      </c>
      <c r="D29" s="254"/>
      <c r="E29" s="254"/>
      <c r="F29" s="254"/>
      <c r="G29" s="254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247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264" t="s">
        <v>1926</v>
      </c>
      <c r="D30" s="265"/>
      <c r="E30" s="265"/>
      <c r="F30" s="265"/>
      <c r="G30" s="265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1927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264" t="s">
        <v>1928</v>
      </c>
      <c r="D31" s="265"/>
      <c r="E31" s="265"/>
      <c r="F31" s="265"/>
      <c r="G31" s="265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1927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2" t="s">
        <v>1929</v>
      </c>
      <c r="D32" s="164"/>
      <c r="E32" s="165"/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249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2" t="s">
        <v>1922</v>
      </c>
      <c r="D33" s="164"/>
      <c r="E33" s="165">
        <v>456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249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4">
        <v>6</v>
      </c>
      <c r="B34" s="175" t="s">
        <v>1930</v>
      </c>
      <c r="C34" s="191" t="s">
        <v>1931</v>
      </c>
      <c r="D34" s="176" t="s">
        <v>239</v>
      </c>
      <c r="E34" s="177">
        <v>376.6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 t="s">
        <v>1932</v>
      </c>
      <c r="S34" s="179" t="s">
        <v>241</v>
      </c>
      <c r="T34" s="180" t="s">
        <v>1902</v>
      </c>
      <c r="U34" s="162">
        <v>1.014</v>
      </c>
      <c r="V34" s="162">
        <f>ROUND(E34*U34,2)</f>
        <v>381.87</v>
      </c>
      <c r="W34" s="162"/>
      <c r="X34" s="162" t="s">
        <v>243</v>
      </c>
      <c r="Y34" s="162" t="s">
        <v>244</v>
      </c>
      <c r="Z34" s="151"/>
      <c r="AA34" s="151"/>
      <c r="AB34" s="151"/>
      <c r="AC34" s="151"/>
      <c r="AD34" s="151"/>
      <c r="AE34" s="151"/>
      <c r="AF34" s="151"/>
      <c r="AG34" s="151" t="s">
        <v>1632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53" t="s">
        <v>1933</v>
      </c>
      <c r="D35" s="254"/>
      <c r="E35" s="254"/>
      <c r="F35" s="254"/>
      <c r="G35" s="254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247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264" t="s">
        <v>1926</v>
      </c>
      <c r="D36" s="265"/>
      <c r="E36" s="265"/>
      <c r="F36" s="265"/>
      <c r="G36" s="265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1927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264" t="s">
        <v>1934</v>
      </c>
      <c r="D37" s="265"/>
      <c r="E37" s="265"/>
      <c r="F37" s="265"/>
      <c r="G37" s="265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1927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2" t="s">
        <v>1935</v>
      </c>
      <c r="D38" s="164"/>
      <c r="E38" s="165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249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2" t="s">
        <v>1936</v>
      </c>
      <c r="D39" s="164"/>
      <c r="E39" s="165"/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249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92" t="s">
        <v>1937</v>
      </c>
      <c r="D40" s="164"/>
      <c r="E40" s="165">
        <v>376.6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249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4">
        <v>7</v>
      </c>
      <c r="B41" s="175" t="s">
        <v>261</v>
      </c>
      <c r="C41" s="191" t="s">
        <v>262</v>
      </c>
      <c r="D41" s="176" t="s">
        <v>239</v>
      </c>
      <c r="E41" s="177">
        <v>255.9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 t="s">
        <v>240</v>
      </c>
      <c r="S41" s="179" t="s">
        <v>241</v>
      </c>
      <c r="T41" s="180" t="s">
        <v>1902</v>
      </c>
      <c r="U41" s="162">
        <v>0.20200000000000001</v>
      </c>
      <c r="V41" s="162">
        <f>ROUND(E41*U41,2)</f>
        <v>51.69</v>
      </c>
      <c r="W41" s="162"/>
      <c r="X41" s="162" t="s">
        <v>243</v>
      </c>
      <c r="Y41" s="162" t="s">
        <v>244</v>
      </c>
      <c r="Z41" s="151"/>
      <c r="AA41" s="151"/>
      <c r="AB41" s="151"/>
      <c r="AC41" s="151"/>
      <c r="AD41" s="151"/>
      <c r="AE41" s="151"/>
      <c r="AF41" s="151"/>
      <c r="AG41" s="151" t="s">
        <v>1632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253" t="s">
        <v>263</v>
      </c>
      <c r="D42" s="254"/>
      <c r="E42" s="254"/>
      <c r="F42" s="254"/>
      <c r="G42" s="254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247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264" t="s">
        <v>1926</v>
      </c>
      <c r="D43" s="265"/>
      <c r="E43" s="265"/>
      <c r="F43" s="265"/>
      <c r="G43" s="265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1927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264" t="s">
        <v>1938</v>
      </c>
      <c r="D44" s="265"/>
      <c r="E44" s="265"/>
      <c r="F44" s="265"/>
      <c r="G44" s="265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1927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2" t="s">
        <v>1939</v>
      </c>
      <c r="D45" s="164"/>
      <c r="E45" s="165"/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249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2" t="s">
        <v>1940</v>
      </c>
      <c r="D46" s="164"/>
      <c r="E46" s="165"/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249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2" t="s">
        <v>1941</v>
      </c>
      <c r="D47" s="164"/>
      <c r="E47" s="165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249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2" t="s">
        <v>1942</v>
      </c>
      <c r="D48" s="164"/>
      <c r="E48" s="165"/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249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2" t="s">
        <v>1943</v>
      </c>
      <c r="D49" s="164"/>
      <c r="E49" s="165">
        <v>255.9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249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4">
        <v>8</v>
      </c>
      <c r="B50" s="175" t="s">
        <v>1944</v>
      </c>
      <c r="C50" s="191" t="s">
        <v>1945</v>
      </c>
      <c r="D50" s="176" t="s">
        <v>268</v>
      </c>
      <c r="E50" s="177">
        <v>20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0.26</v>
      </c>
      <c r="Q50" s="177">
        <f>ROUND(E50*P50,2)</f>
        <v>5.2</v>
      </c>
      <c r="R50" s="179"/>
      <c r="S50" s="179" t="s">
        <v>1946</v>
      </c>
      <c r="T50" s="180" t="s">
        <v>1902</v>
      </c>
      <c r="U50" s="162">
        <v>0</v>
      </c>
      <c r="V50" s="162">
        <f>ROUND(E50*U50,2)</f>
        <v>0</v>
      </c>
      <c r="W50" s="162"/>
      <c r="X50" s="162" t="s">
        <v>243</v>
      </c>
      <c r="Y50" s="162" t="s">
        <v>244</v>
      </c>
      <c r="Z50" s="151"/>
      <c r="AA50" s="151"/>
      <c r="AB50" s="151"/>
      <c r="AC50" s="151"/>
      <c r="AD50" s="151"/>
      <c r="AE50" s="151"/>
      <c r="AF50" s="151"/>
      <c r="AG50" s="151" t="s">
        <v>1632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2" t="s">
        <v>1904</v>
      </c>
      <c r="D51" s="164"/>
      <c r="E51" s="165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249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2" t="s">
        <v>1905</v>
      </c>
      <c r="D52" s="164"/>
      <c r="E52" s="165"/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249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2" t="s">
        <v>1906</v>
      </c>
      <c r="D53" s="164"/>
      <c r="E53" s="165">
        <v>20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249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4">
        <v>9</v>
      </c>
      <c r="B54" s="175" t="s">
        <v>1947</v>
      </c>
      <c r="C54" s="191" t="s">
        <v>1948</v>
      </c>
      <c r="D54" s="176" t="s">
        <v>268</v>
      </c>
      <c r="E54" s="177">
        <v>72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0.33</v>
      </c>
      <c r="Q54" s="177">
        <f>ROUND(E54*P54,2)</f>
        <v>23.76</v>
      </c>
      <c r="R54" s="179"/>
      <c r="S54" s="179" t="s">
        <v>1946</v>
      </c>
      <c r="T54" s="180" t="s">
        <v>1902</v>
      </c>
      <c r="U54" s="162">
        <v>0</v>
      </c>
      <c r="V54" s="162">
        <f>ROUND(E54*U54,2)</f>
        <v>0</v>
      </c>
      <c r="W54" s="162"/>
      <c r="X54" s="162" t="s">
        <v>243</v>
      </c>
      <c r="Y54" s="162" t="s">
        <v>244</v>
      </c>
      <c r="Z54" s="151"/>
      <c r="AA54" s="151"/>
      <c r="AB54" s="151"/>
      <c r="AC54" s="151"/>
      <c r="AD54" s="151"/>
      <c r="AE54" s="151"/>
      <c r="AF54" s="151"/>
      <c r="AG54" s="151" t="s">
        <v>1632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2" t="s">
        <v>1949</v>
      </c>
      <c r="D55" s="164"/>
      <c r="E55" s="165"/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249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2" t="s">
        <v>1950</v>
      </c>
      <c r="D56" s="164"/>
      <c r="E56" s="165"/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249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2" t="s">
        <v>1951</v>
      </c>
      <c r="D57" s="164"/>
      <c r="E57" s="165">
        <v>72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249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4">
        <v>10</v>
      </c>
      <c r="B58" s="175" t="s">
        <v>1952</v>
      </c>
      <c r="C58" s="191" t="s">
        <v>1953</v>
      </c>
      <c r="D58" s="176" t="s">
        <v>312</v>
      </c>
      <c r="E58" s="177">
        <v>2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3.6900000000000002E-2</v>
      </c>
      <c r="O58" s="177">
        <f>ROUND(E58*N58,2)</f>
        <v>7.0000000000000007E-2</v>
      </c>
      <c r="P58" s="177">
        <v>0</v>
      </c>
      <c r="Q58" s="177">
        <f>ROUND(E58*P58,2)</f>
        <v>0</v>
      </c>
      <c r="R58" s="179"/>
      <c r="S58" s="179" t="s">
        <v>1946</v>
      </c>
      <c r="T58" s="180" t="s">
        <v>1902</v>
      </c>
      <c r="U58" s="162">
        <v>0</v>
      </c>
      <c r="V58" s="162">
        <f>ROUND(E58*U58,2)</f>
        <v>0</v>
      </c>
      <c r="W58" s="162"/>
      <c r="X58" s="162" t="s">
        <v>243</v>
      </c>
      <c r="Y58" s="162" t="s">
        <v>244</v>
      </c>
      <c r="Z58" s="151"/>
      <c r="AA58" s="151"/>
      <c r="AB58" s="151"/>
      <c r="AC58" s="151"/>
      <c r="AD58" s="151"/>
      <c r="AE58" s="151"/>
      <c r="AF58" s="151"/>
      <c r="AG58" s="151" t="s">
        <v>1632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2" t="s">
        <v>1954</v>
      </c>
      <c r="D59" s="164"/>
      <c r="E59" s="165"/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249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2" t="s">
        <v>1955</v>
      </c>
      <c r="D60" s="164"/>
      <c r="E60" s="165"/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249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2" t="s">
        <v>122</v>
      </c>
      <c r="D61" s="164"/>
      <c r="E61" s="165">
        <v>2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249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4">
        <v>11</v>
      </c>
      <c r="B62" s="175" t="s">
        <v>1956</v>
      </c>
      <c r="C62" s="191" t="s">
        <v>1957</v>
      </c>
      <c r="D62" s="176" t="s">
        <v>239</v>
      </c>
      <c r="E62" s="177">
        <v>3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1946</v>
      </c>
      <c r="T62" s="180" t="s">
        <v>1902</v>
      </c>
      <c r="U62" s="162">
        <v>0</v>
      </c>
      <c r="V62" s="162">
        <f>ROUND(E62*U62,2)</f>
        <v>0</v>
      </c>
      <c r="W62" s="162"/>
      <c r="X62" s="162" t="s">
        <v>243</v>
      </c>
      <c r="Y62" s="162" t="s">
        <v>244</v>
      </c>
      <c r="Z62" s="151"/>
      <c r="AA62" s="151"/>
      <c r="AB62" s="151"/>
      <c r="AC62" s="151"/>
      <c r="AD62" s="151"/>
      <c r="AE62" s="151"/>
      <c r="AF62" s="151"/>
      <c r="AG62" s="151" t="s">
        <v>1632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2" t="s">
        <v>1958</v>
      </c>
      <c r="D63" s="164"/>
      <c r="E63" s="165"/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249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2" t="s">
        <v>1959</v>
      </c>
      <c r="D64" s="164"/>
      <c r="E64" s="165"/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249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2" t="s">
        <v>125</v>
      </c>
      <c r="D65" s="164"/>
      <c r="E65" s="165">
        <v>3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249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74">
        <v>12</v>
      </c>
      <c r="B66" s="175" t="s">
        <v>1960</v>
      </c>
      <c r="C66" s="191" t="s">
        <v>1961</v>
      </c>
      <c r="D66" s="176" t="s">
        <v>239</v>
      </c>
      <c r="E66" s="177">
        <v>100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1946</v>
      </c>
      <c r="T66" s="180" t="s">
        <v>1902</v>
      </c>
      <c r="U66" s="162">
        <v>0</v>
      </c>
      <c r="V66" s="162">
        <f>ROUND(E66*U66,2)</f>
        <v>0</v>
      </c>
      <c r="W66" s="162"/>
      <c r="X66" s="162" t="s">
        <v>243</v>
      </c>
      <c r="Y66" s="162" t="s">
        <v>244</v>
      </c>
      <c r="Z66" s="151"/>
      <c r="AA66" s="151"/>
      <c r="AB66" s="151"/>
      <c r="AC66" s="151"/>
      <c r="AD66" s="151"/>
      <c r="AE66" s="151"/>
      <c r="AF66" s="151"/>
      <c r="AG66" s="151" t="s">
        <v>1632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2" t="s">
        <v>1962</v>
      </c>
      <c r="D67" s="164"/>
      <c r="E67" s="165"/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249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2" t="s">
        <v>1963</v>
      </c>
      <c r="D68" s="164"/>
      <c r="E68" s="165"/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249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2" t="s">
        <v>1964</v>
      </c>
      <c r="D69" s="164"/>
      <c r="E69" s="165">
        <v>100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249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4">
        <v>13</v>
      </c>
      <c r="B70" s="175" t="s">
        <v>1965</v>
      </c>
      <c r="C70" s="191" t="s">
        <v>1966</v>
      </c>
      <c r="D70" s="176" t="s">
        <v>239</v>
      </c>
      <c r="E70" s="177">
        <v>273.60000000000002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1946</v>
      </c>
      <c r="T70" s="180" t="s">
        <v>1902</v>
      </c>
      <c r="U70" s="162">
        <v>0</v>
      </c>
      <c r="V70" s="162">
        <f>ROUND(E70*U70,2)</f>
        <v>0</v>
      </c>
      <c r="W70" s="162"/>
      <c r="X70" s="162" t="s">
        <v>243</v>
      </c>
      <c r="Y70" s="162" t="s">
        <v>244</v>
      </c>
      <c r="Z70" s="151"/>
      <c r="AA70" s="151"/>
      <c r="AB70" s="151"/>
      <c r="AC70" s="151"/>
      <c r="AD70" s="151"/>
      <c r="AE70" s="151"/>
      <c r="AF70" s="151"/>
      <c r="AG70" s="151" t="s">
        <v>1632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192" t="s">
        <v>1920</v>
      </c>
      <c r="D71" s="164"/>
      <c r="E71" s="165"/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249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2" t="s">
        <v>1967</v>
      </c>
      <c r="D72" s="164"/>
      <c r="E72" s="165"/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249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2" t="s">
        <v>1968</v>
      </c>
      <c r="D73" s="164"/>
      <c r="E73" s="165">
        <v>273.60000000000002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249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4">
        <v>14</v>
      </c>
      <c r="B74" s="175" t="s">
        <v>1969</v>
      </c>
      <c r="C74" s="191" t="s">
        <v>1970</v>
      </c>
      <c r="D74" s="176" t="s">
        <v>239</v>
      </c>
      <c r="E74" s="177">
        <v>120.7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1946</v>
      </c>
      <c r="T74" s="180" t="s">
        <v>1902</v>
      </c>
      <c r="U74" s="162">
        <v>0</v>
      </c>
      <c r="V74" s="162">
        <f>ROUND(E74*U74,2)</f>
        <v>0</v>
      </c>
      <c r="W74" s="162"/>
      <c r="X74" s="162" t="s">
        <v>243</v>
      </c>
      <c r="Y74" s="162" t="s">
        <v>244</v>
      </c>
      <c r="Z74" s="151"/>
      <c r="AA74" s="151"/>
      <c r="AB74" s="151"/>
      <c r="AC74" s="151"/>
      <c r="AD74" s="151"/>
      <c r="AE74" s="151"/>
      <c r="AF74" s="151"/>
      <c r="AG74" s="151" t="s">
        <v>1632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2" t="s">
        <v>1971</v>
      </c>
      <c r="D75" s="164"/>
      <c r="E75" s="165"/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249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2" t="s">
        <v>1972</v>
      </c>
      <c r="D76" s="164"/>
      <c r="E76" s="165"/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249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2" t="s">
        <v>1973</v>
      </c>
      <c r="D77" s="164"/>
      <c r="E77" s="165">
        <v>120.7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1"/>
      <c r="AA77" s="151"/>
      <c r="AB77" s="151"/>
      <c r="AC77" s="151"/>
      <c r="AD77" s="151"/>
      <c r="AE77" s="151"/>
      <c r="AF77" s="151"/>
      <c r="AG77" s="151" t="s">
        <v>249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4">
        <v>15</v>
      </c>
      <c r="B78" s="175" t="s">
        <v>1974</v>
      </c>
      <c r="C78" s="191" t="s">
        <v>1975</v>
      </c>
      <c r="D78" s="176" t="s">
        <v>239</v>
      </c>
      <c r="E78" s="177">
        <v>120.7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1946</v>
      </c>
      <c r="T78" s="180" t="s">
        <v>1902</v>
      </c>
      <c r="U78" s="162">
        <v>0</v>
      </c>
      <c r="V78" s="162">
        <f>ROUND(E78*U78,2)</f>
        <v>0</v>
      </c>
      <c r="W78" s="162"/>
      <c r="X78" s="162" t="s">
        <v>243</v>
      </c>
      <c r="Y78" s="162" t="s">
        <v>244</v>
      </c>
      <c r="Z78" s="151"/>
      <c r="AA78" s="151"/>
      <c r="AB78" s="151"/>
      <c r="AC78" s="151"/>
      <c r="AD78" s="151"/>
      <c r="AE78" s="151"/>
      <c r="AF78" s="151"/>
      <c r="AG78" s="151" t="s">
        <v>1632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2" x14ac:dyDescent="0.2">
      <c r="A79" s="158"/>
      <c r="B79" s="159"/>
      <c r="C79" s="192" t="s">
        <v>1976</v>
      </c>
      <c r="D79" s="164"/>
      <c r="E79" s="165"/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249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2" t="s">
        <v>1977</v>
      </c>
      <c r="D80" s="164"/>
      <c r="E80" s="165"/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1"/>
      <c r="AA80" s="151"/>
      <c r="AB80" s="151"/>
      <c r="AC80" s="151"/>
      <c r="AD80" s="151"/>
      <c r="AE80" s="151"/>
      <c r="AF80" s="151"/>
      <c r="AG80" s="151" t="s">
        <v>249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2" t="s">
        <v>1973</v>
      </c>
      <c r="D81" s="164"/>
      <c r="E81" s="165">
        <v>120.7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249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4">
        <v>16</v>
      </c>
      <c r="B82" s="175" t="s">
        <v>1978</v>
      </c>
      <c r="C82" s="191" t="s">
        <v>1979</v>
      </c>
      <c r="D82" s="176" t="s">
        <v>239</v>
      </c>
      <c r="E82" s="177">
        <v>120.7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1946</v>
      </c>
      <c r="T82" s="180" t="s">
        <v>1902</v>
      </c>
      <c r="U82" s="162">
        <v>0</v>
      </c>
      <c r="V82" s="162">
        <f>ROUND(E82*U82,2)</f>
        <v>0</v>
      </c>
      <c r="W82" s="162"/>
      <c r="X82" s="162" t="s">
        <v>243</v>
      </c>
      <c r="Y82" s="162" t="s">
        <v>244</v>
      </c>
      <c r="Z82" s="151"/>
      <c r="AA82" s="151"/>
      <c r="AB82" s="151"/>
      <c r="AC82" s="151"/>
      <c r="AD82" s="151"/>
      <c r="AE82" s="151"/>
      <c r="AF82" s="151"/>
      <c r="AG82" s="151" t="s">
        <v>1632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6" t="s">
        <v>1926</v>
      </c>
      <c r="D83" s="267"/>
      <c r="E83" s="267"/>
      <c r="F83" s="267"/>
      <c r="G83" s="267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1927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3" x14ac:dyDescent="0.2">
      <c r="A84" s="158"/>
      <c r="B84" s="159"/>
      <c r="C84" s="264" t="s">
        <v>1980</v>
      </c>
      <c r="D84" s="265"/>
      <c r="E84" s="265"/>
      <c r="F84" s="265"/>
      <c r="G84" s="265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1"/>
      <c r="AA84" s="151"/>
      <c r="AB84" s="151"/>
      <c r="AC84" s="151"/>
      <c r="AD84" s="151"/>
      <c r="AE84" s="151"/>
      <c r="AF84" s="151"/>
      <c r="AG84" s="151" t="s">
        <v>1927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2" t="s">
        <v>1977</v>
      </c>
      <c r="D85" s="164"/>
      <c r="E85" s="165"/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249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2" t="s">
        <v>1973</v>
      </c>
      <c r="D86" s="164"/>
      <c r="E86" s="165">
        <v>120.7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249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4">
        <v>17</v>
      </c>
      <c r="B87" s="175" t="s">
        <v>1981</v>
      </c>
      <c r="C87" s="191" t="s">
        <v>1982</v>
      </c>
      <c r="D87" s="176" t="s">
        <v>239</v>
      </c>
      <c r="E87" s="177">
        <v>96.3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1946</v>
      </c>
      <c r="T87" s="180" t="s">
        <v>1902</v>
      </c>
      <c r="U87" s="162">
        <v>0</v>
      </c>
      <c r="V87" s="162">
        <f>ROUND(E87*U87,2)</f>
        <v>0</v>
      </c>
      <c r="W87" s="162"/>
      <c r="X87" s="162" t="s">
        <v>243</v>
      </c>
      <c r="Y87" s="162" t="s">
        <v>244</v>
      </c>
      <c r="Z87" s="151"/>
      <c r="AA87" s="151"/>
      <c r="AB87" s="151"/>
      <c r="AC87" s="151"/>
      <c r="AD87" s="151"/>
      <c r="AE87" s="151"/>
      <c r="AF87" s="151"/>
      <c r="AG87" s="151" t="s">
        <v>1632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192" t="s">
        <v>1920</v>
      </c>
      <c r="D88" s="164"/>
      <c r="E88" s="165"/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249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92" t="s">
        <v>1983</v>
      </c>
      <c r="D89" s="164"/>
      <c r="E89" s="165"/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1"/>
      <c r="AA89" s="151"/>
      <c r="AB89" s="151"/>
      <c r="AC89" s="151"/>
      <c r="AD89" s="151"/>
      <c r="AE89" s="151"/>
      <c r="AF89" s="151"/>
      <c r="AG89" s="151" t="s">
        <v>249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3" x14ac:dyDescent="0.2">
      <c r="A90" s="158"/>
      <c r="B90" s="159"/>
      <c r="C90" s="192" t="s">
        <v>1962</v>
      </c>
      <c r="D90" s="164"/>
      <c r="E90" s="165"/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1"/>
      <c r="AA90" s="151"/>
      <c r="AB90" s="151"/>
      <c r="AC90" s="151"/>
      <c r="AD90" s="151"/>
      <c r="AE90" s="151"/>
      <c r="AF90" s="151"/>
      <c r="AG90" s="151" t="s">
        <v>249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92" t="s">
        <v>1984</v>
      </c>
      <c r="D91" s="164"/>
      <c r="E91" s="165"/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249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2" t="s">
        <v>1985</v>
      </c>
      <c r="D92" s="164"/>
      <c r="E92" s="165">
        <v>96.3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249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4">
        <v>18</v>
      </c>
      <c r="B93" s="175" t="s">
        <v>1986</v>
      </c>
      <c r="C93" s="191" t="s">
        <v>1987</v>
      </c>
      <c r="D93" s="176" t="s">
        <v>297</v>
      </c>
      <c r="E93" s="177">
        <v>192.6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1</v>
      </c>
      <c r="O93" s="177">
        <f>ROUND(E93*N93,2)</f>
        <v>192.6</v>
      </c>
      <c r="P93" s="177">
        <v>0</v>
      </c>
      <c r="Q93" s="177">
        <f>ROUND(E93*P93,2)</f>
        <v>0</v>
      </c>
      <c r="R93" s="179"/>
      <c r="S93" s="179" t="s">
        <v>1946</v>
      </c>
      <c r="T93" s="180" t="s">
        <v>1902</v>
      </c>
      <c r="U93" s="162">
        <v>0</v>
      </c>
      <c r="V93" s="162">
        <f>ROUND(E93*U93,2)</f>
        <v>0</v>
      </c>
      <c r="W93" s="162"/>
      <c r="X93" s="162" t="s">
        <v>552</v>
      </c>
      <c r="Y93" s="162" t="s">
        <v>244</v>
      </c>
      <c r="Z93" s="151"/>
      <c r="AA93" s="151"/>
      <c r="AB93" s="151"/>
      <c r="AC93" s="151"/>
      <c r="AD93" s="151"/>
      <c r="AE93" s="151"/>
      <c r="AF93" s="151"/>
      <c r="AG93" s="151" t="s">
        <v>1988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266" t="s">
        <v>1926</v>
      </c>
      <c r="D94" s="267"/>
      <c r="E94" s="267"/>
      <c r="F94" s="267"/>
      <c r="G94" s="267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1"/>
      <c r="AA94" s="151"/>
      <c r="AB94" s="151"/>
      <c r="AC94" s="151"/>
      <c r="AD94" s="151"/>
      <c r="AE94" s="151"/>
      <c r="AF94" s="151"/>
      <c r="AG94" s="151" t="s">
        <v>1927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264" t="s">
        <v>1989</v>
      </c>
      <c r="D95" s="265"/>
      <c r="E95" s="265"/>
      <c r="F95" s="265"/>
      <c r="G95" s="265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1927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2" t="s">
        <v>1990</v>
      </c>
      <c r="D96" s="164"/>
      <c r="E96" s="165"/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1"/>
      <c r="AA96" s="151"/>
      <c r="AB96" s="151"/>
      <c r="AC96" s="151"/>
      <c r="AD96" s="151"/>
      <c r="AE96" s="151"/>
      <c r="AF96" s="151"/>
      <c r="AG96" s="151" t="s">
        <v>249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2" t="s">
        <v>1991</v>
      </c>
      <c r="D97" s="164"/>
      <c r="E97" s="165"/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1"/>
      <c r="AA97" s="151"/>
      <c r="AB97" s="151"/>
      <c r="AC97" s="151"/>
      <c r="AD97" s="151"/>
      <c r="AE97" s="151"/>
      <c r="AF97" s="151"/>
      <c r="AG97" s="151" t="s">
        <v>249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92" t="s">
        <v>1992</v>
      </c>
      <c r="D98" s="164"/>
      <c r="E98" s="165">
        <v>192.6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249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7" t="s">
        <v>235</v>
      </c>
      <c r="B99" s="168" t="s">
        <v>122</v>
      </c>
      <c r="C99" s="190" t="s">
        <v>123</v>
      </c>
      <c r="D99" s="169"/>
      <c r="E99" s="170"/>
      <c r="F99" s="171"/>
      <c r="G99" s="171">
        <f>SUMIF(AG100:AG108,"&lt;&gt;NOR",G100:G108)</f>
        <v>0</v>
      </c>
      <c r="H99" s="171"/>
      <c r="I99" s="171">
        <f>SUM(I100:I108)</f>
        <v>0</v>
      </c>
      <c r="J99" s="171"/>
      <c r="K99" s="171">
        <f>SUM(K100:K108)</f>
        <v>0</v>
      </c>
      <c r="L99" s="171"/>
      <c r="M99" s="171">
        <f>SUM(M100:M108)</f>
        <v>0</v>
      </c>
      <c r="N99" s="170"/>
      <c r="O99" s="170">
        <f>SUM(O100:O108)</f>
        <v>1.17</v>
      </c>
      <c r="P99" s="170"/>
      <c r="Q99" s="170">
        <f>SUM(Q100:Q108)</f>
        <v>0</v>
      </c>
      <c r="R99" s="171"/>
      <c r="S99" s="171"/>
      <c r="T99" s="172"/>
      <c r="U99" s="166"/>
      <c r="V99" s="166">
        <f>SUM(V100:V108)</f>
        <v>0</v>
      </c>
      <c r="W99" s="166"/>
      <c r="X99" s="166"/>
      <c r="Y99" s="166"/>
      <c r="AG99" t="s">
        <v>236</v>
      </c>
    </row>
    <row r="100" spans="1:60" outlineLevel="1" x14ac:dyDescent="0.2">
      <c r="A100" s="174">
        <v>19</v>
      </c>
      <c r="B100" s="175" t="s">
        <v>1993</v>
      </c>
      <c r="C100" s="191" t="s">
        <v>1994</v>
      </c>
      <c r="D100" s="176" t="s">
        <v>297</v>
      </c>
      <c r="E100" s="177">
        <v>0.56399999999999995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1.0597399999999999</v>
      </c>
      <c r="O100" s="177">
        <f>ROUND(E100*N100,2)</f>
        <v>0.6</v>
      </c>
      <c r="P100" s="177">
        <v>0</v>
      </c>
      <c r="Q100" s="177">
        <f>ROUND(E100*P100,2)</f>
        <v>0</v>
      </c>
      <c r="R100" s="179"/>
      <c r="S100" s="179" t="s">
        <v>1946</v>
      </c>
      <c r="T100" s="180" t="s">
        <v>1902</v>
      </c>
      <c r="U100" s="162">
        <v>0</v>
      </c>
      <c r="V100" s="162">
        <f>ROUND(E100*U100,2)</f>
        <v>0</v>
      </c>
      <c r="W100" s="162"/>
      <c r="X100" s="162" t="s">
        <v>243</v>
      </c>
      <c r="Y100" s="162" t="s">
        <v>244</v>
      </c>
      <c r="Z100" s="151"/>
      <c r="AA100" s="151"/>
      <c r="AB100" s="151"/>
      <c r="AC100" s="151"/>
      <c r="AD100" s="151"/>
      <c r="AE100" s="151"/>
      <c r="AF100" s="151"/>
      <c r="AG100" s="151" t="s">
        <v>1632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266" t="s">
        <v>1926</v>
      </c>
      <c r="D101" s="267"/>
      <c r="E101" s="267"/>
      <c r="F101" s="267"/>
      <c r="G101" s="267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1927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264" t="s">
        <v>1995</v>
      </c>
      <c r="D102" s="265"/>
      <c r="E102" s="265"/>
      <c r="F102" s="265"/>
      <c r="G102" s="265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1927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264" t="s">
        <v>1996</v>
      </c>
      <c r="D103" s="265"/>
      <c r="E103" s="265"/>
      <c r="F103" s="265"/>
      <c r="G103" s="265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62"/>
      <c r="Z103" s="151"/>
      <c r="AA103" s="151"/>
      <c r="AB103" s="151"/>
      <c r="AC103" s="151"/>
      <c r="AD103" s="151"/>
      <c r="AE103" s="151"/>
      <c r="AF103" s="151"/>
      <c r="AG103" s="151" t="s">
        <v>1927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264" t="s">
        <v>1997</v>
      </c>
      <c r="D104" s="265"/>
      <c r="E104" s="265"/>
      <c r="F104" s="265"/>
      <c r="G104" s="265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1927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4">
        <v>20</v>
      </c>
      <c r="B105" s="175" t="s">
        <v>1998</v>
      </c>
      <c r="C105" s="191" t="s">
        <v>1999</v>
      </c>
      <c r="D105" s="176" t="s">
        <v>268</v>
      </c>
      <c r="E105" s="177">
        <v>72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7.8700000000000003E-3</v>
      </c>
      <c r="O105" s="177">
        <f>ROUND(E105*N105,2)</f>
        <v>0.56999999999999995</v>
      </c>
      <c r="P105" s="177">
        <v>0</v>
      </c>
      <c r="Q105" s="177">
        <f>ROUND(E105*P105,2)</f>
        <v>0</v>
      </c>
      <c r="R105" s="179"/>
      <c r="S105" s="179" t="s">
        <v>1946</v>
      </c>
      <c r="T105" s="180" t="s">
        <v>1902</v>
      </c>
      <c r="U105" s="162">
        <v>0</v>
      </c>
      <c r="V105" s="162">
        <f>ROUND(E105*U105,2)</f>
        <v>0</v>
      </c>
      <c r="W105" s="162"/>
      <c r="X105" s="162" t="s">
        <v>552</v>
      </c>
      <c r="Y105" s="162" t="s">
        <v>244</v>
      </c>
      <c r="Z105" s="151"/>
      <c r="AA105" s="151"/>
      <c r="AB105" s="151"/>
      <c r="AC105" s="151"/>
      <c r="AD105" s="151"/>
      <c r="AE105" s="151"/>
      <c r="AF105" s="151"/>
      <c r="AG105" s="151" t="s">
        <v>1988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192" t="s">
        <v>1949</v>
      </c>
      <c r="D106" s="164"/>
      <c r="E106" s="165"/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249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92" t="s">
        <v>1950</v>
      </c>
      <c r="D107" s="164"/>
      <c r="E107" s="165"/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1"/>
      <c r="AA107" s="151"/>
      <c r="AB107" s="151"/>
      <c r="AC107" s="151"/>
      <c r="AD107" s="151"/>
      <c r="AE107" s="151"/>
      <c r="AF107" s="151"/>
      <c r="AG107" s="151" t="s">
        <v>249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192" t="s">
        <v>1951</v>
      </c>
      <c r="D108" s="164"/>
      <c r="E108" s="165">
        <v>72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249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7" t="s">
        <v>235</v>
      </c>
      <c r="B109" s="168" t="s">
        <v>125</v>
      </c>
      <c r="C109" s="190" t="s">
        <v>126</v>
      </c>
      <c r="D109" s="169"/>
      <c r="E109" s="170"/>
      <c r="F109" s="171"/>
      <c r="G109" s="171">
        <f>SUMIF(AG110:AG113,"&lt;&gt;NOR",G110:G113)</f>
        <v>0</v>
      </c>
      <c r="H109" s="171"/>
      <c r="I109" s="171">
        <f>SUM(I110:I113)</f>
        <v>0</v>
      </c>
      <c r="J109" s="171"/>
      <c r="K109" s="171">
        <f>SUM(K110:K113)</f>
        <v>0</v>
      </c>
      <c r="L109" s="171"/>
      <c r="M109" s="171">
        <f>SUM(M110:M113)</f>
        <v>0</v>
      </c>
      <c r="N109" s="170"/>
      <c r="O109" s="170">
        <f>SUM(O110:O113)</f>
        <v>0</v>
      </c>
      <c r="P109" s="170"/>
      <c r="Q109" s="170">
        <f>SUM(Q110:Q113)</f>
        <v>0</v>
      </c>
      <c r="R109" s="171"/>
      <c r="S109" s="171"/>
      <c r="T109" s="172"/>
      <c r="U109" s="166"/>
      <c r="V109" s="166">
        <f>SUM(V110:V113)</f>
        <v>0</v>
      </c>
      <c r="W109" s="166"/>
      <c r="X109" s="166"/>
      <c r="Y109" s="166"/>
      <c r="AG109" t="s">
        <v>236</v>
      </c>
    </row>
    <row r="110" spans="1:60" outlineLevel="1" x14ac:dyDescent="0.2">
      <c r="A110" s="174">
        <v>21</v>
      </c>
      <c r="B110" s="175" t="s">
        <v>2000</v>
      </c>
      <c r="C110" s="191" t="s">
        <v>2001</v>
      </c>
      <c r="D110" s="176" t="s">
        <v>312</v>
      </c>
      <c r="E110" s="177">
        <v>220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9"/>
      <c r="S110" s="179" t="s">
        <v>1946</v>
      </c>
      <c r="T110" s="180" t="s">
        <v>1902</v>
      </c>
      <c r="U110" s="162">
        <v>0</v>
      </c>
      <c r="V110" s="162">
        <f>ROUND(E110*U110,2)</f>
        <v>0</v>
      </c>
      <c r="W110" s="162"/>
      <c r="X110" s="162" t="s">
        <v>243</v>
      </c>
      <c r="Y110" s="162" t="s">
        <v>244</v>
      </c>
      <c r="Z110" s="151"/>
      <c r="AA110" s="151"/>
      <c r="AB110" s="151"/>
      <c r="AC110" s="151"/>
      <c r="AD110" s="151"/>
      <c r="AE110" s="151"/>
      <c r="AF110" s="151"/>
      <c r="AG110" s="151" t="s">
        <v>1632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2" x14ac:dyDescent="0.2">
      <c r="A111" s="158"/>
      <c r="B111" s="159"/>
      <c r="C111" s="192" t="s">
        <v>2002</v>
      </c>
      <c r="D111" s="164"/>
      <c r="E111" s="165"/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1"/>
      <c r="AA111" s="151"/>
      <c r="AB111" s="151"/>
      <c r="AC111" s="151"/>
      <c r="AD111" s="151"/>
      <c r="AE111" s="151"/>
      <c r="AF111" s="151"/>
      <c r="AG111" s="151" t="s">
        <v>249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2" t="s">
        <v>2003</v>
      </c>
      <c r="D112" s="164"/>
      <c r="E112" s="165"/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249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2" t="s">
        <v>2004</v>
      </c>
      <c r="D113" s="164"/>
      <c r="E113" s="165">
        <v>220</v>
      </c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249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7" t="s">
        <v>235</v>
      </c>
      <c r="B114" s="168" t="s">
        <v>129</v>
      </c>
      <c r="C114" s="190" t="s">
        <v>130</v>
      </c>
      <c r="D114" s="169"/>
      <c r="E114" s="170"/>
      <c r="F114" s="171"/>
      <c r="G114" s="171">
        <f>SUMIF(AG115:AG118,"&lt;&gt;NOR",G115:G118)</f>
        <v>0</v>
      </c>
      <c r="H114" s="171"/>
      <c r="I114" s="171">
        <f>SUM(I115:I118)</f>
        <v>0</v>
      </c>
      <c r="J114" s="171"/>
      <c r="K114" s="171">
        <f>SUM(K115:K118)</f>
        <v>0</v>
      </c>
      <c r="L114" s="171"/>
      <c r="M114" s="171">
        <f>SUM(M115:M118)</f>
        <v>0</v>
      </c>
      <c r="N114" s="170"/>
      <c r="O114" s="170">
        <f>SUM(O115:O118)</f>
        <v>0</v>
      </c>
      <c r="P114" s="170"/>
      <c r="Q114" s="170">
        <f>SUM(Q115:Q118)</f>
        <v>0</v>
      </c>
      <c r="R114" s="171"/>
      <c r="S114" s="171"/>
      <c r="T114" s="172"/>
      <c r="U114" s="166"/>
      <c r="V114" s="166">
        <f>SUM(V115:V118)</f>
        <v>0</v>
      </c>
      <c r="W114" s="166"/>
      <c r="X114" s="166"/>
      <c r="Y114" s="166"/>
      <c r="AG114" t="s">
        <v>236</v>
      </c>
    </row>
    <row r="115" spans="1:60" outlineLevel="1" x14ac:dyDescent="0.2">
      <c r="A115" s="174">
        <v>22</v>
      </c>
      <c r="B115" s="175" t="s">
        <v>2005</v>
      </c>
      <c r="C115" s="191" t="s">
        <v>2006</v>
      </c>
      <c r="D115" s="176" t="s">
        <v>268</v>
      </c>
      <c r="E115" s="177">
        <v>72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9"/>
      <c r="S115" s="179" t="s">
        <v>1946</v>
      </c>
      <c r="T115" s="180" t="s">
        <v>1902</v>
      </c>
      <c r="U115" s="162">
        <v>0</v>
      </c>
      <c r="V115" s="162">
        <f>ROUND(E115*U115,2)</f>
        <v>0</v>
      </c>
      <c r="W115" s="162"/>
      <c r="X115" s="162" t="s">
        <v>243</v>
      </c>
      <c r="Y115" s="162" t="s">
        <v>244</v>
      </c>
      <c r="Z115" s="151"/>
      <c r="AA115" s="151"/>
      <c r="AB115" s="151"/>
      <c r="AC115" s="151"/>
      <c r="AD115" s="151"/>
      <c r="AE115" s="151"/>
      <c r="AF115" s="151"/>
      <c r="AG115" s="151" t="s">
        <v>1632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">
      <c r="A116" s="158"/>
      <c r="B116" s="159"/>
      <c r="C116" s="192" t="s">
        <v>1949</v>
      </c>
      <c r="D116" s="164"/>
      <c r="E116" s="165"/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249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92" t="s">
        <v>1950</v>
      </c>
      <c r="D117" s="164"/>
      <c r="E117" s="165"/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1"/>
      <c r="AA117" s="151"/>
      <c r="AB117" s="151"/>
      <c r="AC117" s="151"/>
      <c r="AD117" s="151"/>
      <c r="AE117" s="151"/>
      <c r="AF117" s="151"/>
      <c r="AG117" s="151" t="s">
        <v>249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2" t="s">
        <v>1951</v>
      </c>
      <c r="D118" s="164"/>
      <c r="E118" s="165">
        <v>72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249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7" t="s">
        <v>235</v>
      </c>
      <c r="B119" s="168" t="s">
        <v>131</v>
      </c>
      <c r="C119" s="190" t="s">
        <v>132</v>
      </c>
      <c r="D119" s="169"/>
      <c r="E119" s="170"/>
      <c r="F119" s="171"/>
      <c r="G119" s="171">
        <f>SUMIF(AG120:AG133,"&lt;&gt;NOR",G120:G133)</f>
        <v>0</v>
      </c>
      <c r="H119" s="171"/>
      <c r="I119" s="171">
        <f>SUM(I120:I133)</f>
        <v>0</v>
      </c>
      <c r="J119" s="171"/>
      <c r="K119" s="171">
        <f>SUM(K120:K133)</f>
        <v>0</v>
      </c>
      <c r="L119" s="171"/>
      <c r="M119" s="171">
        <f>SUM(M120:M133)</f>
        <v>0</v>
      </c>
      <c r="N119" s="170"/>
      <c r="O119" s="170">
        <f>SUM(O120:O133)</f>
        <v>2.02</v>
      </c>
      <c r="P119" s="170"/>
      <c r="Q119" s="170">
        <f>SUM(Q120:Q133)</f>
        <v>0</v>
      </c>
      <c r="R119" s="171"/>
      <c r="S119" s="171"/>
      <c r="T119" s="172"/>
      <c r="U119" s="166"/>
      <c r="V119" s="166">
        <f>SUM(V120:V133)</f>
        <v>0</v>
      </c>
      <c r="W119" s="166"/>
      <c r="X119" s="166"/>
      <c r="Y119" s="166"/>
      <c r="AG119" t="s">
        <v>236</v>
      </c>
    </row>
    <row r="120" spans="1:60" outlineLevel="1" x14ac:dyDescent="0.2">
      <c r="A120" s="174">
        <v>23</v>
      </c>
      <c r="B120" s="175" t="s">
        <v>2007</v>
      </c>
      <c r="C120" s="191" t="s">
        <v>2008</v>
      </c>
      <c r="D120" s="176" t="s">
        <v>268</v>
      </c>
      <c r="E120" s="177">
        <v>234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7">
        <v>0</v>
      </c>
      <c r="O120" s="177">
        <f>ROUND(E120*N120,2)</f>
        <v>0</v>
      </c>
      <c r="P120" s="177">
        <v>0</v>
      </c>
      <c r="Q120" s="177">
        <f>ROUND(E120*P120,2)</f>
        <v>0</v>
      </c>
      <c r="R120" s="179"/>
      <c r="S120" s="179" t="s">
        <v>1946</v>
      </c>
      <c r="T120" s="180" t="s">
        <v>1902</v>
      </c>
      <c r="U120" s="162">
        <v>0</v>
      </c>
      <c r="V120" s="162">
        <f>ROUND(E120*U120,2)</f>
        <v>0</v>
      </c>
      <c r="W120" s="162"/>
      <c r="X120" s="162" t="s">
        <v>243</v>
      </c>
      <c r="Y120" s="162" t="s">
        <v>244</v>
      </c>
      <c r="Z120" s="151"/>
      <c r="AA120" s="151"/>
      <c r="AB120" s="151"/>
      <c r="AC120" s="151"/>
      <c r="AD120" s="151"/>
      <c r="AE120" s="151"/>
      <c r="AF120" s="151"/>
      <c r="AG120" s="151" t="s">
        <v>1632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192" t="s">
        <v>1920</v>
      </c>
      <c r="D121" s="164"/>
      <c r="E121" s="165"/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1"/>
      <c r="AA121" s="151"/>
      <c r="AB121" s="151"/>
      <c r="AC121" s="151"/>
      <c r="AD121" s="151"/>
      <c r="AE121" s="151"/>
      <c r="AF121" s="151"/>
      <c r="AG121" s="151" t="s">
        <v>249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2" t="s">
        <v>2009</v>
      </c>
      <c r="D122" s="164"/>
      <c r="E122" s="165"/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1"/>
      <c r="AA122" s="151"/>
      <c r="AB122" s="151"/>
      <c r="AC122" s="151"/>
      <c r="AD122" s="151"/>
      <c r="AE122" s="151"/>
      <c r="AF122" s="151"/>
      <c r="AG122" s="151" t="s">
        <v>249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92" t="s">
        <v>1962</v>
      </c>
      <c r="D123" s="164"/>
      <c r="E123" s="165"/>
      <c r="F123" s="162"/>
      <c r="G123" s="162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62"/>
      <c r="Z123" s="151"/>
      <c r="AA123" s="151"/>
      <c r="AB123" s="151"/>
      <c r="AC123" s="151"/>
      <c r="AD123" s="151"/>
      <c r="AE123" s="151"/>
      <c r="AF123" s="151"/>
      <c r="AG123" s="151" t="s">
        <v>249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2" t="s">
        <v>2010</v>
      </c>
      <c r="D124" s="164"/>
      <c r="E124" s="165"/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1"/>
      <c r="AA124" s="151"/>
      <c r="AB124" s="151"/>
      <c r="AC124" s="151"/>
      <c r="AD124" s="151"/>
      <c r="AE124" s="151"/>
      <c r="AF124" s="151"/>
      <c r="AG124" s="151" t="s">
        <v>249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2" t="s">
        <v>2011</v>
      </c>
      <c r="D125" s="164"/>
      <c r="E125" s="165"/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249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2" t="s">
        <v>1905</v>
      </c>
      <c r="D126" s="164"/>
      <c r="E126" s="165"/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62"/>
      <c r="Z126" s="151"/>
      <c r="AA126" s="151"/>
      <c r="AB126" s="151"/>
      <c r="AC126" s="151"/>
      <c r="AD126" s="151"/>
      <c r="AE126" s="151"/>
      <c r="AF126" s="151"/>
      <c r="AG126" s="151" t="s">
        <v>249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">
      <c r="A127" s="158"/>
      <c r="B127" s="159"/>
      <c r="C127" s="192" t="s">
        <v>2012</v>
      </c>
      <c r="D127" s="164"/>
      <c r="E127" s="165">
        <v>234</v>
      </c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1"/>
      <c r="AA127" s="151"/>
      <c r="AB127" s="151"/>
      <c r="AC127" s="151"/>
      <c r="AD127" s="151"/>
      <c r="AE127" s="151"/>
      <c r="AF127" s="151"/>
      <c r="AG127" s="151" t="s">
        <v>249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22.5" outlineLevel="1" x14ac:dyDescent="0.2">
      <c r="A128" s="174">
        <v>24</v>
      </c>
      <c r="B128" s="175" t="s">
        <v>2013</v>
      </c>
      <c r="C128" s="191" t="s">
        <v>2014</v>
      </c>
      <c r="D128" s="176" t="s">
        <v>268</v>
      </c>
      <c r="E128" s="177">
        <v>20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7">
        <v>0.10100000000000001</v>
      </c>
      <c r="O128" s="177">
        <f>ROUND(E128*N128,2)</f>
        <v>2.02</v>
      </c>
      <c r="P128" s="177">
        <v>0</v>
      </c>
      <c r="Q128" s="177">
        <f>ROUND(E128*P128,2)</f>
        <v>0</v>
      </c>
      <c r="R128" s="179"/>
      <c r="S128" s="179" t="s">
        <v>1946</v>
      </c>
      <c r="T128" s="180" t="s">
        <v>1902</v>
      </c>
      <c r="U128" s="162">
        <v>0</v>
      </c>
      <c r="V128" s="162">
        <f>ROUND(E128*U128,2)</f>
        <v>0</v>
      </c>
      <c r="W128" s="162"/>
      <c r="X128" s="162" t="s">
        <v>243</v>
      </c>
      <c r="Y128" s="162" t="s">
        <v>244</v>
      </c>
      <c r="Z128" s="151"/>
      <c r="AA128" s="151"/>
      <c r="AB128" s="151"/>
      <c r="AC128" s="151"/>
      <c r="AD128" s="151"/>
      <c r="AE128" s="151"/>
      <c r="AF128" s="151"/>
      <c r="AG128" s="151" t="s">
        <v>1632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">
      <c r="A129" s="158"/>
      <c r="B129" s="159"/>
      <c r="C129" s="266" t="s">
        <v>1926</v>
      </c>
      <c r="D129" s="267"/>
      <c r="E129" s="267"/>
      <c r="F129" s="267"/>
      <c r="G129" s="267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1"/>
      <c r="AA129" s="151"/>
      <c r="AB129" s="151"/>
      <c r="AC129" s="151"/>
      <c r="AD129" s="151"/>
      <c r="AE129" s="151"/>
      <c r="AF129" s="151"/>
      <c r="AG129" s="151" t="s">
        <v>1927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264" t="s">
        <v>2015</v>
      </c>
      <c r="D130" s="265"/>
      <c r="E130" s="265"/>
      <c r="F130" s="265"/>
      <c r="G130" s="265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1"/>
      <c r="AA130" s="151"/>
      <c r="AB130" s="151"/>
      <c r="AC130" s="151"/>
      <c r="AD130" s="151"/>
      <c r="AE130" s="151"/>
      <c r="AF130" s="151"/>
      <c r="AG130" s="151" t="s">
        <v>1927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2" t="s">
        <v>1904</v>
      </c>
      <c r="D131" s="164"/>
      <c r="E131" s="165"/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1"/>
      <c r="AA131" s="151"/>
      <c r="AB131" s="151"/>
      <c r="AC131" s="151"/>
      <c r="AD131" s="151"/>
      <c r="AE131" s="151"/>
      <c r="AF131" s="151"/>
      <c r="AG131" s="151" t="s">
        <v>249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2" t="s">
        <v>1905</v>
      </c>
      <c r="D132" s="164"/>
      <c r="E132" s="165"/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1"/>
      <c r="AA132" s="151"/>
      <c r="AB132" s="151"/>
      <c r="AC132" s="151"/>
      <c r="AD132" s="151"/>
      <c r="AE132" s="151"/>
      <c r="AF132" s="151"/>
      <c r="AG132" s="151" t="s">
        <v>249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2" t="s">
        <v>1906</v>
      </c>
      <c r="D133" s="164"/>
      <c r="E133" s="165">
        <v>20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249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x14ac:dyDescent="0.2">
      <c r="A134" s="167" t="s">
        <v>235</v>
      </c>
      <c r="B134" s="168" t="s">
        <v>141</v>
      </c>
      <c r="C134" s="190" t="s">
        <v>142</v>
      </c>
      <c r="D134" s="169"/>
      <c r="E134" s="170"/>
      <c r="F134" s="171"/>
      <c r="G134" s="171">
        <f>SUMIF(AG135:AG216,"&lt;&gt;NOR",G135:G216)</f>
        <v>0</v>
      </c>
      <c r="H134" s="171"/>
      <c r="I134" s="171">
        <f>SUM(I135:I216)</f>
        <v>0</v>
      </c>
      <c r="J134" s="171"/>
      <c r="K134" s="171">
        <f>SUM(K135:K216)</f>
        <v>0</v>
      </c>
      <c r="L134" s="171"/>
      <c r="M134" s="171">
        <f>SUM(M135:M216)</f>
        <v>0</v>
      </c>
      <c r="N134" s="170"/>
      <c r="O134" s="170">
        <f>SUM(O135:O216)</f>
        <v>12.51</v>
      </c>
      <c r="P134" s="170"/>
      <c r="Q134" s="170">
        <f>SUM(Q135:Q216)</f>
        <v>0</v>
      </c>
      <c r="R134" s="171"/>
      <c r="S134" s="171"/>
      <c r="T134" s="172"/>
      <c r="U134" s="166"/>
      <c r="V134" s="166">
        <f>SUM(V135:V216)</f>
        <v>76.81</v>
      </c>
      <c r="W134" s="166"/>
      <c r="X134" s="166"/>
      <c r="Y134" s="166"/>
      <c r="AG134" t="s">
        <v>236</v>
      </c>
    </row>
    <row r="135" spans="1:60" outlineLevel="1" x14ac:dyDescent="0.2">
      <c r="A135" s="174">
        <v>25</v>
      </c>
      <c r="B135" s="175" t="s">
        <v>2016</v>
      </c>
      <c r="C135" s="191" t="s">
        <v>2017</v>
      </c>
      <c r="D135" s="176" t="s">
        <v>312</v>
      </c>
      <c r="E135" s="177">
        <v>220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9" t="s">
        <v>2018</v>
      </c>
      <c r="S135" s="179" t="s">
        <v>241</v>
      </c>
      <c r="T135" s="180" t="s">
        <v>1902</v>
      </c>
      <c r="U135" s="162">
        <v>6.6000000000000003E-2</v>
      </c>
      <c r="V135" s="162">
        <f>ROUND(E135*U135,2)</f>
        <v>14.52</v>
      </c>
      <c r="W135" s="162"/>
      <c r="X135" s="162" t="s">
        <v>243</v>
      </c>
      <c r="Y135" s="162" t="s">
        <v>244</v>
      </c>
      <c r="Z135" s="151"/>
      <c r="AA135" s="151"/>
      <c r="AB135" s="151"/>
      <c r="AC135" s="151"/>
      <c r="AD135" s="151"/>
      <c r="AE135" s="151"/>
      <c r="AF135" s="151"/>
      <c r="AG135" s="151" t="s">
        <v>1632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253" t="s">
        <v>2019</v>
      </c>
      <c r="D136" s="254"/>
      <c r="E136" s="254"/>
      <c r="F136" s="254"/>
      <c r="G136" s="254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1"/>
      <c r="AA136" s="151"/>
      <c r="AB136" s="151"/>
      <c r="AC136" s="151"/>
      <c r="AD136" s="151"/>
      <c r="AE136" s="151"/>
      <c r="AF136" s="151"/>
      <c r="AG136" s="151" t="s">
        <v>247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2" t="s">
        <v>2020</v>
      </c>
      <c r="D137" s="164"/>
      <c r="E137" s="165"/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1"/>
      <c r="AA137" s="151"/>
      <c r="AB137" s="151"/>
      <c r="AC137" s="151"/>
      <c r="AD137" s="151"/>
      <c r="AE137" s="151"/>
      <c r="AF137" s="151"/>
      <c r="AG137" s="151" t="s">
        <v>249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2" t="s">
        <v>2003</v>
      </c>
      <c r="D138" s="164"/>
      <c r="E138" s="165"/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1"/>
      <c r="AA138" s="151"/>
      <c r="AB138" s="151"/>
      <c r="AC138" s="151"/>
      <c r="AD138" s="151"/>
      <c r="AE138" s="151"/>
      <c r="AF138" s="151"/>
      <c r="AG138" s="151" t="s">
        <v>249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192" t="s">
        <v>2004</v>
      </c>
      <c r="D139" s="164"/>
      <c r="E139" s="165">
        <v>220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1"/>
      <c r="AA139" s="151"/>
      <c r="AB139" s="151"/>
      <c r="AC139" s="151"/>
      <c r="AD139" s="151"/>
      <c r="AE139" s="151"/>
      <c r="AF139" s="151"/>
      <c r="AG139" s="151" t="s">
        <v>249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4">
        <v>26</v>
      </c>
      <c r="B140" s="175" t="s">
        <v>2021</v>
      </c>
      <c r="C140" s="191" t="s">
        <v>2022</v>
      </c>
      <c r="D140" s="176" t="s">
        <v>312</v>
      </c>
      <c r="E140" s="177">
        <v>220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7">
        <v>0</v>
      </c>
      <c r="O140" s="177">
        <f>ROUND(E140*N140,2)</f>
        <v>0</v>
      </c>
      <c r="P140" s="177">
        <v>0</v>
      </c>
      <c r="Q140" s="177">
        <f>ROUND(E140*P140,2)</f>
        <v>0</v>
      </c>
      <c r="R140" s="179" t="s">
        <v>2018</v>
      </c>
      <c r="S140" s="179" t="s">
        <v>241</v>
      </c>
      <c r="T140" s="180" t="s">
        <v>1902</v>
      </c>
      <c r="U140" s="162">
        <v>5.5E-2</v>
      </c>
      <c r="V140" s="162">
        <f>ROUND(E140*U140,2)</f>
        <v>12.1</v>
      </c>
      <c r="W140" s="162"/>
      <c r="X140" s="162" t="s">
        <v>243</v>
      </c>
      <c r="Y140" s="162" t="s">
        <v>244</v>
      </c>
      <c r="Z140" s="151"/>
      <c r="AA140" s="151"/>
      <c r="AB140" s="151"/>
      <c r="AC140" s="151"/>
      <c r="AD140" s="151"/>
      <c r="AE140" s="151"/>
      <c r="AF140" s="151"/>
      <c r="AG140" s="151" t="s">
        <v>1632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2" x14ac:dyDescent="0.2">
      <c r="A141" s="158"/>
      <c r="B141" s="159"/>
      <c r="C141" s="253" t="s">
        <v>2023</v>
      </c>
      <c r="D141" s="254"/>
      <c r="E141" s="254"/>
      <c r="F141" s="254"/>
      <c r="G141" s="254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1"/>
      <c r="AA141" s="151"/>
      <c r="AB141" s="151"/>
      <c r="AC141" s="151"/>
      <c r="AD141" s="151"/>
      <c r="AE141" s="151"/>
      <c r="AF141" s="151"/>
      <c r="AG141" s="151" t="s">
        <v>247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81" t="str">
        <f>C141</f>
        <v>přísun, montáže, demontáže a odsunu zkoušecího čerpadla, napuštění tlakovou vodou a dodání vody pro tlakovou zkoušku,</v>
      </c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">
      <c r="A142" s="158"/>
      <c r="B142" s="159"/>
      <c r="C142" s="192" t="s">
        <v>2024</v>
      </c>
      <c r="D142" s="164"/>
      <c r="E142" s="165"/>
      <c r="F142" s="162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1"/>
      <c r="AA142" s="151"/>
      <c r="AB142" s="151"/>
      <c r="AC142" s="151"/>
      <c r="AD142" s="151"/>
      <c r="AE142" s="151"/>
      <c r="AF142" s="151"/>
      <c r="AG142" s="151" t="s">
        <v>249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92" t="s">
        <v>2003</v>
      </c>
      <c r="D143" s="164"/>
      <c r="E143" s="165"/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1"/>
      <c r="AA143" s="151"/>
      <c r="AB143" s="151"/>
      <c r="AC143" s="151"/>
      <c r="AD143" s="151"/>
      <c r="AE143" s="151"/>
      <c r="AF143" s="151"/>
      <c r="AG143" s="151" t="s">
        <v>249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92" t="s">
        <v>2004</v>
      </c>
      <c r="D144" s="164"/>
      <c r="E144" s="165">
        <v>220</v>
      </c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1"/>
      <c r="AA144" s="151"/>
      <c r="AB144" s="151"/>
      <c r="AC144" s="151"/>
      <c r="AD144" s="151"/>
      <c r="AE144" s="151"/>
      <c r="AF144" s="151"/>
      <c r="AG144" s="151" t="s">
        <v>249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4">
        <v>27</v>
      </c>
      <c r="B145" s="175" t="s">
        <v>2025</v>
      </c>
      <c r="C145" s="191" t="s">
        <v>2026</v>
      </c>
      <c r="D145" s="176" t="s">
        <v>2027</v>
      </c>
      <c r="E145" s="177">
        <v>1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3.4569999999999997E-2</v>
      </c>
      <c r="O145" s="177">
        <f>ROUND(E145*N145,2)</f>
        <v>0.03</v>
      </c>
      <c r="P145" s="177">
        <v>0</v>
      </c>
      <c r="Q145" s="177">
        <f>ROUND(E145*P145,2)</f>
        <v>0</v>
      </c>
      <c r="R145" s="179" t="s">
        <v>2018</v>
      </c>
      <c r="S145" s="179" t="s">
        <v>241</v>
      </c>
      <c r="T145" s="180" t="s">
        <v>1902</v>
      </c>
      <c r="U145" s="162">
        <v>10.130000000000001</v>
      </c>
      <c r="V145" s="162">
        <f>ROUND(E145*U145,2)</f>
        <v>10.130000000000001</v>
      </c>
      <c r="W145" s="162"/>
      <c r="X145" s="162" t="s">
        <v>243</v>
      </c>
      <c r="Y145" s="162" t="s">
        <v>244</v>
      </c>
      <c r="Z145" s="151"/>
      <c r="AA145" s="151"/>
      <c r="AB145" s="151"/>
      <c r="AC145" s="151"/>
      <c r="AD145" s="151"/>
      <c r="AE145" s="151"/>
      <c r="AF145" s="151"/>
      <c r="AG145" s="151" t="s">
        <v>1632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33.75" outlineLevel="2" x14ac:dyDescent="0.2">
      <c r="A146" s="158"/>
      <c r="B146" s="159"/>
      <c r="C146" s="253" t="s">
        <v>2028</v>
      </c>
      <c r="D146" s="254"/>
      <c r="E146" s="254"/>
      <c r="F146" s="254"/>
      <c r="G146" s="254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247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81" t="str">
        <f>C146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46" s="151"/>
      <c r="BC146" s="151"/>
      <c r="BD146" s="151"/>
      <c r="BE146" s="151"/>
      <c r="BF146" s="151"/>
      <c r="BG146" s="151"/>
      <c r="BH146" s="151"/>
    </row>
    <row r="147" spans="1:60" outlineLevel="2" x14ac:dyDescent="0.2">
      <c r="A147" s="158"/>
      <c r="B147" s="159"/>
      <c r="C147" s="192" t="s">
        <v>2029</v>
      </c>
      <c r="D147" s="164"/>
      <c r="E147" s="165"/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1"/>
      <c r="AA147" s="151"/>
      <c r="AB147" s="151"/>
      <c r="AC147" s="151"/>
      <c r="AD147" s="151"/>
      <c r="AE147" s="151"/>
      <c r="AF147" s="151"/>
      <c r="AG147" s="151" t="s">
        <v>249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92" t="s">
        <v>106</v>
      </c>
      <c r="D148" s="164"/>
      <c r="E148" s="165">
        <v>1</v>
      </c>
      <c r="F148" s="162"/>
      <c r="G148" s="162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1"/>
      <c r="AA148" s="151"/>
      <c r="AB148" s="151"/>
      <c r="AC148" s="151"/>
      <c r="AD148" s="151"/>
      <c r="AE148" s="151"/>
      <c r="AF148" s="151"/>
      <c r="AG148" s="151" t="s">
        <v>249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 x14ac:dyDescent="0.2">
      <c r="A149" s="174">
        <v>28</v>
      </c>
      <c r="B149" s="175" t="s">
        <v>2030</v>
      </c>
      <c r="C149" s="191" t="s">
        <v>2031</v>
      </c>
      <c r="D149" s="176" t="s">
        <v>446</v>
      </c>
      <c r="E149" s="177">
        <v>1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10.14451</v>
      </c>
      <c r="O149" s="177">
        <f>ROUND(E149*N149,2)</f>
        <v>10.14</v>
      </c>
      <c r="P149" s="177">
        <v>0</v>
      </c>
      <c r="Q149" s="177">
        <f>ROUND(E149*P149,2)</f>
        <v>0</v>
      </c>
      <c r="R149" s="179" t="s">
        <v>2018</v>
      </c>
      <c r="S149" s="179" t="s">
        <v>241</v>
      </c>
      <c r="T149" s="180" t="s">
        <v>1902</v>
      </c>
      <c r="U149" s="162">
        <v>37.533999999999999</v>
      </c>
      <c r="V149" s="162">
        <f>ROUND(E149*U149,2)</f>
        <v>37.53</v>
      </c>
      <c r="W149" s="162"/>
      <c r="X149" s="162" t="s">
        <v>243</v>
      </c>
      <c r="Y149" s="162" t="s">
        <v>244</v>
      </c>
      <c r="Z149" s="151"/>
      <c r="AA149" s="151"/>
      <c r="AB149" s="151"/>
      <c r="AC149" s="151"/>
      <c r="AD149" s="151"/>
      <c r="AE149" s="151"/>
      <c r="AF149" s="151"/>
      <c r="AG149" s="151" t="s">
        <v>1632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2" x14ac:dyDescent="0.2">
      <c r="A150" s="158"/>
      <c r="B150" s="159"/>
      <c r="C150" s="253" t="s">
        <v>2032</v>
      </c>
      <c r="D150" s="254"/>
      <c r="E150" s="254"/>
      <c r="F150" s="254"/>
      <c r="G150" s="254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1"/>
      <c r="AA150" s="151"/>
      <c r="AB150" s="151"/>
      <c r="AC150" s="151"/>
      <c r="AD150" s="151"/>
      <c r="AE150" s="151"/>
      <c r="AF150" s="151"/>
      <c r="AG150" s="151" t="s">
        <v>247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">
      <c r="A151" s="158"/>
      <c r="B151" s="159"/>
      <c r="C151" s="264" t="s">
        <v>1926</v>
      </c>
      <c r="D151" s="265"/>
      <c r="E151" s="265"/>
      <c r="F151" s="265"/>
      <c r="G151" s="265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1"/>
      <c r="AA151" s="151"/>
      <c r="AB151" s="151"/>
      <c r="AC151" s="151"/>
      <c r="AD151" s="151"/>
      <c r="AE151" s="151"/>
      <c r="AF151" s="151"/>
      <c r="AG151" s="151" t="s">
        <v>1927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264" t="s">
        <v>2033</v>
      </c>
      <c r="D152" s="265"/>
      <c r="E152" s="265"/>
      <c r="F152" s="265"/>
      <c r="G152" s="265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1927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">
      <c r="A153" s="158"/>
      <c r="B153" s="159"/>
      <c r="C153" s="192" t="s">
        <v>2034</v>
      </c>
      <c r="D153" s="164"/>
      <c r="E153" s="165"/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1"/>
      <c r="AA153" s="151"/>
      <c r="AB153" s="151"/>
      <c r="AC153" s="151"/>
      <c r="AD153" s="151"/>
      <c r="AE153" s="151"/>
      <c r="AF153" s="151"/>
      <c r="AG153" s="151" t="s">
        <v>249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2" t="s">
        <v>2029</v>
      </c>
      <c r="D154" s="164"/>
      <c r="E154" s="165"/>
      <c r="F154" s="162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62"/>
      <c r="Z154" s="151"/>
      <c r="AA154" s="151"/>
      <c r="AB154" s="151"/>
      <c r="AC154" s="151"/>
      <c r="AD154" s="151"/>
      <c r="AE154" s="151"/>
      <c r="AF154" s="151"/>
      <c r="AG154" s="151" t="s">
        <v>249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92" t="s">
        <v>106</v>
      </c>
      <c r="D155" s="164"/>
      <c r="E155" s="165">
        <v>1</v>
      </c>
      <c r="F155" s="162"/>
      <c r="G155" s="162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62"/>
      <c r="Z155" s="151"/>
      <c r="AA155" s="151"/>
      <c r="AB155" s="151"/>
      <c r="AC155" s="151"/>
      <c r="AD155" s="151"/>
      <c r="AE155" s="151"/>
      <c r="AF155" s="151"/>
      <c r="AG155" s="151" t="s">
        <v>249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74">
        <v>29</v>
      </c>
      <c r="B156" s="175" t="s">
        <v>2035</v>
      </c>
      <c r="C156" s="191" t="s">
        <v>2036</v>
      </c>
      <c r="D156" s="176" t="s">
        <v>297</v>
      </c>
      <c r="E156" s="177">
        <v>11.944000000000001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7">
        <v>0</v>
      </c>
      <c r="O156" s="177">
        <f>ROUND(E156*N156,2)</f>
        <v>0</v>
      </c>
      <c r="P156" s="177">
        <v>0</v>
      </c>
      <c r="Q156" s="177">
        <f>ROUND(E156*P156,2)</f>
        <v>0</v>
      </c>
      <c r="R156" s="179" t="s">
        <v>2018</v>
      </c>
      <c r="S156" s="179" t="s">
        <v>241</v>
      </c>
      <c r="T156" s="180" t="s">
        <v>1902</v>
      </c>
      <c r="U156" s="162">
        <v>0.21149999999999999</v>
      </c>
      <c r="V156" s="162">
        <f>ROUND(E156*U156,2)</f>
        <v>2.5299999999999998</v>
      </c>
      <c r="W156" s="162"/>
      <c r="X156" s="162" t="s">
        <v>243</v>
      </c>
      <c r="Y156" s="162" t="s">
        <v>244</v>
      </c>
      <c r="Z156" s="151"/>
      <c r="AA156" s="151"/>
      <c r="AB156" s="151"/>
      <c r="AC156" s="151"/>
      <c r="AD156" s="151"/>
      <c r="AE156" s="151"/>
      <c r="AF156" s="151"/>
      <c r="AG156" s="151" t="s">
        <v>1632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2" x14ac:dyDescent="0.2">
      <c r="A157" s="158"/>
      <c r="B157" s="159"/>
      <c r="C157" s="253" t="s">
        <v>2037</v>
      </c>
      <c r="D157" s="254"/>
      <c r="E157" s="254"/>
      <c r="F157" s="254"/>
      <c r="G157" s="254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1"/>
      <c r="AA157" s="151"/>
      <c r="AB157" s="151"/>
      <c r="AC157" s="151"/>
      <c r="AD157" s="151"/>
      <c r="AE157" s="151"/>
      <c r="AF157" s="151"/>
      <c r="AG157" s="151" t="s">
        <v>247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74">
        <v>30</v>
      </c>
      <c r="B158" s="175" t="s">
        <v>2038</v>
      </c>
      <c r="C158" s="191" t="s">
        <v>2039</v>
      </c>
      <c r="D158" s="176" t="s">
        <v>446</v>
      </c>
      <c r="E158" s="177">
        <v>1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7">
        <v>8.0000000000000007E-5</v>
      </c>
      <c r="O158" s="177">
        <f>ROUND(E158*N158,2)</f>
        <v>0</v>
      </c>
      <c r="P158" s="177">
        <v>0</v>
      </c>
      <c r="Q158" s="177">
        <f>ROUND(E158*P158,2)</f>
        <v>0</v>
      </c>
      <c r="R158" s="179"/>
      <c r="S158" s="179" t="s">
        <v>1946</v>
      </c>
      <c r="T158" s="180" t="s">
        <v>1902</v>
      </c>
      <c r="U158" s="162">
        <v>0</v>
      </c>
      <c r="V158" s="162">
        <f>ROUND(E158*U158,2)</f>
        <v>0</v>
      </c>
      <c r="W158" s="162"/>
      <c r="X158" s="162" t="s">
        <v>243</v>
      </c>
      <c r="Y158" s="162" t="s">
        <v>244</v>
      </c>
      <c r="Z158" s="151"/>
      <c r="AA158" s="151"/>
      <c r="AB158" s="151"/>
      <c r="AC158" s="151"/>
      <c r="AD158" s="151"/>
      <c r="AE158" s="151"/>
      <c r="AF158" s="151"/>
      <c r="AG158" s="151" t="s">
        <v>1632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2" x14ac:dyDescent="0.2">
      <c r="A159" s="158"/>
      <c r="B159" s="159"/>
      <c r="C159" s="192" t="s">
        <v>2040</v>
      </c>
      <c r="D159" s="164"/>
      <c r="E159" s="165"/>
      <c r="F159" s="162"/>
      <c r="G159" s="162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62"/>
      <c r="Z159" s="151"/>
      <c r="AA159" s="151"/>
      <c r="AB159" s="151"/>
      <c r="AC159" s="151"/>
      <c r="AD159" s="151"/>
      <c r="AE159" s="151"/>
      <c r="AF159" s="151"/>
      <c r="AG159" s="151" t="s">
        <v>249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92" t="s">
        <v>2029</v>
      </c>
      <c r="D160" s="164"/>
      <c r="E160" s="165"/>
      <c r="F160" s="162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1"/>
      <c r="AA160" s="151"/>
      <c r="AB160" s="151"/>
      <c r="AC160" s="151"/>
      <c r="AD160" s="151"/>
      <c r="AE160" s="151"/>
      <c r="AF160" s="151"/>
      <c r="AG160" s="151" t="s">
        <v>249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192" t="s">
        <v>106</v>
      </c>
      <c r="D161" s="164"/>
      <c r="E161" s="165">
        <v>1</v>
      </c>
      <c r="F161" s="162"/>
      <c r="G161" s="162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62"/>
      <c r="Z161" s="151"/>
      <c r="AA161" s="151"/>
      <c r="AB161" s="151"/>
      <c r="AC161" s="151"/>
      <c r="AD161" s="151"/>
      <c r="AE161" s="151"/>
      <c r="AF161" s="151"/>
      <c r="AG161" s="151" t="s">
        <v>249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74">
        <v>31</v>
      </c>
      <c r="B162" s="175" t="s">
        <v>2041</v>
      </c>
      <c r="C162" s="191" t="s">
        <v>2042</v>
      </c>
      <c r="D162" s="176" t="s">
        <v>446</v>
      </c>
      <c r="E162" s="177">
        <v>2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0.1056</v>
      </c>
      <c r="O162" s="177">
        <f>ROUND(E162*N162,2)</f>
        <v>0.21</v>
      </c>
      <c r="P162" s="177">
        <v>0</v>
      </c>
      <c r="Q162" s="177">
        <f>ROUND(E162*P162,2)</f>
        <v>0</v>
      </c>
      <c r="R162" s="179"/>
      <c r="S162" s="179" t="s">
        <v>1946</v>
      </c>
      <c r="T162" s="180" t="s">
        <v>1902</v>
      </c>
      <c r="U162" s="162">
        <v>0</v>
      </c>
      <c r="V162" s="162">
        <f>ROUND(E162*U162,2)</f>
        <v>0</v>
      </c>
      <c r="W162" s="162"/>
      <c r="X162" s="162" t="s">
        <v>243</v>
      </c>
      <c r="Y162" s="162" t="s">
        <v>244</v>
      </c>
      <c r="Z162" s="151"/>
      <c r="AA162" s="151"/>
      <c r="AB162" s="151"/>
      <c r="AC162" s="151"/>
      <c r="AD162" s="151"/>
      <c r="AE162" s="151"/>
      <c r="AF162" s="151"/>
      <c r="AG162" s="151" t="s">
        <v>1632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192" t="s">
        <v>2043</v>
      </c>
      <c r="D163" s="164"/>
      <c r="E163" s="165"/>
      <c r="F163" s="162"/>
      <c r="G163" s="162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1"/>
      <c r="AA163" s="151"/>
      <c r="AB163" s="151"/>
      <c r="AC163" s="151"/>
      <c r="AD163" s="151"/>
      <c r="AE163" s="151"/>
      <c r="AF163" s="151"/>
      <c r="AG163" s="151" t="s">
        <v>249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192" t="s">
        <v>1955</v>
      </c>
      <c r="D164" s="164"/>
      <c r="E164" s="165"/>
      <c r="F164" s="162"/>
      <c r="G164" s="162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1"/>
      <c r="AA164" s="151"/>
      <c r="AB164" s="151"/>
      <c r="AC164" s="151"/>
      <c r="AD164" s="151"/>
      <c r="AE164" s="151"/>
      <c r="AF164" s="151"/>
      <c r="AG164" s="151" t="s">
        <v>249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192" t="s">
        <v>122</v>
      </c>
      <c r="D165" s="164"/>
      <c r="E165" s="165">
        <v>2</v>
      </c>
      <c r="F165" s="162"/>
      <c r="G165" s="162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62"/>
      <c r="Z165" s="151"/>
      <c r="AA165" s="151"/>
      <c r="AB165" s="151"/>
      <c r="AC165" s="151"/>
      <c r="AD165" s="151"/>
      <c r="AE165" s="151"/>
      <c r="AF165" s="151"/>
      <c r="AG165" s="151" t="s">
        <v>249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74">
        <v>32</v>
      </c>
      <c r="B166" s="175" t="s">
        <v>2044</v>
      </c>
      <c r="C166" s="191" t="s">
        <v>2045</v>
      </c>
      <c r="D166" s="176" t="s">
        <v>446</v>
      </c>
      <c r="E166" s="177">
        <v>1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7">
        <v>0.1056</v>
      </c>
      <c r="O166" s="177">
        <f>ROUND(E166*N166,2)</f>
        <v>0.11</v>
      </c>
      <c r="P166" s="177">
        <v>0</v>
      </c>
      <c r="Q166" s="177">
        <f>ROUND(E166*P166,2)</f>
        <v>0</v>
      </c>
      <c r="R166" s="179"/>
      <c r="S166" s="179" t="s">
        <v>1946</v>
      </c>
      <c r="T166" s="180" t="s">
        <v>1902</v>
      </c>
      <c r="U166" s="162">
        <v>0</v>
      </c>
      <c r="V166" s="162">
        <f>ROUND(E166*U166,2)</f>
        <v>0</v>
      </c>
      <c r="W166" s="162"/>
      <c r="X166" s="162" t="s">
        <v>243</v>
      </c>
      <c r="Y166" s="162" t="s">
        <v>244</v>
      </c>
      <c r="Z166" s="151"/>
      <c r="AA166" s="151"/>
      <c r="AB166" s="151"/>
      <c r="AC166" s="151"/>
      <c r="AD166" s="151"/>
      <c r="AE166" s="151"/>
      <c r="AF166" s="151"/>
      <c r="AG166" s="151" t="s">
        <v>1632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2" x14ac:dyDescent="0.2">
      <c r="A167" s="158"/>
      <c r="B167" s="159"/>
      <c r="C167" s="192" t="s">
        <v>2043</v>
      </c>
      <c r="D167" s="164"/>
      <c r="E167" s="165"/>
      <c r="F167" s="162"/>
      <c r="G167" s="162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62"/>
      <c r="Z167" s="151"/>
      <c r="AA167" s="151"/>
      <c r="AB167" s="151"/>
      <c r="AC167" s="151"/>
      <c r="AD167" s="151"/>
      <c r="AE167" s="151"/>
      <c r="AF167" s="151"/>
      <c r="AG167" s="151" t="s">
        <v>249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192" t="s">
        <v>2029</v>
      </c>
      <c r="D168" s="164"/>
      <c r="E168" s="165"/>
      <c r="F168" s="162"/>
      <c r="G168" s="162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62"/>
      <c r="Z168" s="151"/>
      <c r="AA168" s="151"/>
      <c r="AB168" s="151"/>
      <c r="AC168" s="151"/>
      <c r="AD168" s="151"/>
      <c r="AE168" s="151"/>
      <c r="AF168" s="151"/>
      <c r="AG168" s="151" t="s">
        <v>249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192" t="s">
        <v>106</v>
      </c>
      <c r="D169" s="164"/>
      <c r="E169" s="165">
        <v>1</v>
      </c>
      <c r="F169" s="162"/>
      <c r="G169" s="162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62"/>
      <c r="Z169" s="151"/>
      <c r="AA169" s="151"/>
      <c r="AB169" s="151"/>
      <c r="AC169" s="151"/>
      <c r="AD169" s="151"/>
      <c r="AE169" s="151"/>
      <c r="AF169" s="151"/>
      <c r="AG169" s="151" t="s">
        <v>249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74">
        <v>33</v>
      </c>
      <c r="B170" s="175" t="s">
        <v>2046</v>
      </c>
      <c r="C170" s="191" t="s">
        <v>2047</v>
      </c>
      <c r="D170" s="176" t="s">
        <v>446</v>
      </c>
      <c r="E170" s="177">
        <v>1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21</v>
      </c>
      <c r="M170" s="179">
        <f>G170*(1+L170/100)</f>
        <v>0</v>
      </c>
      <c r="N170" s="177">
        <v>0.10661</v>
      </c>
      <c r="O170" s="177">
        <f>ROUND(E170*N170,2)</f>
        <v>0.11</v>
      </c>
      <c r="P170" s="177">
        <v>0</v>
      </c>
      <c r="Q170" s="177">
        <f>ROUND(E170*P170,2)</f>
        <v>0</v>
      </c>
      <c r="R170" s="179"/>
      <c r="S170" s="179" t="s">
        <v>1946</v>
      </c>
      <c r="T170" s="180" t="s">
        <v>1902</v>
      </c>
      <c r="U170" s="162">
        <v>0</v>
      </c>
      <c r="V170" s="162">
        <f>ROUND(E170*U170,2)</f>
        <v>0</v>
      </c>
      <c r="W170" s="162"/>
      <c r="X170" s="162" t="s">
        <v>243</v>
      </c>
      <c r="Y170" s="162" t="s">
        <v>244</v>
      </c>
      <c r="Z170" s="151"/>
      <c r="AA170" s="151"/>
      <c r="AB170" s="151"/>
      <c r="AC170" s="151"/>
      <c r="AD170" s="151"/>
      <c r="AE170" s="151"/>
      <c r="AF170" s="151"/>
      <c r="AG170" s="151" t="s">
        <v>1632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2" x14ac:dyDescent="0.2">
      <c r="A171" s="158"/>
      <c r="B171" s="159"/>
      <c r="C171" s="192" t="s">
        <v>2043</v>
      </c>
      <c r="D171" s="164"/>
      <c r="E171" s="165"/>
      <c r="F171" s="162"/>
      <c r="G171" s="162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62"/>
      <c r="Z171" s="151"/>
      <c r="AA171" s="151"/>
      <c r="AB171" s="151"/>
      <c r="AC171" s="151"/>
      <c r="AD171" s="151"/>
      <c r="AE171" s="151"/>
      <c r="AF171" s="151"/>
      <c r="AG171" s="151" t="s">
        <v>249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192" t="s">
        <v>2029</v>
      </c>
      <c r="D172" s="164"/>
      <c r="E172" s="165"/>
      <c r="F172" s="162"/>
      <c r="G172" s="162"/>
      <c r="H172" s="162"/>
      <c r="I172" s="162"/>
      <c r="J172" s="162"/>
      <c r="K172" s="162"/>
      <c r="L172" s="162"/>
      <c r="M172" s="162"/>
      <c r="N172" s="161"/>
      <c r="O172" s="161"/>
      <c r="P172" s="161"/>
      <c r="Q172" s="161"/>
      <c r="R172" s="162"/>
      <c r="S172" s="162"/>
      <c r="T172" s="162"/>
      <c r="U172" s="162"/>
      <c r="V172" s="162"/>
      <c r="W172" s="162"/>
      <c r="X172" s="162"/>
      <c r="Y172" s="162"/>
      <c r="Z172" s="151"/>
      <c r="AA172" s="151"/>
      <c r="AB172" s="151"/>
      <c r="AC172" s="151"/>
      <c r="AD172" s="151"/>
      <c r="AE172" s="151"/>
      <c r="AF172" s="151"/>
      <c r="AG172" s="151" t="s">
        <v>249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92" t="s">
        <v>106</v>
      </c>
      <c r="D173" s="164"/>
      <c r="E173" s="165">
        <v>1</v>
      </c>
      <c r="F173" s="162"/>
      <c r="G173" s="162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62"/>
      <c r="Z173" s="151"/>
      <c r="AA173" s="151"/>
      <c r="AB173" s="151"/>
      <c r="AC173" s="151"/>
      <c r="AD173" s="151"/>
      <c r="AE173" s="151"/>
      <c r="AF173" s="151"/>
      <c r="AG173" s="151" t="s">
        <v>249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74">
        <v>34</v>
      </c>
      <c r="B174" s="175" t="s">
        <v>2048</v>
      </c>
      <c r="C174" s="191" t="s">
        <v>2049</v>
      </c>
      <c r="D174" s="176" t="s">
        <v>446</v>
      </c>
      <c r="E174" s="177">
        <v>4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7">
        <v>3.637E-2</v>
      </c>
      <c r="O174" s="177">
        <f>ROUND(E174*N174,2)</f>
        <v>0.15</v>
      </c>
      <c r="P174" s="177">
        <v>0</v>
      </c>
      <c r="Q174" s="177">
        <f>ROUND(E174*P174,2)</f>
        <v>0</v>
      </c>
      <c r="R174" s="179"/>
      <c r="S174" s="179" t="s">
        <v>1946</v>
      </c>
      <c r="T174" s="180" t="s">
        <v>1902</v>
      </c>
      <c r="U174" s="162">
        <v>0</v>
      </c>
      <c r="V174" s="162">
        <f>ROUND(E174*U174,2)</f>
        <v>0</v>
      </c>
      <c r="W174" s="162"/>
      <c r="X174" s="162" t="s">
        <v>243</v>
      </c>
      <c r="Y174" s="162" t="s">
        <v>244</v>
      </c>
      <c r="Z174" s="151"/>
      <c r="AA174" s="151"/>
      <c r="AB174" s="151"/>
      <c r="AC174" s="151"/>
      <c r="AD174" s="151"/>
      <c r="AE174" s="151"/>
      <c r="AF174" s="151"/>
      <c r="AG174" s="151" t="s">
        <v>1632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">
      <c r="A175" s="158"/>
      <c r="B175" s="159"/>
      <c r="C175" s="192" t="s">
        <v>2043</v>
      </c>
      <c r="D175" s="164"/>
      <c r="E175" s="165"/>
      <c r="F175" s="162"/>
      <c r="G175" s="162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62"/>
      <c r="Z175" s="151"/>
      <c r="AA175" s="151"/>
      <c r="AB175" s="151"/>
      <c r="AC175" s="151"/>
      <c r="AD175" s="151"/>
      <c r="AE175" s="151"/>
      <c r="AF175" s="151"/>
      <c r="AG175" s="151" t="s">
        <v>249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192" t="s">
        <v>2050</v>
      </c>
      <c r="D176" s="164"/>
      <c r="E176" s="165"/>
      <c r="F176" s="162"/>
      <c r="G176" s="162"/>
      <c r="H176" s="162"/>
      <c r="I176" s="162"/>
      <c r="J176" s="162"/>
      <c r="K176" s="162"/>
      <c r="L176" s="162"/>
      <c r="M176" s="162"/>
      <c r="N176" s="161"/>
      <c r="O176" s="161"/>
      <c r="P176" s="161"/>
      <c r="Q176" s="161"/>
      <c r="R176" s="162"/>
      <c r="S176" s="162"/>
      <c r="T176" s="162"/>
      <c r="U176" s="162"/>
      <c r="V176" s="162"/>
      <c r="W176" s="162"/>
      <c r="X176" s="162"/>
      <c r="Y176" s="162"/>
      <c r="Z176" s="151"/>
      <c r="AA176" s="151"/>
      <c r="AB176" s="151"/>
      <c r="AC176" s="151"/>
      <c r="AD176" s="151"/>
      <c r="AE176" s="151"/>
      <c r="AF176" s="151"/>
      <c r="AG176" s="151" t="s">
        <v>249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192" t="s">
        <v>129</v>
      </c>
      <c r="D177" s="164"/>
      <c r="E177" s="165">
        <v>4</v>
      </c>
      <c r="F177" s="162"/>
      <c r="G177" s="162"/>
      <c r="H177" s="162"/>
      <c r="I177" s="162"/>
      <c r="J177" s="162"/>
      <c r="K177" s="162"/>
      <c r="L177" s="162"/>
      <c r="M177" s="162"/>
      <c r="N177" s="161"/>
      <c r="O177" s="161"/>
      <c r="P177" s="161"/>
      <c r="Q177" s="161"/>
      <c r="R177" s="162"/>
      <c r="S177" s="162"/>
      <c r="T177" s="162"/>
      <c r="U177" s="162"/>
      <c r="V177" s="162"/>
      <c r="W177" s="162"/>
      <c r="X177" s="162"/>
      <c r="Y177" s="162"/>
      <c r="Z177" s="151"/>
      <c r="AA177" s="151"/>
      <c r="AB177" s="151"/>
      <c r="AC177" s="151"/>
      <c r="AD177" s="151"/>
      <c r="AE177" s="151"/>
      <c r="AF177" s="151"/>
      <c r="AG177" s="151" t="s">
        <v>249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74">
        <v>35</v>
      </c>
      <c r="B178" s="175" t="s">
        <v>2051</v>
      </c>
      <c r="C178" s="191" t="s">
        <v>2052</v>
      </c>
      <c r="D178" s="176" t="s">
        <v>446</v>
      </c>
      <c r="E178" s="177">
        <v>4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7">
        <v>0</v>
      </c>
      <c r="O178" s="177">
        <f>ROUND(E178*N178,2)</f>
        <v>0</v>
      </c>
      <c r="P178" s="177">
        <v>0</v>
      </c>
      <c r="Q178" s="177">
        <f>ROUND(E178*P178,2)</f>
        <v>0</v>
      </c>
      <c r="R178" s="179"/>
      <c r="S178" s="179" t="s">
        <v>1946</v>
      </c>
      <c r="T178" s="180" t="s">
        <v>1902</v>
      </c>
      <c r="U178" s="162">
        <v>0</v>
      </c>
      <c r="V178" s="162">
        <f>ROUND(E178*U178,2)</f>
        <v>0</v>
      </c>
      <c r="W178" s="162"/>
      <c r="X178" s="162" t="s">
        <v>243</v>
      </c>
      <c r="Y178" s="162" t="s">
        <v>244</v>
      </c>
      <c r="Z178" s="151"/>
      <c r="AA178" s="151"/>
      <c r="AB178" s="151"/>
      <c r="AC178" s="151"/>
      <c r="AD178" s="151"/>
      <c r="AE178" s="151"/>
      <c r="AF178" s="151"/>
      <c r="AG178" s="151" t="s">
        <v>1632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2" x14ac:dyDescent="0.2">
      <c r="A179" s="158"/>
      <c r="B179" s="159"/>
      <c r="C179" s="192" t="s">
        <v>2043</v>
      </c>
      <c r="D179" s="164"/>
      <c r="E179" s="165"/>
      <c r="F179" s="162"/>
      <c r="G179" s="162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62"/>
      <c r="Z179" s="151"/>
      <c r="AA179" s="151"/>
      <c r="AB179" s="151"/>
      <c r="AC179" s="151"/>
      <c r="AD179" s="151"/>
      <c r="AE179" s="151"/>
      <c r="AF179" s="151"/>
      <c r="AG179" s="151" t="s">
        <v>249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92" t="s">
        <v>2050</v>
      </c>
      <c r="D180" s="164"/>
      <c r="E180" s="165"/>
      <c r="F180" s="162"/>
      <c r="G180" s="162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1"/>
      <c r="AA180" s="151"/>
      <c r="AB180" s="151"/>
      <c r="AC180" s="151"/>
      <c r="AD180" s="151"/>
      <c r="AE180" s="151"/>
      <c r="AF180" s="151"/>
      <c r="AG180" s="151" t="s">
        <v>249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92" t="s">
        <v>129</v>
      </c>
      <c r="D181" s="164"/>
      <c r="E181" s="165">
        <v>4</v>
      </c>
      <c r="F181" s="162"/>
      <c r="G181" s="162"/>
      <c r="H181" s="162"/>
      <c r="I181" s="162"/>
      <c r="J181" s="162"/>
      <c r="K181" s="162"/>
      <c r="L181" s="162"/>
      <c r="M181" s="162"/>
      <c r="N181" s="161"/>
      <c r="O181" s="161"/>
      <c r="P181" s="161"/>
      <c r="Q181" s="161"/>
      <c r="R181" s="162"/>
      <c r="S181" s="162"/>
      <c r="T181" s="162"/>
      <c r="U181" s="162"/>
      <c r="V181" s="162"/>
      <c r="W181" s="162"/>
      <c r="X181" s="162"/>
      <c r="Y181" s="162"/>
      <c r="Z181" s="151"/>
      <c r="AA181" s="151"/>
      <c r="AB181" s="151"/>
      <c r="AC181" s="151"/>
      <c r="AD181" s="151"/>
      <c r="AE181" s="151"/>
      <c r="AF181" s="151"/>
      <c r="AG181" s="151" t="s">
        <v>249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 x14ac:dyDescent="0.2">
      <c r="A182" s="174">
        <v>36</v>
      </c>
      <c r="B182" s="175" t="s">
        <v>2053</v>
      </c>
      <c r="C182" s="191" t="s">
        <v>2054</v>
      </c>
      <c r="D182" s="176" t="s">
        <v>446</v>
      </c>
      <c r="E182" s="177">
        <v>4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79">
        <f>G182*(1+L182/100)</f>
        <v>0</v>
      </c>
      <c r="N182" s="177">
        <v>0.2838</v>
      </c>
      <c r="O182" s="177">
        <f>ROUND(E182*N182,2)</f>
        <v>1.1399999999999999</v>
      </c>
      <c r="P182" s="177">
        <v>0</v>
      </c>
      <c r="Q182" s="177">
        <f>ROUND(E182*P182,2)</f>
        <v>0</v>
      </c>
      <c r="R182" s="179"/>
      <c r="S182" s="179" t="s">
        <v>1946</v>
      </c>
      <c r="T182" s="180" t="s">
        <v>1902</v>
      </c>
      <c r="U182" s="162">
        <v>0</v>
      </c>
      <c r="V182" s="162">
        <f>ROUND(E182*U182,2)</f>
        <v>0</v>
      </c>
      <c r="W182" s="162"/>
      <c r="X182" s="162" t="s">
        <v>243</v>
      </c>
      <c r="Y182" s="162" t="s">
        <v>244</v>
      </c>
      <c r="Z182" s="151"/>
      <c r="AA182" s="151"/>
      <c r="AB182" s="151"/>
      <c r="AC182" s="151"/>
      <c r="AD182" s="151"/>
      <c r="AE182" s="151"/>
      <c r="AF182" s="151"/>
      <c r="AG182" s="151" t="s">
        <v>1632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2" x14ac:dyDescent="0.2">
      <c r="A183" s="158"/>
      <c r="B183" s="159"/>
      <c r="C183" s="192" t="s">
        <v>2043</v>
      </c>
      <c r="D183" s="164"/>
      <c r="E183" s="165"/>
      <c r="F183" s="162"/>
      <c r="G183" s="162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62"/>
      <c r="Z183" s="151"/>
      <c r="AA183" s="151"/>
      <c r="AB183" s="151"/>
      <c r="AC183" s="151"/>
      <c r="AD183" s="151"/>
      <c r="AE183" s="151"/>
      <c r="AF183" s="151"/>
      <c r="AG183" s="151" t="s">
        <v>249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92" t="s">
        <v>2050</v>
      </c>
      <c r="D184" s="164"/>
      <c r="E184" s="165"/>
      <c r="F184" s="162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1"/>
      <c r="AA184" s="151"/>
      <c r="AB184" s="151"/>
      <c r="AC184" s="151"/>
      <c r="AD184" s="151"/>
      <c r="AE184" s="151"/>
      <c r="AF184" s="151"/>
      <c r="AG184" s="151" t="s">
        <v>249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192" t="s">
        <v>129</v>
      </c>
      <c r="D185" s="164"/>
      <c r="E185" s="165">
        <v>4</v>
      </c>
      <c r="F185" s="162"/>
      <c r="G185" s="162"/>
      <c r="H185" s="162"/>
      <c r="I185" s="162"/>
      <c r="J185" s="162"/>
      <c r="K185" s="162"/>
      <c r="L185" s="162"/>
      <c r="M185" s="162"/>
      <c r="N185" s="161"/>
      <c r="O185" s="161"/>
      <c r="P185" s="161"/>
      <c r="Q185" s="161"/>
      <c r="R185" s="162"/>
      <c r="S185" s="162"/>
      <c r="T185" s="162"/>
      <c r="U185" s="162"/>
      <c r="V185" s="162"/>
      <c r="W185" s="162"/>
      <c r="X185" s="162"/>
      <c r="Y185" s="162"/>
      <c r="Z185" s="151"/>
      <c r="AA185" s="151"/>
      <c r="AB185" s="151"/>
      <c r="AC185" s="151"/>
      <c r="AD185" s="151"/>
      <c r="AE185" s="151"/>
      <c r="AF185" s="151"/>
      <c r="AG185" s="151" t="s">
        <v>249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74">
        <v>37</v>
      </c>
      <c r="B186" s="175" t="s">
        <v>2055</v>
      </c>
      <c r="C186" s="191" t="s">
        <v>2056</v>
      </c>
      <c r="D186" s="176" t="s">
        <v>312</v>
      </c>
      <c r="E186" s="177">
        <v>47.25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1.2700000000000001E-3</v>
      </c>
      <c r="O186" s="177">
        <f>ROUND(E186*N186,2)</f>
        <v>0.06</v>
      </c>
      <c r="P186" s="177">
        <v>0</v>
      </c>
      <c r="Q186" s="177">
        <f>ROUND(E186*P186,2)</f>
        <v>0</v>
      </c>
      <c r="R186" s="179"/>
      <c r="S186" s="179" t="s">
        <v>1946</v>
      </c>
      <c r="T186" s="180" t="s">
        <v>1902</v>
      </c>
      <c r="U186" s="162">
        <v>0</v>
      </c>
      <c r="V186" s="162">
        <f>ROUND(E186*U186,2)</f>
        <v>0</v>
      </c>
      <c r="W186" s="162"/>
      <c r="X186" s="162" t="s">
        <v>552</v>
      </c>
      <c r="Y186" s="162" t="s">
        <v>244</v>
      </c>
      <c r="Z186" s="151"/>
      <c r="AA186" s="151"/>
      <c r="AB186" s="151"/>
      <c r="AC186" s="151"/>
      <c r="AD186" s="151"/>
      <c r="AE186" s="151"/>
      <c r="AF186" s="151"/>
      <c r="AG186" s="151" t="s">
        <v>1988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2" x14ac:dyDescent="0.2">
      <c r="A187" s="158"/>
      <c r="B187" s="159"/>
      <c r="C187" s="266" t="s">
        <v>1926</v>
      </c>
      <c r="D187" s="267"/>
      <c r="E187" s="267"/>
      <c r="F187" s="267"/>
      <c r="G187" s="267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62"/>
      <c r="Z187" s="151"/>
      <c r="AA187" s="151"/>
      <c r="AB187" s="151"/>
      <c r="AC187" s="151"/>
      <c r="AD187" s="151"/>
      <c r="AE187" s="151"/>
      <c r="AF187" s="151"/>
      <c r="AG187" s="151" t="s">
        <v>1927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264" t="s">
        <v>2057</v>
      </c>
      <c r="D188" s="265"/>
      <c r="E188" s="265"/>
      <c r="F188" s="265"/>
      <c r="G188" s="265"/>
      <c r="H188" s="162"/>
      <c r="I188" s="162"/>
      <c r="J188" s="162"/>
      <c r="K188" s="162"/>
      <c r="L188" s="162"/>
      <c r="M188" s="162"/>
      <c r="N188" s="161"/>
      <c r="O188" s="161"/>
      <c r="P188" s="161"/>
      <c r="Q188" s="161"/>
      <c r="R188" s="162"/>
      <c r="S188" s="162"/>
      <c r="T188" s="162"/>
      <c r="U188" s="162"/>
      <c r="V188" s="162"/>
      <c r="W188" s="162"/>
      <c r="X188" s="162"/>
      <c r="Y188" s="162"/>
      <c r="Z188" s="151"/>
      <c r="AA188" s="151"/>
      <c r="AB188" s="151"/>
      <c r="AC188" s="151"/>
      <c r="AD188" s="151"/>
      <c r="AE188" s="151"/>
      <c r="AF188" s="151"/>
      <c r="AG188" s="151" t="s">
        <v>1927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192" t="s">
        <v>2058</v>
      </c>
      <c r="D189" s="164"/>
      <c r="E189" s="165"/>
      <c r="F189" s="162"/>
      <c r="G189" s="162"/>
      <c r="H189" s="162"/>
      <c r="I189" s="162"/>
      <c r="J189" s="162"/>
      <c r="K189" s="162"/>
      <c r="L189" s="162"/>
      <c r="M189" s="162"/>
      <c r="N189" s="161"/>
      <c r="O189" s="161"/>
      <c r="P189" s="161"/>
      <c r="Q189" s="161"/>
      <c r="R189" s="162"/>
      <c r="S189" s="162"/>
      <c r="T189" s="162"/>
      <c r="U189" s="162"/>
      <c r="V189" s="162"/>
      <c r="W189" s="162"/>
      <c r="X189" s="162"/>
      <c r="Y189" s="162"/>
      <c r="Z189" s="151"/>
      <c r="AA189" s="151"/>
      <c r="AB189" s="151"/>
      <c r="AC189" s="151"/>
      <c r="AD189" s="151"/>
      <c r="AE189" s="151"/>
      <c r="AF189" s="151"/>
      <c r="AG189" s="151" t="s">
        <v>249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192" t="s">
        <v>2059</v>
      </c>
      <c r="D190" s="164"/>
      <c r="E190" s="165"/>
      <c r="F190" s="162"/>
      <c r="G190" s="162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1"/>
      <c r="AA190" s="151"/>
      <c r="AB190" s="151"/>
      <c r="AC190" s="151"/>
      <c r="AD190" s="151"/>
      <c r="AE190" s="151"/>
      <c r="AF190" s="151"/>
      <c r="AG190" s="151" t="s">
        <v>249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192" t="s">
        <v>2060</v>
      </c>
      <c r="D191" s="164"/>
      <c r="E191" s="165"/>
      <c r="F191" s="162"/>
      <c r="G191" s="162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62"/>
      <c r="Z191" s="151"/>
      <c r="AA191" s="151"/>
      <c r="AB191" s="151"/>
      <c r="AC191" s="151"/>
      <c r="AD191" s="151"/>
      <c r="AE191" s="151"/>
      <c r="AF191" s="151"/>
      <c r="AG191" s="151" t="s">
        <v>249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192" t="s">
        <v>2061</v>
      </c>
      <c r="D192" s="164"/>
      <c r="E192" s="165">
        <v>47.25</v>
      </c>
      <c r="F192" s="162"/>
      <c r="G192" s="162"/>
      <c r="H192" s="162"/>
      <c r="I192" s="162"/>
      <c r="J192" s="162"/>
      <c r="K192" s="162"/>
      <c r="L192" s="162"/>
      <c r="M192" s="162"/>
      <c r="N192" s="161"/>
      <c r="O192" s="161"/>
      <c r="P192" s="161"/>
      <c r="Q192" s="161"/>
      <c r="R192" s="162"/>
      <c r="S192" s="162"/>
      <c r="T192" s="162"/>
      <c r="U192" s="162"/>
      <c r="V192" s="162"/>
      <c r="W192" s="162"/>
      <c r="X192" s="162"/>
      <c r="Y192" s="162"/>
      <c r="Z192" s="151"/>
      <c r="AA192" s="151"/>
      <c r="AB192" s="151"/>
      <c r="AC192" s="151"/>
      <c r="AD192" s="151"/>
      <c r="AE192" s="151"/>
      <c r="AF192" s="151"/>
      <c r="AG192" s="151" t="s">
        <v>249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74">
        <v>38</v>
      </c>
      <c r="B193" s="175" t="s">
        <v>2062</v>
      </c>
      <c r="C193" s="191" t="s">
        <v>2063</v>
      </c>
      <c r="D193" s="176" t="s">
        <v>312</v>
      </c>
      <c r="E193" s="177">
        <v>15.75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21</v>
      </c>
      <c r="M193" s="179">
        <f>G193*(1+L193/100)</f>
        <v>0</v>
      </c>
      <c r="N193" s="177">
        <v>1.7700000000000001E-3</v>
      </c>
      <c r="O193" s="177">
        <f>ROUND(E193*N193,2)</f>
        <v>0.03</v>
      </c>
      <c r="P193" s="177">
        <v>0</v>
      </c>
      <c r="Q193" s="177">
        <f>ROUND(E193*P193,2)</f>
        <v>0</v>
      </c>
      <c r="R193" s="179"/>
      <c r="S193" s="179" t="s">
        <v>1946</v>
      </c>
      <c r="T193" s="180" t="s">
        <v>1902</v>
      </c>
      <c r="U193" s="162">
        <v>0</v>
      </c>
      <c r="V193" s="162">
        <f>ROUND(E193*U193,2)</f>
        <v>0</v>
      </c>
      <c r="W193" s="162"/>
      <c r="X193" s="162" t="s">
        <v>552</v>
      </c>
      <c r="Y193" s="162" t="s">
        <v>244</v>
      </c>
      <c r="Z193" s="151"/>
      <c r="AA193" s="151"/>
      <c r="AB193" s="151"/>
      <c r="AC193" s="151"/>
      <c r="AD193" s="151"/>
      <c r="AE193" s="151"/>
      <c r="AF193" s="151"/>
      <c r="AG193" s="151" t="s">
        <v>1988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">
      <c r="A194" s="158"/>
      <c r="B194" s="159"/>
      <c r="C194" s="266" t="s">
        <v>1926</v>
      </c>
      <c r="D194" s="267"/>
      <c r="E194" s="267"/>
      <c r="F194" s="267"/>
      <c r="G194" s="267"/>
      <c r="H194" s="162"/>
      <c r="I194" s="162"/>
      <c r="J194" s="162"/>
      <c r="K194" s="162"/>
      <c r="L194" s="162"/>
      <c r="M194" s="162"/>
      <c r="N194" s="161"/>
      <c r="O194" s="161"/>
      <c r="P194" s="161"/>
      <c r="Q194" s="161"/>
      <c r="R194" s="162"/>
      <c r="S194" s="162"/>
      <c r="T194" s="162"/>
      <c r="U194" s="162"/>
      <c r="V194" s="162"/>
      <c r="W194" s="162"/>
      <c r="X194" s="162"/>
      <c r="Y194" s="162"/>
      <c r="Z194" s="151"/>
      <c r="AA194" s="151"/>
      <c r="AB194" s="151"/>
      <c r="AC194" s="151"/>
      <c r="AD194" s="151"/>
      <c r="AE194" s="151"/>
      <c r="AF194" s="151"/>
      <c r="AG194" s="151" t="s">
        <v>1927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264" t="s">
        <v>2057</v>
      </c>
      <c r="D195" s="265"/>
      <c r="E195" s="265"/>
      <c r="F195" s="265"/>
      <c r="G195" s="265"/>
      <c r="H195" s="162"/>
      <c r="I195" s="162"/>
      <c r="J195" s="162"/>
      <c r="K195" s="162"/>
      <c r="L195" s="162"/>
      <c r="M195" s="162"/>
      <c r="N195" s="161"/>
      <c r="O195" s="161"/>
      <c r="P195" s="161"/>
      <c r="Q195" s="161"/>
      <c r="R195" s="162"/>
      <c r="S195" s="162"/>
      <c r="T195" s="162"/>
      <c r="U195" s="162"/>
      <c r="V195" s="162"/>
      <c r="W195" s="162"/>
      <c r="X195" s="162"/>
      <c r="Y195" s="162"/>
      <c r="Z195" s="151"/>
      <c r="AA195" s="151"/>
      <c r="AB195" s="151"/>
      <c r="AC195" s="151"/>
      <c r="AD195" s="151"/>
      <c r="AE195" s="151"/>
      <c r="AF195" s="151"/>
      <c r="AG195" s="151" t="s">
        <v>1927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2" x14ac:dyDescent="0.2">
      <c r="A196" s="158"/>
      <c r="B196" s="159"/>
      <c r="C196" s="192" t="s">
        <v>2058</v>
      </c>
      <c r="D196" s="164"/>
      <c r="E196" s="165"/>
      <c r="F196" s="162"/>
      <c r="G196" s="162"/>
      <c r="H196" s="162"/>
      <c r="I196" s="162"/>
      <c r="J196" s="162"/>
      <c r="K196" s="162"/>
      <c r="L196" s="162"/>
      <c r="M196" s="162"/>
      <c r="N196" s="161"/>
      <c r="O196" s="161"/>
      <c r="P196" s="161"/>
      <c r="Q196" s="161"/>
      <c r="R196" s="162"/>
      <c r="S196" s="162"/>
      <c r="T196" s="162"/>
      <c r="U196" s="162"/>
      <c r="V196" s="162"/>
      <c r="W196" s="162"/>
      <c r="X196" s="162"/>
      <c r="Y196" s="162"/>
      <c r="Z196" s="151"/>
      <c r="AA196" s="151"/>
      <c r="AB196" s="151"/>
      <c r="AC196" s="151"/>
      <c r="AD196" s="151"/>
      <c r="AE196" s="151"/>
      <c r="AF196" s="151"/>
      <c r="AG196" s="151" t="s">
        <v>249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92" t="s">
        <v>2064</v>
      </c>
      <c r="D197" s="164"/>
      <c r="E197" s="165"/>
      <c r="F197" s="162"/>
      <c r="G197" s="162"/>
      <c r="H197" s="162"/>
      <c r="I197" s="162"/>
      <c r="J197" s="162"/>
      <c r="K197" s="162"/>
      <c r="L197" s="162"/>
      <c r="M197" s="162"/>
      <c r="N197" s="161"/>
      <c r="O197" s="161"/>
      <c r="P197" s="161"/>
      <c r="Q197" s="161"/>
      <c r="R197" s="162"/>
      <c r="S197" s="162"/>
      <c r="T197" s="162"/>
      <c r="U197" s="162"/>
      <c r="V197" s="162"/>
      <c r="W197" s="162"/>
      <c r="X197" s="162"/>
      <c r="Y197" s="162"/>
      <c r="Z197" s="151"/>
      <c r="AA197" s="151"/>
      <c r="AB197" s="151"/>
      <c r="AC197" s="151"/>
      <c r="AD197" s="151"/>
      <c r="AE197" s="151"/>
      <c r="AF197" s="151"/>
      <c r="AG197" s="151" t="s">
        <v>249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92" t="s">
        <v>2065</v>
      </c>
      <c r="D198" s="164"/>
      <c r="E198" s="165"/>
      <c r="F198" s="162"/>
      <c r="G198" s="162"/>
      <c r="H198" s="162"/>
      <c r="I198" s="162"/>
      <c r="J198" s="162"/>
      <c r="K198" s="162"/>
      <c r="L198" s="162"/>
      <c r="M198" s="162"/>
      <c r="N198" s="161"/>
      <c r="O198" s="161"/>
      <c r="P198" s="161"/>
      <c r="Q198" s="161"/>
      <c r="R198" s="162"/>
      <c r="S198" s="162"/>
      <c r="T198" s="162"/>
      <c r="U198" s="162"/>
      <c r="V198" s="162"/>
      <c r="W198" s="162"/>
      <c r="X198" s="162"/>
      <c r="Y198" s="162"/>
      <c r="Z198" s="151"/>
      <c r="AA198" s="151"/>
      <c r="AB198" s="151"/>
      <c r="AC198" s="151"/>
      <c r="AD198" s="151"/>
      <c r="AE198" s="151"/>
      <c r="AF198" s="151"/>
      <c r="AG198" s="151" t="s">
        <v>249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92" t="s">
        <v>2066</v>
      </c>
      <c r="D199" s="164"/>
      <c r="E199" s="165">
        <v>15.75</v>
      </c>
      <c r="F199" s="162"/>
      <c r="G199" s="162"/>
      <c r="H199" s="162"/>
      <c r="I199" s="162"/>
      <c r="J199" s="162"/>
      <c r="K199" s="162"/>
      <c r="L199" s="162"/>
      <c r="M199" s="162"/>
      <c r="N199" s="161"/>
      <c r="O199" s="161"/>
      <c r="P199" s="161"/>
      <c r="Q199" s="161"/>
      <c r="R199" s="162"/>
      <c r="S199" s="162"/>
      <c r="T199" s="162"/>
      <c r="U199" s="162"/>
      <c r="V199" s="162"/>
      <c r="W199" s="162"/>
      <c r="X199" s="162"/>
      <c r="Y199" s="162"/>
      <c r="Z199" s="151"/>
      <c r="AA199" s="151"/>
      <c r="AB199" s="151"/>
      <c r="AC199" s="151"/>
      <c r="AD199" s="151"/>
      <c r="AE199" s="151"/>
      <c r="AF199" s="151"/>
      <c r="AG199" s="151" t="s">
        <v>249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4">
        <v>39</v>
      </c>
      <c r="B200" s="175" t="s">
        <v>2067</v>
      </c>
      <c r="C200" s="191" t="s">
        <v>2068</v>
      </c>
      <c r="D200" s="176" t="s">
        <v>312</v>
      </c>
      <c r="E200" s="177">
        <v>68.25</v>
      </c>
      <c r="F200" s="178"/>
      <c r="G200" s="179">
        <f>ROUND(E200*F200,2)</f>
        <v>0</v>
      </c>
      <c r="H200" s="178"/>
      <c r="I200" s="179">
        <f>ROUND(E200*H200,2)</f>
        <v>0</v>
      </c>
      <c r="J200" s="178"/>
      <c r="K200" s="179">
        <f>ROUND(E200*J200,2)</f>
        <v>0</v>
      </c>
      <c r="L200" s="179">
        <v>21</v>
      </c>
      <c r="M200" s="179">
        <f>G200*(1+L200/100)</f>
        <v>0</v>
      </c>
      <c r="N200" s="177">
        <v>2.7000000000000001E-3</v>
      </c>
      <c r="O200" s="177">
        <f>ROUND(E200*N200,2)</f>
        <v>0.18</v>
      </c>
      <c r="P200" s="177">
        <v>0</v>
      </c>
      <c r="Q200" s="177">
        <f>ROUND(E200*P200,2)</f>
        <v>0</v>
      </c>
      <c r="R200" s="179"/>
      <c r="S200" s="179" t="s">
        <v>1946</v>
      </c>
      <c r="T200" s="180" t="s">
        <v>1902</v>
      </c>
      <c r="U200" s="162">
        <v>0</v>
      </c>
      <c r="V200" s="162">
        <f>ROUND(E200*U200,2)</f>
        <v>0</v>
      </c>
      <c r="W200" s="162"/>
      <c r="X200" s="162" t="s">
        <v>552</v>
      </c>
      <c r="Y200" s="162" t="s">
        <v>244</v>
      </c>
      <c r="Z200" s="151"/>
      <c r="AA200" s="151"/>
      <c r="AB200" s="151"/>
      <c r="AC200" s="151"/>
      <c r="AD200" s="151"/>
      <c r="AE200" s="151"/>
      <c r="AF200" s="151"/>
      <c r="AG200" s="151" t="s">
        <v>1988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 x14ac:dyDescent="0.2">
      <c r="A201" s="158"/>
      <c r="B201" s="159"/>
      <c r="C201" s="266" t="s">
        <v>1926</v>
      </c>
      <c r="D201" s="267"/>
      <c r="E201" s="267"/>
      <c r="F201" s="267"/>
      <c r="G201" s="267"/>
      <c r="H201" s="162"/>
      <c r="I201" s="162"/>
      <c r="J201" s="162"/>
      <c r="K201" s="162"/>
      <c r="L201" s="162"/>
      <c r="M201" s="162"/>
      <c r="N201" s="161"/>
      <c r="O201" s="161"/>
      <c r="P201" s="161"/>
      <c r="Q201" s="161"/>
      <c r="R201" s="162"/>
      <c r="S201" s="162"/>
      <c r="T201" s="162"/>
      <c r="U201" s="162"/>
      <c r="V201" s="162"/>
      <c r="W201" s="162"/>
      <c r="X201" s="162"/>
      <c r="Y201" s="162"/>
      <c r="Z201" s="151"/>
      <c r="AA201" s="151"/>
      <c r="AB201" s="151"/>
      <c r="AC201" s="151"/>
      <c r="AD201" s="151"/>
      <c r="AE201" s="151"/>
      <c r="AF201" s="151"/>
      <c r="AG201" s="151" t="s">
        <v>1927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264" t="s">
        <v>2057</v>
      </c>
      <c r="D202" s="265"/>
      <c r="E202" s="265"/>
      <c r="F202" s="265"/>
      <c r="G202" s="265"/>
      <c r="H202" s="162"/>
      <c r="I202" s="162"/>
      <c r="J202" s="162"/>
      <c r="K202" s="162"/>
      <c r="L202" s="162"/>
      <c r="M202" s="162"/>
      <c r="N202" s="161"/>
      <c r="O202" s="161"/>
      <c r="P202" s="161"/>
      <c r="Q202" s="161"/>
      <c r="R202" s="162"/>
      <c r="S202" s="162"/>
      <c r="T202" s="162"/>
      <c r="U202" s="162"/>
      <c r="V202" s="162"/>
      <c r="W202" s="162"/>
      <c r="X202" s="162"/>
      <c r="Y202" s="162"/>
      <c r="Z202" s="151"/>
      <c r="AA202" s="151"/>
      <c r="AB202" s="151"/>
      <c r="AC202" s="151"/>
      <c r="AD202" s="151"/>
      <c r="AE202" s="151"/>
      <c r="AF202" s="151"/>
      <c r="AG202" s="151" t="s">
        <v>1927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2" x14ac:dyDescent="0.2">
      <c r="A203" s="158"/>
      <c r="B203" s="159"/>
      <c r="C203" s="192" t="s">
        <v>2058</v>
      </c>
      <c r="D203" s="164"/>
      <c r="E203" s="165"/>
      <c r="F203" s="162"/>
      <c r="G203" s="162"/>
      <c r="H203" s="162"/>
      <c r="I203" s="162"/>
      <c r="J203" s="162"/>
      <c r="K203" s="162"/>
      <c r="L203" s="162"/>
      <c r="M203" s="162"/>
      <c r="N203" s="161"/>
      <c r="O203" s="161"/>
      <c r="P203" s="161"/>
      <c r="Q203" s="161"/>
      <c r="R203" s="162"/>
      <c r="S203" s="162"/>
      <c r="T203" s="162"/>
      <c r="U203" s="162"/>
      <c r="V203" s="162"/>
      <c r="W203" s="162"/>
      <c r="X203" s="162"/>
      <c r="Y203" s="162"/>
      <c r="Z203" s="151"/>
      <c r="AA203" s="151"/>
      <c r="AB203" s="151"/>
      <c r="AC203" s="151"/>
      <c r="AD203" s="151"/>
      <c r="AE203" s="151"/>
      <c r="AF203" s="151"/>
      <c r="AG203" s="151" t="s">
        <v>249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192" t="s">
        <v>2069</v>
      </c>
      <c r="D204" s="164"/>
      <c r="E204" s="165"/>
      <c r="F204" s="162"/>
      <c r="G204" s="162"/>
      <c r="H204" s="162"/>
      <c r="I204" s="162"/>
      <c r="J204" s="162"/>
      <c r="K204" s="162"/>
      <c r="L204" s="162"/>
      <c r="M204" s="162"/>
      <c r="N204" s="161"/>
      <c r="O204" s="161"/>
      <c r="P204" s="161"/>
      <c r="Q204" s="161"/>
      <c r="R204" s="162"/>
      <c r="S204" s="162"/>
      <c r="T204" s="162"/>
      <c r="U204" s="162"/>
      <c r="V204" s="162"/>
      <c r="W204" s="162"/>
      <c r="X204" s="162"/>
      <c r="Y204" s="162"/>
      <c r="Z204" s="151"/>
      <c r="AA204" s="151"/>
      <c r="AB204" s="151"/>
      <c r="AC204" s="151"/>
      <c r="AD204" s="151"/>
      <c r="AE204" s="151"/>
      <c r="AF204" s="151"/>
      <c r="AG204" s="151" t="s">
        <v>249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92" t="s">
        <v>2070</v>
      </c>
      <c r="D205" s="164"/>
      <c r="E205" s="165"/>
      <c r="F205" s="162"/>
      <c r="G205" s="162"/>
      <c r="H205" s="162"/>
      <c r="I205" s="162"/>
      <c r="J205" s="162"/>
      <c r="K205" s="162"/>
      <c r="L205" s="162"/>
      <c r="M205" s="162"/>
      <c r="N205" s="161"/>
      <c r="O205" s="161"/>
      <c r="P205" s="161"/>
      <c r="Q205" s="161"/>
      <c r="R205" s="162"/>
      <c r="S205" s="162"/>
      <c r="T205" s="162"/>
      <c r="U205" s="162"/>
      <c r="V205" s="162"/>
      <c r="W205" s="162"/>
      <c r="X205" s="162"/>
      <c r="Y205" s="162"/>
      <c r="Z205" s="151"/>
      <c r="AA205" s="151"/>
      <c r="AB205" s="151"/>
      <c r="AC205" s="151"/>
      <c r="AD205" s="151"/>
      <c r="AE205" s="151"/>
      <c r="AF205" s="151"/>
      <c r="AG205" s="151" t="s">
        <v>249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192" t="s">
        <v>2071</v>
      </c>
      <c r="D206" s="164"/>
      <c r="E206" s="165">
        <v>68.25</v>
      </c>
      <c r="F206" s="162"/>
      <c r="G206" s="162"/>
      <c r="H206" s="162"/>
      <c r="I206" s="162"/>
      <c r="J206" s="162"/>
      <c r="K206" s="162"/>
      <c r="L206" s="162"/>
      <c r="M206" s="162"/>
      <c r="N206" s="161"/>
      <c r="O206" s="161"/>
      <c r="P206" s="161"/>
      <c r="Q206" s="161"/>
      <c r="R206" s="162"/>
      <c r="S206" s="162"/>
      <c r="T206" s="162"/>
      <c r="U206" s="162"/>
      <c r="V206" s="162"/>
      <c r="W206" s="162"/>
      <c r="X206" s="162"/>
      <c r="Y206" s="162"/>
      <c r="Z206" s="151"/>
      <c r="AA206" s="151"/>
      <c r="AB206" s="151"/>
      <c r="AC206" s="151"/>
      <c r="AD206" s="151"/>
      <c r="AE206" s="151"/>
      <c r="AF206" s="151"/>
      <c r="AG206" s="151" t="s">
        <v>249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74">
        <v>40</v>
      </c>
      <c r="B207" s="175" t="s">
        <v>2072</v>
      </c>
      <c r="C207" s="191" t="s">
        <v>2073</v>
      </c>
      <c r="D207" s="176" t="s">
        <v>312</v>
      </c>
      <c r="E207" s="177">
        <v>99.75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7">
        <v>3.5000000000000001E-3</v>
      </c>
      <c r="O207" s="177">
        <f>ROUND(E207*N207,2)</f>
        <v>0.35</v>
      </c>
      <c r="P207" s="177">
        <v>0</v>
      </c>
      <c r="Q207" s="177">
        <f>ROUND(E207*P207,2)</f>
        <v>0</v>
      </c>
      <c r="R207" s="179"/>
      <c r="S207" s="179" t="s">
        <v>1946</v>
      </c>
      <c r="T207" s="180" t="s">
        <v>1902</v>
      </c>
      <c r="U207" s="162">
        <v>0</v>
      </c>
      <c r="V207" s="162">
        <f>ROUND(E207*U207,2)</f>
        <v>0</v>
      </c>
      <c r="W207" s="162"/>
      <c r="X207" s="162" t="s">
        <v>552</v>
      </c>
      <c r="Y207" s="162" t="s">
        <v>244</v>
      </c>
      <c r="Z207" s="151"/>
      <c r="AA207" s="151"/>
      <c r="AB207" s="151"/>
      <c r="AC207" s="151"/>
      <c r="AD207" s="151"/>
      <c r="AE207" s="151"/>
      <c r="AF207" s="151"/>
      <c r="AG207" s="151" t="s">
        <v>1988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2" x14ac:dyDescent="0.2">
      <c r="A208" s="158"/>
      <c r="B208" s="159"/>
      <c r="C208" s="266" t="s">
        <v>1926</v>
      </c>
      <c r="D208" s="267"/>
      <c r="E208" s="267"/>
      <c r="F208" s="267"/>
      <c r="G208" s="267"/>
      <c r="H208" s="162"/>
      <c r="I208" s="162"/>
      <c r="J208" s="162"/>
      <c r="K208" s="162"/>
      <c r="L208" s="162"/>
      <c r="M208" s="162"/>
      <c r="N208" s="161"/>
      <c r="O208" s="161"/>
      <c r="P208" s="161"/>
      <c r="Q208" s="161"/>
      <c r="R208" s="162"/>
      <c r="S208" s="162"/>
      <c r="T208" s="162"/>
      <c r="U208" s="162"/>
      <c r="V208" s="162"/>
      <c r="W208" s="162"/>
      <c r="X208" s="162"/>
      <c r="Y208" s="162"/>
      <c r="Z208" s="151"/>
      <c r="AA208" s="151"/>
      <c r="AB208" s="151"/>
      <c r="AC208" s="151"/>
      <c r="AD208" s="151"/>
      <c r="AE208" s="151"/>
      <c r="AF208" s="151"/>
      <c r="AG208" s="151" t="s">
        <v>1927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264" t="s">
        <v>2057</v>
      </c>
      <c r="D209" s="265"/>
      <c r="E209" s="265"/>
      <c r="F209" s="265"/>
      <c r="G209" s="265"/>
      <c r="H209" s="162"/>
      <c r="I209" s="162"/>
      <c r="J209" s="162"/>
      <c r="K209" s="162"/>
      <c r="L209" s="162"/>
      <c r="M209" s="162"/>
      <c r="N209" s="161"/>
      <c r="O209" s="161"/>
      <c r="P209" s="161"/>
      <c r="Q209" s="161"/>
      <c r="R209" s="162"/>
      <c r="S209" s="162"/>
      <c r="T209" s="162"/>
      <c r="U209" s="162"/>
      <c r="V209" s="162"/>
      <c r="W209" s="162"/>
      <c r="X209" s="162"/>
      <c r="Y209" s="162"/>
      <c r="Z209" s="151"/>
      <c r="AA209" s="151"/>
      <c r="AB209" s="151"/>
      <c r="AC209" s="151"/>
      <c r="AD209" s="151"/>
      <c r="AE209" s="151"/>
      <c r="AF209" s="151"/>
      <c r="AG209" s="151" t="s">
        <v>1927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2" x14ac:dyDescent="0.2">
      <c r="A210" s="158"/>
      <c r="B210" s="159"/>
      <c r="C210" s="192" t="s">
        <v>1920</v>
      </c>
      <c r="D210" s="164"/>
      <c r="E210" s="165"/>
      <c r="F210" s="162"/>
      <c r="G210" s="162"/>
      <c r="H210" s="162"/>
      <c r="I210" s="162"/>
      <c r="J210" s="162"/>
      <c r="K210" s="162"/>
      <c r="L210" s="162"/>
      <c r="M210" s="162"/>
      <c r="N210" s="161"/>
      <c r="O210" s="161"/>
      <c r="P210" s="161"/>
      <c r="Q210" s="161"/>
      <c r="R210" s="162"/>
      <c r="S210" s="162"/>
      <c r="T210" s="162"/>
      <c r="U210" s="162"/>
      <c r="V210" s="162"/>
      <c r="W210" s="162"/>
      <c r="X210" s="162"/>
      <c r="Y210" s="162"/>
      <c r="Z210" s="151"/>
      <c r="AA210" s="151"/>
      <c r="AB210" s="151"/>
      <c r="AC210" s="151"/>
      <c r="AD210" s="151"/>
      <c r="AE210" s="151"/>
      <c r="AF210" s="151"/>
      <c r="AG210" s="151" t="s">
        <v>249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192" t="s">
        <v>2074</v>
      </c>
      <c r="D211" s="164"/>
      <c r="E211" s="165"/>
      <c r="F211" s="162"/>
      <c r="G211" s="162"/>
      <c r="H211" s="162"/>
      <c r="I211" s="162"/>
      <c r="J211" s="162"/>
      <c r="K211" s="162"/>
      <c r="L211" s="162"/>
      <c r="M211" s="162"/>
      <c r="N211" s="161"/>
      <c r="O211" s="161"/>
      <c r="P211" s="161"/>
      <c r="Q211" s="161"/>
      <c r="R211" s="162"/>
      <c r="S211" s="162"/>
      <c r="T211" s="162"/>
      <c r="U211" s="162"/>
      <c r="V211" s="162"/>
      <c r="W211" s="162"/>
      <c r="X211" s="162"/>
      <c r="Y211" s="162"/>
      <c r="Z211" s="151"/>
      <c r="AA211" s="151"/>
      <c r="AB211" s="151"/>
      <c r="AC211" s="151"/>
      <c r="AD211" s="151"/>
      <c r="AE211" s="151"/>
      <c r="AF211" s="151"/>
      <c r="AG211" s="151" t="s">
        <v>249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192" t="s">
        <v>2075</v>
      </c>
      <c r="D212" s="164"/>
      <c r="E212" s="165"/>
      <c r="F212" s="162"/>
      <c r="G212" s="162"/>
      <c r="H212" s="162"/>
      <c r="I212" s="162"/>
      <c r="J212" s="162"/>
      <c r="K212" s="162"/>
      <c r="L212" s="162"/>
      <c r="M212" s="162"/>
      <c r="N212" s="161"/>
      <c r="O212" s="161"/>
      <c r="P212" s="161"/>
      <c r="Q212" s="161"/>
      <c r="R212" s="162"/>
      <c r="S212" s="162"/>
      <c r="T212" s="162"/>
      <c r="U212" s="162"/>
      <c r="V212" s="162"/>
      <c r="W212" s="162"/>
      <c r="X212" s="162"/>
      <c r="Y212" s="162"/>
      <c r="Z212" s="151"/>
      <c r="AA212" s="151"/>
      <c r="AB212" s="151"/>
      <c r="AC212" s="151"/>
      <c r="AD212" s="151"/>
      <c r="AE212" s="151"/>
      <c r="AF212" s="151"/>
      <c r="AG212" s="151" t="s">
        <v>249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92" t="s">
        <v>2076</v>
      </c>
      <c r="D213" s="164"/>
      <c r="E213" s="165">
        <v>99.75</v>
      </c>
      <c r="F213" s="162"/>
      <c r="G213" s="162"/>
      <c r="H213" s="162"/>
      <c r="I213" s="162"/>
      <c r="J213" s="162"/>
      <c r="K213" s="162"/>
      <c r="L213" s="162"/>
      <c r="M213" s="162"/>
      <c r="N213" s="161"/>
      <c r="O213" s="161"/>
      <c r="P213" s="161"/>
      <c r="Q213" s="161"/>
      <c r="R213" s="162"/>
      <c r="S213" s="162"/>
      <c r="T213" s="162"/>
      <c r="U213" s="162"/>
      <c r="V213" s="162"/>
      <c r="W213" s="162"/>
      <c r="X213" s="162"/>
      <c r="Y213" s="162"/>
      <c r="Z213" s="151"/>
      <c r="AA213" s="151"/>
      <c r="AB213" s="151"/>
      <c r="AC213" s="151"/>
      <c r="AD213" s="151"/>
      <c r="AE213" s="151"/>
      <c r="AF213" s="151"/>
      <c r="AG213" s="151" t="s">
        <v>249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74">
        <v>41</v>
      </c>
      <c r="B214" s="175" t="s">
        <v>2077</v>
      </c>
      <c r="C214" s="191" t="s">
        <v>2078</v>
      </c>
      <c r="D214" s="176" t="s">
        <v>446</v>
      </c>
      <c r="E214" s="177">
        <v>1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7">
        <v>8.9999999999999998E-4</v>
      </c>
      <c r="O214" s="177">
        <f>ROUND(E214*N214,2)</f>
        <v>0</v>
      </c>
      <c r="P214" s="177">
        <v>0</v>
      </c>
      <c r="Q214" s="177">
        <f>ROUND(E214*P214,2)</f>
        <v>0</v>
      </c>
      <c r="R214" s="179"/>
      <c r="S214" s="179" t="s">
        <v>1946</v>
      </c>
      <c r="T214" s="180" t="s">
        <v>1902</v>
      </c>
      <c r="U214" s="162">
        <v>0</v>
      </c>
      <c r="V214" s="162">
        <f>ROUND(E214*U214,2)</f>
        <v>0</v>
      </c>
      <c r="W214" s="162"/>
      <c r="X214" s="162" t="s">
        <v>552</v>
      </c>
      <c r="Y214" s="162" t="s">
        <v>244</v>
      </c>
      <c r="Z214" s="151"/>
      <c r="AA214" s="151"/>
      <c r="AB214" s="151"/>
      <c r="AC214" s="151"/>
      <c r="AD214" s="151"/>
      <c r="AE214" s="151"/>
      <c r="AF214" s="151"/>
      <c r="AG214" s="151" t="s">
        <v>1988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2" x14ac:dyDescent="0.2">
      <c r="A215" s="158"/>
      <c r="B215" s="159"/>
      <c r="C215" s="192" t="s">
        <v>2029</v>
      </c>
      <c r="D215" s="164"/>
      <c r="E215" s="165"/>
      <c r="F215" s="162"/>
      <c r="G215" s="162"/>
      <c r="H215" s="162"/>
      <c r="I215" s="162"/>
      <c r="J215" s="162"/>
      <c r="K215" s="162"/>
      <c r="L215" s="162"/>
      <c r="M215" s="162"/>
      <c r="N215" s="161"/>
      <c r="O215" s="161"/>
      <c r="P215" s="161"/>
      <c r="Q215" s="161"/>
      <c r="R215" s="162"/>
      <c r="S215" s="162"/>
      <c r="T215" s="162"/>
      <c r="U215" s="162"/>
      <c r="V215" s="162"/>
      <c r="W215" s="162"/>
      <c r="X215" s="162"/>
      <c r="Y215" s="162"/>
      <c r="Z215" s="151"/>
      <c r="AA215" s="151"/>
      <c r="AB215" s="151"/>
      <c r="AC215" s="151"/>
      <c r="AD215" s="151"/>
      <c r="AE215" s="151"/>
      <c r="AF215" s="151"/>
      <c r="AG215" s="151" t="s">
        <v>249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">
      <c r="A216" s="158"/>
      <c r="B216" s="159"/>
      <c r="C216" s="192" t="s">
        <v>106</v>
      </c>
      <c r="D216" s="164"/>
      <c r="E216" s="165">
        <v>1</v>
      </c>
      <c r="F216" s="162"/>
      <c r="G216" s="162"/>
      <c r="H216" s="162"/>
      <c r="I216" s="162"/>
      <c r="J216" s="162"/>
      <c r="K216" s="162"/>
      <c r="L216" s="162"/>
      <c r="M216" s="162"/>
      <c r="N216" s="161"/>
      <c r="O216" s="161"/>
      <c r="P216" s="161"/>
      <c r="Q216" s="161"/>
      <c r="R216" s="162"/>
      <c r="S216" s="162"/>
      <c r="T216" s="162"/>
      <c r="U216" s="162"/>
      <c r="V216" s="162"/>
      <c r="W216" s="162"/>
      <c r="X216" s="162"/>
      <c r="Y216" s="162"/>
      <c r="Z216" s="151"/>
      <c r="AA216" s="151"/>
      <c r="AB216" s="151"/>
      <c r="AC216" s="151"/>
      <c r="AD216" s="151"/>
      <c r="AE216" s="151"/>
      <c r="AF216" s="151"/>
      <c r="AG216" s="151" t="s">
        <v>249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x14ac:dyDescent="0.2">
      <c r="A217" s="167" t="s">
        <v>235</v>
      </c>
      <c r="B217" s="168" t="s">
        <v>143</v>
      </c>
      <c r="C217" s="190" t="s">
        <v>144</v>
      </c>
      <c r="D217" s="169"/>
      <c r="E217" s="170"/>
      <c r="F217" s="171"/>
      <c r="G217" s="171">
        <f>SUMIF(AG218:AG226,"&lt;&gt;NOR",G218:G226)</f>
        <v>0</v>
      </c>
      <c r="H217" s="171"/>
      <c r="I217" s="171">
        <f>SUM(I218:I226)</f>
        <v>0</v>
      </c>
      <c r="J217" s="171"/>
      <c r="K217" s="171">
        <f>SUM(K218:K226)</f>
        <v>0</v>
      </c>
      <c r="L217" s="171"/>
      <c r="M217" s="171">
        <f>SUM(M218:M226)</f>
        <v>0</v>
      </c>
      <c r="N217" s="170"/>
      <c r="O217" s="170">
        <f>SUM(O218:O226)</f>
        <v>0.06</v>
      </c>
      <c r="P217" s="170"/>
      <c r="Q217" s="170">
        <f>SUM(Q218:Q226)</f>
        <v>1.08</v>
      </c>
      <c r="R217" s="171"/>
      <c r="S217" s="171"/>
      <c r="T217" s="172"/>
      <c r="U217" s="166"/>
      <c r="V217" s="166">
        <f>SUM(V218:V226)</f>
        <v>55.92</v>
      </c>
      <c r="W217" s="166"/>
      <c r="X217" s="166"/>
      <c r="Y217" s="166"/>
      <c r="AG217" t="s">
        <v>236</v>
      </c>
    </row>
    <row r="218" spans="1:60" outlineLevel="1" x14ac:dyDescent="0.2">
      <c r="A218" s="174">
        <v>42</v>
      </c>
      <c r="B218" s="175" t="s">
        <v>2079</v>
      </c>
      <c r="C218" s="191" t="s">
        <v>2080</v>
      </c>
      <c r="D218" s="176" t="s">
        <v>312</v>
      </c>
      <c r="E218" s="177">
        <v>180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7">
        <v>0</v>
      </c>
      <c r="O218" s="177">
        <f>ROUND(E218*N218,2)</f>
        <v>0</v>
      </c>
      <c r="P218" s="177">
        <v>0</v>
      </c>
      <c r="Q218" s="177">
        <f>ROUND(E218*P218,2)</f>
        <v>0</v>
      </c>
      <c r="R218" s="179" t="s">
        <v>666</v>
      </c>
      <c r="S218" s="179" t="s">
        <v>241</v>
      </c>
      <c r="T218" s="180" t="s">
        <v>1902</v>
      </c>
      <c r="U218" s="162">
        <v>0.11</v>
      </c>
      <c r="V218" s="162">
        <f>ROUND(E218*U218,2)</f>
        <v>19.8</v>
      </c>
      <c r="W218" s="162"/>
      <c r="X218" s="162" t="s">
        <v>243</v>
      </c>
      <c r="Y218" s="162" t="s">
        <v>244</v>
      </c>
      <c r="Z218" s="151"/>
      <c r="AA218" s="151"/>
      <c r="AB218" s="151"/>
      <c r="AC218" s="151"/>
      <c r="AD218" s="151"/>
      <c r="AE218" s="151"/>
      <c r="AF218" s="151"/>
      <c r="AG218" s="151" t="s">
        <v>1632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">
      <c r="A219" s="158"/>
      <c r="B219" s="159"/>
      <c r="C219" s="253" t="s">
        <v>2081</v>
      </c>
      <c r="D219" s="254"/>
      <c r="E219" s="254"/>
      <c r="F219" s="254"/>
      <c r="G219" s="254"/>
      <c r="H219" s="162"/>
      <c r="I219" s="162"/>
      <c r="J219" s="162"/>
      <c r="K219" s="162"/>
      <c r="L219" s="162"/>
      <c r="M219" s="162"/>
      <c r="N219" s="161"/>
      <c r="O219" s="161"/>
      <c r="P219" s="161"/>
      <c r="Q219" s="161"/>
      <c r="R219" s="162"/>
      <c r="S219" s="162"/>
      <c r="T219" s="162"/>
      <c r="U219" s="162"/>
      <c r="V219" s="162"/>
      <c r="W219" s="162"/>
      <c r="X219" s="162"/>
      <c r="Y219" s="162"/>
      <c r="Z219" s="151"/>
      <c r="AA219" s="151"/>
      <c r="AB219" s="151"/>
      <c r="AC219" s="151"/>
      <c r="AD219" s="151"/>
      <c r="AE219" s="151"/>
      <c r="AF219" s="151"/>
      <c r="AG219" s="151" t="s">
        <v>247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92" t="s">
        <v>2082</v>
      </c>
      <c r="D220" s="164"/>
      <c r="E220" s="165"/>
      <c r="F220" s="162"/>
      <c r="G220" s="162"/>
      <c r="H220" s="162"/>
      <c r="I220" s="162"/>
      <c r="J220" s="162"/>
      <c r="K220" s="162"/>
      <c r="L220" s="162"/>
      <c r="M220" s="162"/>
      <c r="N220" s="161"/>
      <c r="O220" s="161"/>
      <c r="P220" s="161"/>
      <c r="Q220" s="161"/>
      <c r="R220" s="162"/>
      <c r="S220" s="162"/>
      <c r="T220" s="162"/>
      <c r="U220" s="162"/>
      <c r="V220" s="162"/>
      <c r="W220" s="162"/>
      <c r="X220" s="162"/>
      <c r="Y220" s="162"/>
      <c r="Z220" s="151"/>
      <c r="AA220" s="151"/>
      <c r="AB220" s="151"/>
      <c r="AC220" s="151"/>
      <c r="AD220" s="151"/>
      <c r="AE220" s="151"/>
      <c r="AF220" s="151"/>
      <c r="AG220" s="151" t="s">
        <v>249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2" t="s">
        <v>2083</v>
      </c>
      <c r="D221" s="164"/>
      <c r="E221" s="165"/>
      <c r="F221" s="162"/>
      <c r="G221" s="162"/>
      <c r="H221" s="162"/>
      <c r="I221" s="162"/>
      <c r="J221" s="162"/>
      <c r="K221" s="162"/>
      <c r="L221" s="162"/>
      <c r="M221" s="162"/>
      <c r="N221" s="161"/>
      <c r="O221" s="161"/>
      <c r="P221" s="161"/>
      <c r="Q221" s="161"/>
      <c r="R221" s="162"/>
      <c r="S221" s="162"/>
      <c r="T221" s="162"/>
      <c r="U221" s="162"/>
      <c r="V221" s="162"/>
      <c r="W221" s="162"/>
      <c r="X221" s="162"/>
      <c r="Y221" s="162"/>
      <c r="Z221" s="151"/>
      <c r="AA221" s="151"/>
      <c r="AB221" s="151"/>
      <c r="AC221" s="151"/>
      <c r="AD221" s="151"/>
      <c r="AE221" s="151"/>
      <c r="AF221" s="151"/>
      <c r="AG221" s="151" t="s">
        <v>249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2" t="s">
        <v>2084</v>
      </c>
      <c r="D222" s="164"/>
      <c r="E222" s="165">
        <v>180</v>
      </c>
      <c r="F222" s="162"/>
      <c r="G222" s="162"/>
      <c r="H222" s="162"/>
      <c r="I222" s="162"/>
      <c r="J222" s="162"/>
      <c r="K222" s="162"/>
      <c r="L222" s="162"/>
      <c r="M222" s="162"/>
      <c r="N222" s="161"/>
      <c r="O222" s="161"/>
      <c r="P222" s="161"/>
      <c r="Q222" s="161"/>
      <c r="R222" s="162"/>
      <c r="S222" s="162"/>
      <c r="T222" s="162"/>
      <c r="U222" s="162"/>
      <c r="V222" s="162"/>
      <c r="W222" s="162"/>
      <c r="X222" s="162"/>
      <c r="Y222" s="162"/>
      <c r="Z222" s="151"/>
      <c r="AA222" s="151"/>
      <c r="AB222" s="151"/>
      <c r="AC222" s="151"/>
      <c r="AD222" s="151"/>
      <c r="AE222" s="151"/>
      <c r="AF222" s="151"/>
      <c r="AG222" s="151" t="s">
        <v>249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74">
        <v>43</v>
      </c>
      <c r="B223" s="175" t="s">
        <v>2085</v>
      </c>
      <c r="C223" s="191" t="s">
        <v>2086</v>
      </c>
      <c r="D223" s="176" t="s">
        <v>312</v>
      </c>
      <c r="E223" s="177">
        <v>120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4.8999999999999998E-4</v>
      </c>
      <c r="O223" s="177">
        <f>ROUND(E223*N223,2)</f>
        <v>0.06</v>
      </c>
      <c r="P223" s="177">
        <v>8.9999999999999993E-3</v>
      </c>
      <c r="Q223" s="177">
        <f>ROUND(E223*P223,2)</f>
        <v>1.08</v>
      </c>
      <c r="R223" s="179" t="s">
        <v>388</v>
      </c>
      <c r="S223" s="179" t="s">
        <v>241</v>
      </c>
      <c r="T223" s="180" t="s">
        <v>1902</v>
      </c>
      <c r="U223" s="162">
        <v>0.30099999999999999</v>
      </c>
      <c r="V223" s="162">
        <f>ROUND(E223*U223,2)</f>
        <v>36.119999999999997</v>
      </c>
      <c r="W223" s="162"/>
      <c r="X223" s="162" t="s">
        <v>243</v>
      </c>
      <c r="Y223" s="162" t="s">
        <v>244</v>
      </c>
      <c r="Z223" s="151"/>
      <c r="AA223" s="151"/>
      <c r="AB223" s="151"/>
      <c r="AC223" s="151"/>
      <c r="AD223" s="151"/>
      <c r="AE223" s="151"/>
      <c r="AF223" s="151"/>
      <c r="AG223" s="151" t="s">
        <v>1632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">
      <c r="A224" s="158"/>
      <c r="B224" s="159"/>
      <c r="C224" s="192" t="s">
        <v>2087</v>
      </c>
      <c r="D224" s="164"/>
      <c r="E224" s="165"/>
      <c r="F224" s="162"/>
      <c r="G224" s="162"/>
      <c r="H224" s="162"/>
      <c r="I224" s="162"/>
      <c r="J224" s="162"/>
      <c r="K224" s="162"/>
      <c r="L224" s="162"/>
      <c r="M224" s="162"/>
      <c r="N224" s="161"/>
      <c r="O224" s="161"/>
      <c r="P224" s="161"/>
      <c r="Q224" s="161"/>
      <c r="R224" s="162"/>
      <c r="S224" s="162"/>
      <c r="T224" s="162"/>
      <c r="U224" s="162"/>
      <c r="V224" s="162"/>
      <c r="W224" s="162"/>
      <c r="X224" s="162"/>
      <c r="Y224" s="162"/>
      <c r="Z224" s="151"/>
      <c r="AA224" s="151"/>
      <c r="AB224" s="151"/>
      <c r="AC224" s="151"/>
      <c r="AD224" s="151"/>
      <c r="AE224" s="151"/>
      <c r="AF224" s="151"/>
      <c r="AG224" s="151" t="s">
        <v>249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">
      <c r="A225" s="158"/>
      <c r="B225" s="159"/>
      <c r="C225" s="192" t="s">
        <v>2088</v>
      </c>
      <c r="D225" s="164"/>
      <c r="E225" s="165"/>
      <c r="F225" s="162"/>
      <c r="G225" s="162"/>
      <c r="H225" s="162"/>
      <c r="I225" s="162"/>
      <c r="J225" s="162"/>
      <c r="K225" s="162"/>
      <c r="L225" s="162"/>
      <c r="M225" s="162"/>
      <c r="N225" s="161"/>
      <c r="O225" s="161"/>
      <c r="P225" s="161"/>
      <c r="Q225" s="161"/>
      <c r="R225" s="162"/>
      <c r="S225" s="162"/>
      <c r="T225" s="162"/>
      <c r="U225" s="162"/>
      <c r="V225" s="162"/>
      <c r="W225" s="162"/>
      <c r="X225" s="162"/>
      <c r="Y225" s="162"/>
      <c r="Z225" s="151"/>
      <c r="AA225" s="151"/>
      <c r="AB225" s="151"/>
      <c r="AC225" s="151"/>
      <c r="AD225" s="151"/>
      <c r="AE225" s="151"/>
      <c r="AF225" s="151"/>
      <c r="AG225" s="151" t="s">
        <v>249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2" t="s">
        <v>2089</v>
      </c>
      <c r="D226" s="164"/>
      <c r="E226" s="165">
        <v>120</v>
      </c>
      <c r="F226" s="162"/>
      <c r="G226" s="162"/>
      <c r="H226" s="162"/>
      <c r="I226" s="162"/>
      <c r="J226" s="162"/>
      <c r="K226" s="162"/>
      <c r="L226" s="162"/>
      <c r="M226" s="162"/>
      <c r="N226" s="161"/>
      <c r="O226" s="161"/>
      <c r="P226" s="161"/>
      <c r="Q226" s="161"/>
      <c r="R226" s="162"/>
      <c r="S226" s="162"/>
      <c r="T226" s="162"/>
      <c r="U226" s="162"/>
      <c r="V226" s="162"/>
      <c r="W226" s="162"/>
      <c r="X226" s="162"/>
      <c r="Y226" s="162"/>
      <c r="Z226" s="151"/>
      <c r="AA226" s="151"/>
      <c r="AB226" s="151"/>
      <c r="AC226" s="151"/>
      <c r="AD226" s="151"/>
      <c r="AE226" s="151"/>
      <c r="AF226" s="151"/>
      <c r="AG226" s="151" t="s">
        <v>249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x14ac:dyDescent="0.2">
      <c r="A227" s="167" t="s">
        <v>235</v>
      </c>
      <c r="B227" s="168" t="s">
        <v>160</v>
      </c>
      <c r="C227" s="190" t="s">
        <v>161</v>
      </c>
      <c r="D227" s="169"/>
      <c r="E227" s="170"/>
      <c r="F227" s="171"/>
      <c r="G227" s="171">
        <f>SUMIF(AG228:AG242,"&lt;&gt;NOR",G228:G242)</f>
        <v>0</v>
      </c>
      <c r="H227" s="171"/>
      <c r="I227" s="171">
        <f>SUM(I228:I242)</f>
        <v>0</v>
      </c>
      <c r="J227" s="171"/>
      <c r="K227" s="171">
        <f>SUM(K228:K242)</f>
        <v>0</v>
      </c>
      <c r="L227" s="171"/>
      <c r="M227" s="171">
        <f>SUM(M228:M242)</f>
        <v>0</v>
      </c>
      <c r="N227" s="170"/>
      <c r="O227" s="170">
        <f>SUM(O228:O242)</f>
        <v>0</v>
      </c>
      <c r="P227" s="170"/>
      <c r="Q227" s="170">
        <f>SUM(Q228:Q242)</f>
        <v>0</v>
      </c>
      <c r="R227" s="171"/>
      <c r="S227" s="171"/>
      <c r="T227" s="172"/>
      <c r="U227" s="166"/>
      <c r="V227" s="166">
        <f>SUM(V228:V242)</f>
        <v>0</v>
      </c>
      <c r="W227" s="166"/>
      <c r="X227" s="166"/>
      <c r="Y227" s="166"/>
      <c r="AG227" t="s">
        <v>236</v>
      </c>
    </row>
    <row r="228" spans="1:60" outlineLevel="1" x14ac:dyDescent="0.2">
      <c r="A228" s="174">
        <v>44</v>
      </c>
      <c r="B228" s="175" t="s">
        <v>2090</v>
      </c>
      <c r="C228" s="191" t="s">
        <v>2091</v>
      </c>
      <c r="D228" s="176" t="s">
        <v>297</v>
      </c>
      <c r="E228" s="177">
        <v>2684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21</v>
      </c>
      <c r="M228" s="179">
        <f>G228*(1+L228/100)</f>
        <v>0</v>
      </c>
      <c r="N228" s="177">
        <v>0</v>
      </c>
      <c r="O228" s="177">
        <f>ROUND(E228*N228,2)</f>
        <v>0</v>
      </c>
      <c r="P228" s="177">
        <v>0</v>
      </c>
      <c r="Q228" s="177">
        <f>ROUND(E228*P228,2)</f>
        <v>0</v>
      </c>
      <c r="R228" s="179"/>
      <c r="S228" s="179" t="s">
        <v>1946</v>
      </c>
      <c r="T228" s="180" t="s">
        <v>1902</v>
      </c>
      <c r="U228" s="162">
        <v>0</v>
      </c>
      <c r="V228" s="162">
        <f>ROUND(E228*U228,2)</f>
        <v>0</v>
      </c>
      <c r="W228" s="162"/>
      <c r="X228" s="162" t="s">
        <v>243</v>
      </c>
      <c r="Y228" s="162" t="s">
        <v>244</v>
      </c>
      <c r="Z228" s="151"/>
      <c r="AA228" s="151"/>
      <c r="AB228" s="151"/>
      <c r="AC228" s="151"/>
      <c r="AD228" s="151"/>
      <c r="AE228" s="151"/>
      <c r="AF228" s="151"/>
      <c r="AG228" s="151" t="s">
        <v>1632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2" x14ac:dyDescent="0.2">
      <c r="A229" s="158"/>
      <c r="B229" s="159"/>
      <c r="C229" s="266" t="s">
        <v>1926</v>
      </c>
      <c r="D229" s="267"/>
      <c r="E229" s="267"/>
      <c r="F229" s="267"/>
      <c r="G229" s="267"/>
      <c r="H229" s="162"/>
      <c r="I229" s="162"/>
      <c r="J229" s="162"/>
      <c r="K229" s="162"/>
      <c r="L229" s="162"/>
      <c r="M229" s="162"/>
      <c r="N229" s="161"/>
      <c r="O229" s="161"/>
      <c r="P229" s="161"/>
      <c r="Q229" s="161"/>
      <c r="R229" s="162"/>
      <c r="S229" s="162"/>
      <c r="T229" s="162"/>
      <c r="U229" s="162"/>
      <c r="V229" s="162"/>
      <c r="W229" s="162"/>
      <c r="X229" s="162"/>
      <c r="Y229" s="162"/>
      <c r="Z229" s="151"/>
      <c r="AA229" s="151"/>
      <c r="AB229" s="151"/>
      <c r="AC229" s="151"/>
      <c r="AD229" s="151"/>
      <c r="AE229" s="151"/>
      <c r="AF229" s="151"/>
      <c r="AG229" s="151" t="s">
        <v>1927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264" t="s">
        <v>2092</v>
      </c>
      <c r="D230" s="265"/>
      <c r="E230" s="265"/>
      <c r="F230" s="265"/>
      <c r="G230" s="265"/>
      <c r="H230" s="162"/>
      <c r="I230" s="162"/>
      <c r="J230" s="162"/>
      <c r="K230" s="162"/>
      <c r="L230" s="162"/>
      <c r="M230" s="162"/>
      <c r="N230" s="161"/>
      <c r="O230" s="161"/>
      <c r="P230" s="161"/>
      <c r="Q230" s="161"/>
      <c r="R230" s="162"/>
      <c r="S230" s="162"/>
      <c r="T230" s="162"/>
      <c r="U230" s="162"/>
      <c r="V230" s="162"/>
      <c r="W230" s="162"/>
      <c r="X230" s="162"/>
      <c r="Y230" s="162"/>
      <c r="Z230" s="151"/>
      <c r="AA230" s="151"/>
      <c r="AB230" s="151"/>
      <c r="AC230" s="151"/>
      <c r="AD230" s="151"/>
      <c r="AE230" s="151"/>
      <c r="AF230" s="151"/>
      <c r="AG230" s="151" t="s">
        <v>1927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2" x14ac:dyDescent="0.2">
      <c r="A231" s="158"/>
      <c r="B231" s="159"/>
      <c r="C231" s="192" t="s">
        <v>2093</v>
      </c>
      <c r="D231" s="164"/>
      <c r="E231" s="165"/>
      <c r="F231" s="162"/>
      <c r="G231" s="162"/>
      <c r="H231" s="162"/>
      <c r="I231" s="162"/>
      <c r="J231" s="162"/>
      <c r="K231" s="162"/>
      <c r="L231" s="162"/>
      <c r="M231" s="162"/>
      <c r="N231" s="161"/>
      <c r="O231" s="161"/>
      <c r="P231" s="161"/>
      <c r="Q231" s="161"/>
      <c r="R231" s="162"/>
      <c r="S231" s="162"/>
      <c r="T231" s="162"/>
      <c r="U231" s="162"/>
      <c r="V231" s="162"/>
      <c r="W231" s="162"/>
      <c r="X231" s="162"/>
      <c r="Y231" s="162"/>
      <c r="Z231" s="151"/>
      <c r="AA231" s="151"/>
      <c r="AB231" s="151"/>
      <c r="AC231" s="151"/>
      <c r="AD231" s="151"/>
      <c r="AE231" s="151"/>
      <c r="AF231" s="151"/>
      <c r="AG231" s="151" t="s">
        <v>249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2" t="s">
        <v>2094</v>
      </c>
      <c r="D232" s="164"/>
      <c r="E232" s="165">
        <v>2684</v>
      </c>
      <c r="F232" s="162"/>
      <c r="G232" s="162"/>
      <c r="H232" s="162"/>
      <c r="I232" s="162"/>
      <c r="J232" s="162"/>
      <c r="K232" s="162"/>
      <c r="L232" s="162"/>
      <c r="M232" s="162"/>
      <c r="N232" s="161"/>
      <c r="O232" s="161"/>
      <c r="P232" s="161"/>
      <c r="Q232" s="161"/>
      <c r="R232" s="162"/>
      <c r="S232" s="162"/>
      <c r="T232" s="162"/>
      <c r="U232" s="162"/>
      <c r="V232" s="162"/>
      <c r="W232" s="162"/>
      <c r="X232" s="162"/>
      <c r="Y232" s="162"/>
      <c r="Z232" s="151"/>
      <c r="AA232" s="151"/>
      <c r="AB232" s="151"/>
      <c r="AC232" s="151"/>
      <c r="AD232" s="151"/>
      <c r="AE232" s="151"/>
      <c r="AF232" s="151"/>
      <c r="AG232" s="151" t="s">
        <v>249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 x14ac:dyDescent="0.2">
      <c r="A233" s="174">
        <v>45</v>
      </c>
      <c r="B233" s="175" t="s">
        <v>2095</v>
      </c>
      <c r="C233" s="191" t="s">
        <v>2096</v>
      </c>
      <c r="D233" s="176" t="s">
        <v>297</v>
      </c>
      <c r="E233" s="177">
        <v>27</v>
      </c>
      <c r="F233" s="178"/>
      <c r="G233" s="179">
        <f>ROUND(E233*F233,2)</f>
        <v>0</v>
      </c>
      <c r="H233" s="178"/>
      <c r="I233" s="179">
        <f>ROUND(E233*H233,2)</f>
        <v>0</v>
      </c>
      <c r="J233" s="178"/>
      <c r="K233" s="179">
        <f>ROUND(E233*J233,2)</f>
        <v>0</v>
      </c>
      <c r="L233" s="179">
        <v>21</v>
      </c>
      <c r="M233" s="179">
        <f>G233*(1+L233/100)</f>
        <v>0</v>
      </c>
      <c r="N233" s="177">
        <v>0</v>
      </c>
      <c r="O233" s="177">
        <f>ROUND(E233*N233,2)</f>
        <v>0</v>
      </c>
      <c r="P233" s="177">
        <v>0</v>
      </c>
      <c r="Q233" s="177">
        <f>ROUND(E233*P233,2)</f>
        <v>0</v>
      </c>
      <c r="R233" s="179"/>
      <c r="S233" s="179" t="s">
        <v>1946</v>
      </c>
      <c r="T233" s="180" t="s">
        <v>1902</v>
      </c>
      <c r="U233" s="162">
        <v>0</v>
      </c>
      <c r="V233" s="162">
        <f>ROUND(E233*U233,2)</f>
        <v>0</v>
      </c>
      <c r="W233" s="162"/>
      <c r="X233" s="162" t="s">
        <v>243</v>
      </c>
      <c r="Y233" s="162" t="s">
        <v>244</v>
      </c>
      <c r="Z233" s="151"/>
      <c r="AA233" s="151"/>
      <c r="AB233" s="151"/>
      <c r="AC233" s="151"/>
      <c r="AD233" s="151"/>
      <c r="AE233" s="151"/>
      <c r="AF233" s="151"/>
      <c r="AG233" s="151" t="s">
        <v>1632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2" x14ac:dyDescent="0.2">
      <c r="A234" s="158"/>
      <c r="B234" s="159"/>
      <c r="C234" s="192" t="s">
        <v>2097</v>
      </c>
      <c r="D234" s="164"/>
      <c r="E234" s="165"/>
      <c r="F234" s="162"/>
      <c r="G234" s="162"/>
      <c r="H234" s="162"/>
      <c r="I234" s="162"/>
      <c r="J234" s="162"/>
      <c r="K234" s="162"/>
      <c r="L234" s="162"/>
      <c r="M234" s="162"/>
      <c r="N234" s="161"/>
      <c r="O234" s="161"/>
      <c r="P234" s="161"/>
      <c r="Q234" s="161"/>
      <c r="R234" s="162"/>
      <c r="S234" s="162"/>
      <c r="T234" s="162"/>
      <c r="U234" s="162"/>
      <c r="V234" s="162"/>
      <c r="W234" s="162"/>
      <c r="X234" s="162"/>
      <c r="Y234" s="162"/>
      <c r="Z234" s="151"/>
      <c r="AA234" s="151"/>
      <c r="AB234" s="151"/>
      <c r="AC234" s="151"/>
      <c r="AD234" s="151"/>
      <c r="AE234" s="151"/>
      <c r="AF234" s="151"/>
      <c r="AG234" s="151" t="s">
        <v>249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2" t="s">
        <v>2098</v>
      </c>
      <c r="D235" s="164"/>
      <c r="E235" s="165"/>
      <c r="F235" s="162"/>
      <c r="G235" s="162"/>
      <c r="H235" s="162"/>
      <c r="I235" s="162"/>
      <c r="J235" s="162"/>
      <c r="K235" s="162"/>
      <c r="L235" s="162"/>
      <c r="M235" s="162"/>
      <c r="N235" s="161"/>
      <c r="O235" s="161"/>
      <c r="P235" s="161"/>
      <c r="Q235" s="161"/>
      <c r="R235" s="162"/>
      <c r="S235" s="162"/>
      <c r="T235" s="162"/>
      <c r="U235" s="162"/>
      <c r="V235" s="162"/>
      <c r="W235" s="162"/>
      <c r="X235" s="162"/>
      <c r="Y235" s="162"/>
      <c r="Z235" s="151"/>
      <c r="AA235" s="151"/>
      <c r="AB235" s="151"/>
      <c r="AC235" s="151"/>
      <c r="AD235" s="151"/>
      <c r="AE235" s="151"/>
      <c r="AF235" s="151"/>
      <c r="AG235" s="151" t="s">
        <v>249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2" t="s">
        <v>2099</v>
      </c>
      <c r="D236" s="164"/>
      <c r="E236" s="165">
        <v>27</v>
      </c>
      <c r="F236" s="162"/>
      <c r="G236" s="162"/>
      <c r="H236" s="162"/>
      <c r="I236" s="162"/>
      <c r="J236" s="162"/>
      <c r="K236" s="162"/>
      <c r="L236" s="162"/>
      <c r="M236" s="162"/>
      <c r="N236" s="161"/>
      <c r="O236" s="161"/>
      <c r="P236" s="161"/>
      <c r="Q236" s="161"/>
      <c r="R236" s="162"/>
      <c r="S236" s="162"/>
      <c r="T236" s="162"/>
      <c r="U236" s="162"/>
      <c r="V236" s="162"/>
      <c r="W236" s="162"/>
      <c r="X236" s="162"/>
      <c r="Y236" s="162"/>
      <c r="Z236" s="151"/>
      <c r="AA236" s="151"/>
      <c r="AB236" s="151"/>
      <c r="AC236" s="151"/>
      <c r="AD236" s="151"/>
      <c r="AE236" s="151"/>
      <c r="AF236" s="151"/>
      <c r="AG236" s="151" t="s">
        <v>249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ht="22.5" outlineLevel="1" x14ac:dyDescent="0.2">
      <c r="A237" s="174">
        <v>46</v>
      </c>
      <c r="B237" s="175" t="s">
        <v>2100</v>
      </c>
      <c r="C237" s="191" t="s">
        <v>2101</v>
      </c>
      <c r="D237" s="176" t="s">
        <v>297</v>
      </c>
      <c r="E237" s="177">
        <v>241.4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0</v>
      </c>
      <c r="O237" s="177">
        <f>ROUND(E237*N237,2)</f>
        <v>0</v>
      </c>
      <c r="P237" s="177">
        <v>0</v>
      </c>
      <c r="Q237" s="177">
        <f>ROUND(E237*P237,2)</f>
        <v>0</v>
      </c>
      <c r="R237" s="179"/>
      <c r="S237" s="179" t="s">
        <v>1946</v>
      </c>
      <c r="T237" s="180" t="s">
        <v>1902</v>
      </c>
      <c r="U237" s="162">
        <v>0</v>
      </c>
      <c r="V237" s="162">
        <f>ROUND(E237*U237,2)</f>
        <v>0</v>
      </c>
      <c r="W237" s="162"/>
      <c r="X237" s="162" t="s">
        <v>243</v>
      </c>
      <c r="Y237" s="162" t="s">
        <v>244</v>
      </c>
      <c r="Z237" s="151"/>
      <c r="AA237" s="151"/>
      <c r="AB237" s="151"/>
      <c r="AC237" s="151"/>
      <c r="AD237" s="151"/>
      <c r="AE237" s="151"/>
      <c r="AF237" s="151"/>
      <c r="AG237" s="151" t="s">
        <v>1632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2" x14ac:dyDescent="0.2">
      <c r="A238" s="158"/>
      <c r="B238" s="159"/>
      <c r="C238" s="266" t="s">
        <v>1926</v>
      </c>
      <c r="D238" s="267"/>
      <c r="E238" s="267"/>
      <c r="F238" s="267"/>
      <c r="G238" s="267"/>
      <c r="H238" s="162"/>
      <c r="I238" s="162"/>
      <c r="J238" s="162"/>
      <c r="K238" s="162"/>
      <c r="L238" s="162"/>
      <c r="M238" s="162"/>
      <c r="N238" s="161"/>
      <c r="O238" s="161"/>
      <c r="P238" s="161"/>
      <c r="Q238" s="161"/>
      <c r="R238" s="162"/>
      <c r="S238" s="162"/>
      <c r="T238" s="162"/>
      <c r="U238" s="162"/>
      <c r="V238" s="162"/>
      <c r="W238" s="162"/>
      <c r="X238" s="162"/>
      <c r="Y238" s="162"/>
      <c r="Z238" s="151"/>
      <c r="AA238" s="151"/>
      <c r="AB238" s="151"/>
      <c r="AC238" s="151"/>
      <c r="AD238" s="151"/>
      <c r="AE238" s="151"/>
      <c r="AF238" s="151"/>
      <c r="AG238" s="151" t="s">
        <v>1927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3" x14ac:dyDescent="0.2">
      <c r="A239" s="158"/>
      <c r="B239" s="159"/>
      <c r="C239" s="264" t="s">
        <v>2102</v>
      </c>
      <c r="D239" s="265"/>
      <c r="E239" s="265"/>
      <c r="F239" s="265"/>
      <c r="G239" s="265"/>
      <c r="H239" s="162"/>
      <c r="I239" s="162"/>
      <c r="J239" s="162"/>
      <c r="K239" s="162"/>
      <c r="L239" s="162"/>
      <c r="M239" s="162"/>
      <c r="N239" s="161"/>
      <c r="O239" s="161"/>
      <c r="P239" s="161"/>
      <c r="Q239" s="161"/>
      <c r="R239" s="162"/>
      <c r="S239" s="162"/>
      <c r="T239" s="162"/>
      <c r="U239" s="162"/>
      <c r="V239" s="162"/>
      <c r="W239" s="162"/>
      <c r="X239" s="162"/>
      <c r="Y239" s="162"/>
      <c r="Z239" s="151"/>
      <c r="AA239" s="151"/>
      <c r="AB239" s="151"/>
      <c r="AC239" s="151"/>
      <c r="AD239" s="151"/>
      <c r="AE239" s="151"/>
      <c r="AF239" s="151"/>
      <c r="AG239" s="151" t="s">
        <v>1927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">
      <c r="A240" s="158"/>
      <c r="B240" s="159"/>
      <c r="C240" s="192" t="s">
        <v>2103</v>
      </c>
      <c r="D240" s="164"/>
      <c r="E240" s="165"/>
      <c r="F240" s="162"/>
      <c r="G240" s="162"/>
      <c r="H240" s="162"/>
      <c r="I240" s="162"/>
      <c r="J240" s="162"/>
      <c r="K240" s="162"/>
      <c r="L240" s="162"/>
      <c r="M240" s="162"/>
      <c r="N240" s="161"/>
      <c r="O240" s="161"/>
      <c r="P240" s="161"/>
      <c r="Q240" s="161"/>
      <c r="R240" s="162"/>
      <c r="S240" s="162"/>
      <c r="T240" s="162"/>
      <c r="U240" s="162"/>
      <c r="V240" s="162"/>
      <c r="W240" s="162"/>
      <c r="X240" s="162"/>
      <c r="Y240" s="162"/>
      <c r="Z240" s="151"/>
      <c r="AA240" s="151"/>
      <c r="AB240" s="151"/>
      <c r="AC240" s="151"/>
      <c r="AD240" s="151"/>
      <c r="AE240" s="151"/>
      <c r="AF240" s="151"/>
      <c r="AG240" s="151" t="s">
        <v>249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">
      <c r="A241" s="158"/>
      <c r="B241" s="159"/>
      <c r="C241" s="192" t="s">
        <v>2104</v>
      </c>
      <c r="D241" s="164"/>
      <c r="E241" s="165"/>
      <c r="F241" s="162"/>
      <c r="G241" s="162"/>
      <c r="H241" s="162"/>
      <c r="I241" s="162"/>
      <c r="J241" s="162"/>
      <c r="K241" s="162"/>
      <c r="L241" s="162"/>
      <c r="M241" s="162"/>
      <c r="N241" s="161"/>
      <c r="O241" s="161"/>
      <c r="P241" s="161"/>
      <c r="Q241" s="161"/>
      <c r="R241" s="162"/>
      <c r="S241" s="162"/>
      <c r="T241" s="162"/>
      <c r="U241" s="162"/>
      <c r="V241" s="162"/>
      <c r="W241" s="162"/>
      <c r="X241" s="162"/>
      <c r="Y241" s="162"/>
      <c r="Z241" s="151"/>
      <c r="AA241" s="151"/>
      <c r="AB241" s="151"/>
      <c r="AC241" s="151"/>
      <c r="AD241" s="151"/>
      <c r="AE241" s="151"/>
      <c r="AF241" s="151"/>
      <c r="AG241" s="151" t="s">
        <v>249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2" t="s">
        <v>2105</v>
      </c>
      <c r="D242" s="164"/>
      <c r="E242" s="165">
        <v>241.4</v>
      </c>
      <c r="F242" s="162"/>
      <c r="G242" s="162"/>
      <c r="H242" s="162"/>
      <c r="I242" s="162"/>
      <c r="J242" s="162"/>
      <c r="K242" s="162"/>
      <c r="L242" s="162"/>
      <c r="M242" s="162"/>
      <c r="N242" s="161"/>
      <c r="O242" s="161"/>
      <c r="P242" s="161"/>
      <c r="Q242" s="161"/>
      <c r="R242" s="162"/>
      <c r="S242" s="162"/>
      <c r="T242" s="162"/>
      <c r="U242" s="162"/>
      <c r="V242" s="162"/>
      <c r="W242" s="162"/>
      <c r="X242" s="162"/>
      <c r="Y242" s="162"/>
      <c r="Z242" s="151"/>
      <c r="AA242" s="151"/>
      <c r="AB242" s="151"/>
      <c r="AC242" s="151"/>
      <c r="AD242" s="151"/>
      <c r="AE242" s="151"/>
      <c r="AF242" s="151"/>
      <c r="AG242" s="151" t="s">
        <v>249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x14ac:dyDescent="0.2">
      <c r="A243" s="167" t="s">
        <v>235</v>
      </c>
      <c r="B243" s="168" t="s">
        <v>162</v>
      </c>
      <c r="C243" s="190" t="s">
        <v>164</v>
      </c>
      <c r="D243" s="169"/>
      <c r="E243" s="170"/>
      <c r="F243" s="171"/>
      <c r="G243" s="171">
        <f>SUMIF(AG244:AG250,"&lt;&gt;NOR",G244:G250)</f>
        <v>0</v>
      </c>
      <c r="H243" s="171"/>
      <c r="I243" s="171">
        <f>SUM(I244:I250)</f>
        <v>0</v>
      </c>
      <c r="J243" s="171"/>
      <c r="K243" s="171">
        <f>SUM(K244:K250)</f>
        <v>0</v>
      </c>
      <c r="L243" s="171"/>
      <c r="M243" s="171">
        <f>SUM(M244:M250)</f>
        <v>0</v>
      </c>
      <c r="N243" s="170"/>
      <c r="O243" s="170">
        <f>SUM(O244:O250)</f>
        <v>0.37</v>
      </c>
      <c r="P243" s="170"/>
      <c r="Q243" s="170">
        <f>SUM(Q244:Q250)</f>
        <v>0</v>
      </c>
      <c r="R243" s="171"/>
      <c r="S243" s="171"/>
      <c r="T243" s="172"/>
      <c r="U243" s="166"/>
      <c r="V243" s="166">
        <f>SUM(V244:V250)</f>
        <v>16.55</v>
      </c>
      <c r="W243" s="166"/>
      <c r="X243" s="166"/>
      <c r="Y243" s="166"/>
      <c r="AG243" t="s">
        <v>236</v>
      </c>
    </row>
    <row r="244" spans="1:60" ht="22.5" outlineLevel="1" x14ac:dyDescent="0.2">
      <c r="A244" s="174">
        <v>47</v>
      </c>
      <c r="B244" s="175" t="s">
        <v>2106</v>
      </c>
      <c r="C244" s="191" t="s">
        <v>2107</v>
      </c>
      <c r="D244" s="176" t="s">
        <v>268</v>
      </c>
      <c r="E244" s="177">
        <v>72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21</v>
      </c>
      <c r="M244" s="179">
        <f>G244*(1+L244/100)</f>
        <v>0</v>
      </c>
      <c r="N244" s="177">
        <v>4.0999999999999999E-4</v>
      </c>
      <c r="O244" s="177">
        <f>ROUND(E244*N244,2)</f>
        <v>0.03</v>
      </c>
      <c r="P244" s="177">
        <v>0</v>
      </c>
      <c r="Q244" s="177">
        <f>ROUND(E244*P244,2)</f>
        <v>0</v>
      </c>
      <c r="R244" s="179" t="s">
        <v>431</v>
      </c>
      <c r="S244" s="179" t="s">
        <v>241</v>
      </c>
      <c r="T244" s="180" t="s">
        <v>1902</v>
      </c>
      <c r="U244" s="162">
        <v>0.22991</v>
      </c>
      <c r="V244" s="162">
        <f>ROUND(E244*U244,2)</f>
        <v>16.55</v>
      </c>
      <c r="W244" s="162"/>
      <c r="X244" s="162" t="s">
        <v>243</v>
      </c>
      <c r="Y244" s="162" t="s">
        <v>244</v>
      </c>
      <c r="Z244" s="151"/>
      <c r="AA244" s="151"/>
      <c r="AB244" s="151"/>
      <c r="AC244" s="151"/>
      <c r="AD244" s="151"/>
      <c r="AE244" s="151"/>
      <c r="AF244" s="151"/>
      <c r="AG244" s="151" t="s">
        <v>2108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92" t="s">
        <v>2109</v>
      </c>
      <c r="D245" s="164"/>
      <c r="E245" s="165"/>
      <c r="F245" s="162"/>
      <c r="G245" s="162"/>
      <c r="H245" s="162"/>
      <c r="I245" s="162"/>
      <c r="J245" s="162"/>
      <c r="K245" s="162"/>
      <c r="L245" s="162"/>
      <c r="M245" s="162"/>
      <c r="N245" s="161"/>
      <c r="O245" s="161"/>
      <c r="P245" s="161"/>
      <c r="Q245" s="161"/>
      <c r="R245" s="162"/>
      <c r="S245" s="162"/>
      <c r="T245" s="162"/>
      <c r="U245" s="162"/>
      <c r="V245" s="162"/>
      <c r="W245" s="162"/>
      <c r="X245" s="162"/>
      <c r="Y245" s="162"/>
      <c r="Z245" s="151"/>
      <c r="AA245" s="151"/>
      <c r="AB245" s="151"/>
      <c r="AC245" s="151"/>
      <c r="AD245" s="151"/>
      <c r="AE245" s="151"/>
      <c r="AF245" s="151"/>
      <c r="AG245" s="151" t="s">
        <v>249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92" t="s">
        <v>1950</v>
      </c>
      <c r="D246" s="164"/>
      <c r="E246" s="165"/>
      <c r="F246" s="162"/>
      <c r="G246" s="162"/>
      <c r="H246" s="162"/>
      <c r="I246" s="162"/>
      <c r="J246" s="162"/>
      <c r="K246" s="162"/>
      <c r="L246" s="162"/>
      <c r="M246" s="162"/>
      <c r="N246" s="161"/>
      <c r="O246" s="161"/>
      <c r="P246" s="161"/>
      <c r="Q246" s="161"/>
      <c r="R246" s="162"/>
      <c r="S246" s="162"/>
      <c r="T246" s="162"/>
      <c r="U246" s="162"/>
      <c r="V246" s="162"/>
      <c r="W246" s="162"/>
      <c r="X246" s="162"/>
      <c r="Y246" s="162"/>
      <c r="Z246" s="151"/>
      <c r="AA246" s="151"/>
      <c r="AB246" s="151"/>
      <c r="AC246" s="151"/>
      <c r="AD246" s="151"/>
      <c r="AE246" s="151"/>
      <c r="AF246" s="151"/>
      <c r="AG246" s="151" t="s">
        <v>249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92" t="s">
        <v>1951</v>
      </c>
      <c r="D247" s="164"/>
      <c r="E247" s="165">
        <v>72</v>
      </c>
      <c r="F247" s="162"/>
      <c r="G247" s="162"/>
      <c r="H247" s="162"/>
      <c r="I247" s="162"/>
      <c r="J247" s="162"/>
      <c r="K247" s="162"/>
      <c r="L247" s="162"/>
      <c r="M247" s="162"/>
      <c r="N247" s="161"/>
      <c r="O247" s="161"/>
      <c r="P247" s="161"/>
      <c r="Q247" s="161"/>
      <c r="R247" s="162"/>
      <c r="S247" s="162"/>
      <c r="T247" s="162"/>
      <c r="U247" s="162"/>
      <c r="V247" s="162"/>
      <c r="W247" s="162"/>
      <c r="X247" s="162"/>
      <c r="Y247" s="162"/>
      <c r="Z247" s="151"/>
      <c r="AA247" s="151"/>
      <c r="AB247" s="151"/>
      <c r="AC247" s="151"/>
      <c r="AD247" s="151"/>
      <c r="AE247" s="151"/>
      <c r="AF247" s="151"/>
      <c r="AG247" s="151" t="s">
        <v>249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 x14ac:dyDescent="0.2">
      <c r="A248" s="174">
        <v>48</v>
      </c>
      <c r="B248" s="175" t="s">
        <v>2110</v>
      </c>
      <c r="C248" s="191" t="s">
        <v>2111</v>
      </c>
      <c r="D248" s="176" t="s">
        <v>268</v>
      </c>
      <c r="E248" s="177">
        <v>72</v>
      </c>
      <c r="F248" s="178"/>
      <c r="G248" s="179">
        <f>ROUND(E248*F248,2)</f>
        <v>0</v>
      </c>
      <c r="H248" s="178"/>
      <c r="I248" s="179">
        <f>ROUND(E248*H248,2)</f>
        <v>0</v>
      </c>
      <c r="J248" s="178"/>
      <c r="K248" s="179">
        <f>ROUND(E248*J248,2)</f>
        <v>0</v>
      </c>
      <c r="L248" s="179">
        <v>21</v>
      </c>
      <c r="M248" s="179">
        <f>G248*(1+L248/100)</f>
        <v>0</v>
      </c>
      <c r="N248" s="177">
        <v>4.7000000000000002E-3</v>
      </c>
      <c r="O248" s="177">
        <f>ROUND(E248*N248,2)</f>
        <v>0.34</v>
      </c>
      <c r="P248" s="177">
        <v>0</v>
      </c>
      <c r="Q248" s="177">
        <f>ROUND(E248*P248,2)</f>
        <v>0</v>
      </c>
      <c r="R248" s="179"/>
      <c r="S248" s="179" t="s">
        <v>1946</v>
      </c>
      <c r="T248" s="180" t="s">
        <v>1902</v>
      </c>
      <c r="U248" s="162">
        <v>0</v>
      </c>
      <c r="V248" s="162">
        <f>ROUND(E248*U248,2)</f>
        <v>0</v>
      </c>
      <c r="W248" s="162"/>
      <c r="X248" s="162" t="s">
        <v>552</v>
      </c>
      <c r="Y248" s="162" t="s">
        <v>244</v>
      </c>
      <c r="Z248" s="151"/>
      <c r="AA248" s="151"/>
      <c r="AB248" s="151"/>
      <c r="AC248" s="151"/>
      <c r="AD248" s="151"/>
      <c r="AE248" s="151"/>
      <c r="AF248" s="151"/>
      <c r="AG248" s="151" t="s">
        <v>1988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2" x14ac:dyDescent="0.2">
      <c r="A249" s="158"/>
      <c r="B249" s="159"/>
      <c r="C249" s="192" t="s">
        <v>1950</v>
      </c>
      <c r="D249" s="164"/>
      <c r="E249" s="165"/>
      <c r="F249" s="162"/>
      <c r="G249" s="162"/>
      <c r="H249" s="162"/>
      <c r="I249" s="162"/>
      <c r="J249" s="162"/>
      <c r="K249" s="162"/>
      <c r="L249" s="162"/>
      <c r="M249" s="162"/>
      <c r="N249" s="161"/>
      <c r="O249" s="161"/>
      <c r="P249" s="161"/>
      <c r="Q249" s="161"/>
      <c r="R249" s="162"/>
      <c r="S249" s="162"/>
      <c r="T249" s="162"/>
      <c r="U249" s="162"/>
      <c r="V249" s="162"/>
      <c r="W249" s="162"/>
      <c r="X249" s="162"/>
      <c r="Y249" s="162"/>
      <c r="Z249" s="151"/>
      <c r="AA249" s="151"/>
      <c r="AB249" s="151"/>
      <c r="AC249" s="151"/>
      <c r="AD249" s="151"/>
      <c r="AE249" s="151"/>
      <c r="AF249" s="151"/>
      <c r="AG249" s="151" t="s">
        <v>249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">
      <c r="A250" s="158"/>
      <c r="B250" s="159"/>
      <c r="C250" s="192" t="s">
        <v>1951</v>
      </c>
      <c r="D250" s="164"/>
      <c r="E250" s="165">
        <v>72</v>
      </c>
      <c r="F250" s="162"/>
      <c r="G250" s="162"/>
      <c r="H250" s="162"/>
      <c r="I250" s="162"/>
      <c r="J250" s="162"/>
      <c r="K250" s="162"/>
      <c r="L250" s="162"/>
      <c r="M250" s="162"/>
      <c r="N250" s="161"/>
      <c r="O250" s="161"/>
      <c r="P250" s="161"/>
      <c r="Q250" s="161"/>
      <c r="R250" s="162"/>
      <c r="S250" s="162"/>
      <c r="T250" s="162"/>
      <c r="U250" s="162"/>
      <c r="V250" s="162"/>
      <c r="W250" s="162"/>
      <c r="X250" s="162"/>
      <c r="Y250" s="162"/>
      <c r="Z250" s="151"/>
      <c r="AA250" s="151"/>
      <c r="AB250" s="151"/>
      <c r="AC250" s="151"/>
      <c r="AD250" s="151"/>
      <c r="AE250" s="151"/>
      <c r="AF250" s="151"/>
      <c r="AG250" s="151" t="s">
        <v>249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x14ac:dyDescent="0.2">
      <c r="A251" s="167" t="s">
        <v>235</v>
      </c>
      <c r="B251" s="168" t="s">
        <v>171</v>
      </c>
      <c r="C251" s="190" t="s">
        <v>172</v>
      </c>
      <c r="D251" s="169"/>
      <c r="E251" s="170"/>
      <c r="F251" s="171"/>
      <c r="G251" s="171">
        <f>SUMIF(AG252:AG338,"&lt;&gt;NOR",G252:G338)</f>
        <v>0</v>
      </c>
      <c r="H251" s="171"/>
      <c r="I251" s="171">
        <f>SUM(I252:I338)</f>
        <v>0</v>
      </c>
      <c r="J251" s="171"/>
      <c r="K251" s="171">
        <f>SUM(K252:K338)</f>
        <v>0</v>
      </c>
      <c r="L251" s="171"/>
      <c r="M251" s="171">
        <f>SUM(M252:M338)</f>
        <v>0</v>
      </c>
      <c r="N251" s="170"/>
      <c r="O251" s="170">
        <f>SUM(O252:O338)</f>
        <v>0.33</v>
      </c>
      <c r="P251" s="170"/>
      <c r="Q251" s="170">
        <f>SUM(Q252:Q338)</f>
        <v>1.79</v>
      </c>
      <c r="R251" s="171"/>
      <c r="S251" s="171"/>
      <c r="T251" s="172"/>
      <c r="U251" s="166"/>
      <c r="V251" s="166">
        <f>SUM(V252:V338)</f>
        <v>74.27</v>
      </c>
      <c r="W251" s="166"/>
      <c r="X251" s="166"/>
      <c r="Y251" s="166"/>
      <c r="AG251" t="s">
        <v>236</v>
      </c>
    </row>
    <row r="252" spans="1:60" outlineLevel="1" x14ac:dyDescent="0.2">
      <c r="A252" s="174">
        <v>49</v>
      </c>
      <c r="B252" s="175" t="s">
        <v>2112</v>
      </c>
      <c r="C252" s="191" t="s">
        <v>2113</v>
      </c>
      <c r="D252" s="176" t="s">
        <v>312</v>
      </c>
      <c r="E252" s="177">
        <v>100</v>
      </c>
      <c r="F252" s="178"/>
      <c r="G252" s="179">
        <f>ROUND(E252*F252,2)</f>
        <v>0</v>
      </c>
      <c r="H252" s="178"/>
      <c r="I252" s="179">
        <f>ROUND(E252*H252,2)</f>
        <v>0</v>
      </c>
      <c r="J252" s="178"/>
      <c r="K252" s="179">
        <f>ROUND(E252*J252,2)</f>
        <v>0</v>
      </c>
      <c r="L252" s="179">
        <v>21</v>
      </c>
      <c r="M252" s="179">
        <f>G252*(1+L252/100)</f>
        <v>0</v>
      </c>
      <c r="N252" s="177">
        <v>0</v>
      </c>
      <c r="O252" s="177">
        <f>ROUND(E252*N252,2)</f>
        <v>0</v>
      </c>
      <c r="P252" s="177">
        <v>1.4919999999999999E-2</v>
      </c>
      <c r="Q252" s="177">
        <f>ROUND(E252*P252,2)</f>
        <v>1.49</v>
      </c>
      <c r="R252" s="179" t="s">
        <v>1358</v>
      </c>
      <c r="S252" s="179" t="s">
        <v>241</v>
      </c>
      <c r="T252" s="180" t="s">
        <v>1902</v>
      </c>
      <c r="U252" s="162">
        <v>0.41299999999999998</v>
      </c>
      <c r="V252" s="162">
        <f>ROUND(E252*U252,2)</f>
        <v>41.3</v>
      </c>
      <c r="W252" s="162"/>
      <c r="X252" s="162" t="s">
        <v>243</v>
      </c>
      <c r="Y252" s="162" t="s">
        <v>244</v>
      </c>
      <c r="Z252" s="151"/>
      <c r="AA252" s="151"/>
      <c r="AB252" s="151"/>
      <c r="AC252" s="151"/>
      <c r="AD252" s="151"/>
      <c r="AE252" s="151"/>
      <c r="AF252" s="151"/>
      <c r="AG252" s="151" t="s">
        <v>2108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2" x14ac:dyDescent="0.2">
      <c r="A253" s="158"/>
      <c r="B253" s="159"/>
      <c r="C253" s="253" t="s">
        <v>2114</v>
      </c>
      <c r="D253" s="254"/>
      <c r="E253" s="254"/>
      <c r="F253" s="254"/>
      <c r="G253" s="254"/>
      <c r="H253" s="162"/>
      <c r="I253" s="162"/>
      <c r="J253" s="162"/>
      <c r="K253" s="162"/>
      <c r="L253" s="162"/>
      <c r="M253" s="162"/>
      <c r="N253" s="161"/>
      <c r="O253" s="161"/>
      <c r="P253" s="161"/>
      <c r="Q253" s="161"/>
      <c r="R253" s="162"/>
      <c r="S253" s="162"/>
      <c r="T253" s="162"/>
      <c r="U253" s="162"/>
      <c r="V253" s="162"/>
      <c r="W253" s="162"/>
      <c r="X253" s="162"/>
      <c r="Y253" s="162"/>
      <c r="Z253" s="151"/>
      <c r="AA253" s="151"/>
      <c r="AB253" s="151"/>
      <c r="AC253" s="151"/>
      <c r="AD253" s="151"/>
      <c r="AE253" s="151"/>
      <c r="AF253" s="151"/>
      <c r="AG253" s="151" t="s">
        <v>247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2" x14ac:dyDescent="0.2">
      <c r="A254" s="158"/>
      <c r="B254" s="159"/>
      <c r="C254" s="192" t="s">
        <v>2115</v>
      </c>
      <c r="D254" s="164"/>
      <c r="E254" s="165"/>
      <c r="F254" s="162"/>
      <c r="G254" s="162"/>
      <c r="H254" s="162"/>
      <c r="I254" s="162"/>
      <c r="J254" s="162"/>
      <c r="K254" s="162"/>
      <c r="L254" s="162"/>
      <c r="M254" s="162"/>
      <c r="N254" s="161"/>
      <c r="O254" s="161"/>
      <c r="P254" s="161"/>
      <c r="Q254" s="161"/>
      <c r="R254" s="162"/>
      <c r="S254" s="162"/>
      <c r="T254" s="162"/>
      <c r="U254" s="162"/>
      <c r="V254" s="162"/>
      <c r="W254" s="162"/>
      <c r="X254" s="162"/>
      <c r="Y254" s="162"/>
      <c r="Z254" s="151"/>
      <c r="AA254" s="151"/>
      <c r="AB254" s="151"/>
      <c r="AC254" s="151"/>
      <c r="AD254" s="151"/>
      <c r="AE254" s="151"/>
      <c r="AF254" s="151"/>
      <c r="AG254" s="151" t="s">
        <v>249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2" t="s">
        <v>2116</v>
      </c>
      <c r="D255" s="164"/>
      <c r="E255" s="165"/>
      <c r="F255" s="162"/>
      <c r="G255" s="162"/>
      <c r="H255" s="162"/>
      <c r="I255" s="162"/>
      <c r="J255" s="162"/>
      <c r="K255" s="162"/>
      <c r="L255" s="162"/>
      <c r="M255" s="162"/>
      <c r="N255" s="161"/>
      <c r="O255" s="161"/>
      <c r="P255" s="161"/>
      <c r="Q255" s="161"/>
      <c r="R255" s="162"/>
      <c r="S255" s="162"/>
      <c r="T255" s="162"/>
      <c r="U255" s="162"/>
      <c r="V255" s="162"/>
      <c r="W255" s="162"/>
      <c r="X255" s="162"/>
      <c r="Y255" s="162"/>
      <c r="Z255" s="151"/>
      <c r="AA255" s="151"/>
      <c r="AB255" s="151"/>
      <c r="AC255" s="151"/>
      <c r="AD255" s="151"/>
      <c r="AE255" s="151"/>
      <c r="AF255" s="151"/>
      <c r="AG255" s="151" t="s">
        <v>249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2" t="s">
        <v>1964</v>
      </c>
      <c r="D256" s="164"/>
      <c r="E256" s="165">
        <v>100</v>
      </c>
      <c r="F256" s="162"/>
      <c r="G256" s="162"/>
      <c r="H256" s="162"/>
      <c r="I256" s="162"/>
      <c r="J256" s="162"/>
      <c r="K256" s="162"/>
      <c r="L256" s="162"/>
      <c r="M256" s="162"/>
      <c r="N256" s="161"/>
      <c r="O256" s="161"/>
      <c r="P256" s="161"/>
      <c r="Q256" s="161"/>
      <c r="R256" s="162"/>
      <c r="S256" s="162"/>
      <c r="T256" s="162"/>
      <c r="U256" s="162"/>
      <c r="V256" s="162"/>
      <c r="W256" s="162"/>
      <c r="X256" s="162"/>
      <c r="Y256" s="162"/>
      <c r="Z256" s="151"/>
      <c r="AA256" s="151"/>
      <c r="AB256" s="151"/>
      <c r="AC256" s="151"/>
      <c r="AD256" s="151"/>
      <c r="AE256" s="151"/>
      <c r="AF256" s="151"/>
      <c r="AG256" s="151" t="s">
        <v>249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74">
        <v>50</v>
      </c>
      <c r="B257" s="175" t="s">
        <v>2117</v>
      </c>
      <c r="C257" s="191" t="s">
        <v>2118</v>
      </c>
      <c r="D257" s="176" t="s">
        <v>312</v>
      </c>
      <c r="E257" s="177">
        <v>150</v>
      </c>
      <c r="F257" s="178"/>
      <c r="G257" s="179">
        <f>ROUND(E257*F257,2)</f>
        <v>0</v>
      </c>
      <c r="H257" s="178"/>
      <c r="I257" s="179">
        <f>ROUND(E257*H257,2)</f>
        <v>0</v>
      </c>
      <c r="J257" s="178"/>
      <c r="K257" s="179">
        <f>ROUND(E257*J257,2)</f>
        <v>0</v>
      </c>
      <c r="L257" s="179">
        <v>21</v>
      </c>
      <c r="M257" s="179">
        <f>G257*(1+L257/100)</f>
        <v>0</v>
      </c>
      <c r="N257" s="177">
        <v>0</v>
      </c>
      <c r="O257" s="177">
        <f>ROUND(E257*N257,2)</f>
        <v>0</v>
      </c>
      <c r="P257" s="177">
        <v>1.98E-3</v>
      </c>
      <c r="Q257" s="177">
        <f>ROUND(E257*P257,2)</f>
        <v>0.3</v>
      </c>
      <c r="R257" s="179" t="s">
        <v>1358</v>
      </c>
      <c r="S257" s="179" t="s">
        <v>241</v>
      </c>
      <c r="T257" s="180" t="s">
        <v>1902</v>
      </c>
      <c r="U257" s="162">
        <v>8.3000000000000004E-2</v>
      </c>
      <c r="V257" s="162">
        <f>ROUND(E257*U257,2)</f>
        <v>12.45</v>
      </c>
      <c r="W257" s="162"/>
      <c r="X257" s="162" t="s">
        <v>243</v>
      </c>
      <c r="Y257" s="162" t="s">
        <v>244</v>
      </c>
      <c r="Z257" s="151"/>
      <c r="AA257" s="151"/>
      <c r="AB257" s="151"/>
      <c r="AC257" s="151"/>
      <c r="AD257" s="151"/>
      <c r="AE257" s="151"/>
      <c r="AF257" s="151"/>
      <c r="AG257" s="151" t="s">
        <v>2108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2" x14ac:dyDescent="0.2">
      <c r="A258" s="158"/>
      <c r="B258" s="159"/>
      <c r="C258" s="253" t="s">
        <v>2119</v>
      </c>
      <c r="D258" s="254"/>
      <c r="E258" s="254"/>
      <c r="F258" s="254"/>
      <c r="G258" s="254"/>
      <c r="H258" s="162"/>
      <c r="I258" s="162"/>
      <c r="J258" s="162"/>
      <c r="K258" s="162"/>
      <c r="L258" s="162"/>
      <c r="M258" s="162"/>
      <c r="N258" s="161"/>
      <c r="O258" s="161"/>
      <c r="P258" s="161"/>
      <c r="Q258" s="161"/>
      <c r="R258" s="162"/>
      <c r="S258" s="162"/>
      <c r="T258" s="162"/>
      <c r="U258" s="162"/>
      <c r="V258" s="162"/>
      <c r="W258" s="162"/>
      <c r="X258" s="162"/>
      <c r="Y258" s="162"/>
      <c r="Z258" s="151"/>
      <c r="AA258" s="151"/>
      <c r="AB258" s="151"/>
      <c r="AC258" s="151"/>
      <c r="AD258" s="151"/>
      <c r="AE258" s="151"/>
      <c r="AF258" s="151"/>
      <c r="AG258" s="151" t="s">
        <v>247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2" x14ac:dyDescent="0.2">
      <c r="A259" s="158"/>
      <c r="B259" s="159"/>
      <c r="C259" s="192" t="s">
        <v>2115</v>
      </c>
      <c r="D259" s="164"/>
      <c r="E259" s="165"/>
      <c r="F259" s="162"/>
      <c r="G259" s="162"/>
      <c r="H259" s="162"/>
      <c r="I259" s="162"/>
      <c r="J259" s="162"/>
      <c r="K259" s="162"/>
      <c r="L259" s="162"/>
      <c r="M259" s="162"/>
      <c r="N259" s="161"/>
      <c r="O259" s="161"/>
      <c r="P259" s="161"/>
      <c r="Q259" s="161"/>
      <c r="R259" s="162"/>
      <c r="S259" s="162"/>
      <c r="T259" s="162"/>
      <c r="U259" s="162"/>
      <c r="V259" s="162"/>
      <c r="W259" s="162"/>
      <c r="X259" s="162"/>
      <c r="Y259" s="162"/>
      <c r="Z259" s="151"/>
      <c r="AA259" s="151"/>
      <c r="AB259" s="151"/>
      <c r="AC259" s="151"/>
      <c r="AD259" s="151"/>
      <c r="AE259" s="151"/>
      <c r="AF259" s="151"/>
      <c r="AG259" s="151" t="s">
        <v>249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2" t="s">
        <v>2120</v>
      </c>
      <c r="D260" s="164"/>
      <c r="E260" s="165"/>
      <c r="F260" s="162"/>
      <c r="G260" s="162"/>
      <c r="H260" s="162"/>
      <c r="I260" s="162"/>
      <c r="J260" s="162"/>
      <c r="K260" s="162"/>
      <c r="L260" s="162"/>
      <c r="M260" s="162"/>
      <c r="N260" s="161"/>
      <c r="O260" s="161"/>
      <c r="P260" s="161"/>
      <c r="Q260" s="161"/>
      <c r="R260" s="162"/>
      <c r="S260" s="162"/>
      <c r="T260" s="162"/>
      <c r="U260" s="162"/>
      <c r="V260" s="162"/>
      <c r="W260" s="162"/>
      <c r="X260" s="162"/>
      <c r="Y260" s="162"/>
      <c r="Z260" s="151"/>
      <c r="AA260" s="151"/>
      <c r="AB260" s="151"/>
      <c r="AC260" s="151"/>
      <c r="AD260" s="151"/>
      <c r="AE260" s="151"/>
      <c r="AF260" s="151"/>
      <c r="AG260" s="151" t="s">
        <v>249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2" t="s">
        <v>2121</v>
      </c>
      <c r="D261" s="164"/>
      <c r="E261" s="165">
        <v>150</v>
      </c>
      <c r="F261" s="162"/>
      <c r="G261" s="162"/>
      <c r="H261" s="162"/>
      <c r="I261" s="162"/>
      <c r="J261" s="162"/>
      <c r="K261" s="162"/>
      <c r="L261" s="162"/>
      <c r="M261" s="162"/>
      <c r="N261" s="161"/>
      <c r="O261" s="161"/>
      <c r="P261" s="161"/>
      <c r="Q261" s="161"/>
      <c r="R261" s="162"/>
      <c r="S261" s="162"/>
      <c r="T261" s="162"/>
      <c r="U261" s="162"/>
      <c r="V261" s="162"/>
      <c r="W261" s="162"/>
      <c r="X261" s="162"/>
      <c r="Y261" s="162"/>
      <c r="Z261" s="151"/>
      <c r="AA261" s="151"/>
      <c r="AB261" s="151"/>
      <c r="AC261" s="151"/>
      <c r="AD261" s="151"/>
      <c r="AE261" s="151"/>
      <c r="AF261" s="151"/>
      <c r="AG261" s="151" t="s">
        <v>249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74">
        <v>51</v>
      </c>
      <c r="B262" s="175" t="s">
        <v>2122</v>
      </c>
      <c r="C262" s="191" t="s">
        <v>2123</v>
      </c>
      <c r="D262" s="176" t="s">
        <v>446</v>
      </c>
      <c r="E262" s="177">
        <v>30</v>
      </c>
      <c r="F262" s="178"/>
      <c r="G262" s="179">
        <f>ROUND(E262*F262,2)</f>
        <v>0</v>
      </c>
      <c r="H262" s="178"/>
      <c r="I262" s="179">
        <f>ROUND(E262*H262,2)</f>
        <v>0</v>
      </c>
      <c r="J262" s="178"/>
      <c r="K262" s="179">
        <f>ROUND(E262*J262,2)</f>
        <v>0</v>
      </c>
      <c r="L262" s="179">
        <v>21</v>
      </c>
      <c r="M262" s="179">
        <f>G262*(1+L262/100)</f>
        <v>0</v>
      </c>
      <c r="N262" s="177">
        <v>0</v>
      </c>
      <c r="O262" s="177">
        <f>ROUND(E262*N262,2)</f>
        <v>0</v>
      </c>
      <c r="P262" s="177">
        <v>0</v>
      </c>
      <c r="Q262" s="177">
        <f>ROUND(E262*P262,2)</f>
        <v>0</v>
      </c>
      <c r="R262" s="179" t="s">
        <v>1358</v>
      </c>
      <c r="S262" s="179" t="s">
        <v>241</v>
      </c>
      <c r="T262" s="180" t="s">
        <v>1902</v>
      </c>
      <c r="U262" s="162">
        <v>0.17399999999999999</v>
      </c>
      <c r="V262" s="162">
        <f>ROUND(E262*U262,2)</f>
        <v>5.22</v>
      </c>
      <c r="W262" s="162"/>
      <c r="X262" s="162" t="s">
        <v>243</v>
      </c>
      <c r="Y262" s="162" t="s">
        <v>244</v>
      </c>
      <c r="Z262" s="151"/>
      <c r="AA262" s="151"/>
      <c r="AB262" s="151"/>
      <c r="AC262" s="151"/>
      <c r="AD262" s="151"/>
      <c r="AE262" s="151"/>
      <c r="AF262" s="151"/>
      <c r="AG262" s="151" t="s">
        <v>2108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2" x14ac:dyDescent="0.2">
      <c r="A263" s="158"/>
      <c r="B263" s="159"/>
      <c r="C263" s="253" t="s">
        <v>2124</v>
      </c>
      <c r="D263" s="254"/>
      <c r="E263" s="254"/>
      <c r="F263" s="254"/>
      <c r="G263" s="254"/>
      <c r="H263" s="162"/>
      <c r="I263" s="162"/>
      <c r="J263" s="162"/>
      <c r="K263" s="162"/>
      <c r="L263" s="162"/>
      <c r="M263" s="162"/>
      <c r="N263" s="161"/>
      <c r="O263" s="161"/>
      <c r="P263" s="161"/>
      <c r="Q263" s="161"/>
      <c r="R263" s="162"/>
      <c r="S263" s="162"/>
      <c r="T263" s="162"/>
      <c r="U263" s="162"/>
      <c r="V263" s="162"/>
      <c r="W263" s="162"/>
      <c r="X263" s="162"/>
      <c r="Y263" s="162"/>
      <c r="Z263" s="151"/>
      <c r="AA263" s="151"/>
      <c r="AB263" s="151"/>
      <c r="AC263" s="151"/>
      <c r="AD263" s="151"/>
      <c r="AE263" s="151"/>
      <c r="AF263" s="151"/>
      <c r="AG263" s="151" t="s">
        <v>247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2" x14ac:dyDescent="0.2">
      <c r="A264" s="158"/>
      <c r="B264" s="159"/>
      <c r="C264" s="264" t="s">
        <v>1926</v>
      </c>
      <c r="D264" s="265"/>
      <c r="E264" s="265"/>
      <c r="F264" s="265"/>
      <c r="G264" s="265"/>
      <c r="H264" s="162"/>
      <c r="I264" s="162"/>
      <c r="J264" s="162"/>
      <c r="K264" s="162"/>
      <c r="L264" s="162"/>
      <c r="M264" s="162"/>
      <c r="N264" s="161"/>
      <c r="O264" s="161"/>
      <c r="P264" s="161"/>
      <c r="Q264" s="161"/>
      <c r="R264" s="162"/>
      <c r="S264" s="162"/>
      <c r="T264" s="162"/>
      <c r="U264" s="162"/>
      <c r="V264" s="162"/>
      <c r="W264" s="162"/>
      <c r="X264" s="162"/>
      <c r="Y264" s="162"/>
      <c r="Z264" s="151"/>
      <c r="AA264" s="151"/>
      <c r="AB264" s="151"/>
      <c r="AC264" s="151"/>
      <c r="AD264" s="151"/>
      <c r="AE264" s="151"/>
      <c r="AF264" s="151"/>
      <c r="AG264" s="151" t="s">
        <v>1927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2" x14ac:dyDescent="0.2">
      <c r="A265" s="158"/>
      <c r="B265" s="159"/>
      <c r="C265" s="192" t="s">
        <v>2125</v>
      </c>
      <c r="D265" s="164"/>
      <c r="E265" s="165"/>
      <c r="F265" s="162"/>
      <c r="G265" s="162"/>
      <c r="H265" s="162"/>
      <c r="I265" s="162"/>
      <c r="J265" s="162"/>
      <c r="K265" s="162"/>
      <c r="L265" s="162"/>
      <c r="M265" s="162"/>
      <c r="N265" s="161"/>
      <c r="O265" s="161"/>
      <c r="P265" s="161"/>
      <c r="Q265" s="161"/>
      <c r="R265" s="162"/>
      <c r="S265" s="162"/>
      <c r="T265" s="162"/>
      <c r="U265" s="162"/>
      <c r="V265" s="162"/>
      <c r="W265" s="162"/>
      <c r="X265" s="162"/>
      <c r="Y265" s="162"/>
      <c r="Z265" s="151"/>
      <c r="AA265" s="151"/>
      <c r="AB265" s="151"/>
      <c r="AC265" s="151"/>
      <c r="AD265" s="151"/>
      <c r="AE265" s="151"/>
      <c r="AF265" s="151"/>
      <c r="AG265" s="151" t="s">
        <v>249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2" t="s">
        <v>2126</v>
      </c>
      <c r="D266" s="164"/>
      <c r="E266" s="165">
        <v>30</v>
      </c>
      <c r="F266" s="162"/>
      <c r="G266" s="162"/>
      <c r="H266" s="162"/>
      <c r="I266" s="162"/>
      <c r="J266" s="162"/>
      <c r="K266" s="162"/>
      <c r="L266" s="162"/>
      <c r="M266" s="162"/>
      <c r="N266" s="161"/>
      <c r="O266" s="161"/>
      <c r="P266" s="161"/>
      <c r="Q266" s="161"/>
      <c r="R266" s="162"/>
      <c r="S266" s="162"/>
      <c r="T266" s="162"/>
      <c r="U266" s="162"/>
      <c r="V266" s="162"/>
      <c r="W266" s="162"/>
      <c r="X266" s="162"/>
      <c r="Y266" s="162"/>
      <c r="Z266" s="151"/>
      <c r="AA266" s="151"/>
      <c r="AB266" s="151"/>
      <c r="AC266" s="151"/>
      <c r="AD266" s="151"/>
      <c r="AE266" s="151"/>
      <c r="AF266" s="151"/>
      <c r="AG266" s="151" t="s">
        <v>249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74">
        <v>52</v>
      </c>
      <c r="B267" s="175" t="s">
        <v>2127</v>
      </c>
      <c r="C267" s="191" t="s">
        <v>2128</v>
      </c>
      <c r="D267" s="176" t="s">
        <v>446</v>
      </c>
      <c r="E267" s="177">
        <v>10</v>
      </c>
      <c r="F267" s="178"/>
      <c r="G267" s="179">
        <f>ROUND(E267*F267,2)</f>
        <v>0</v>
      </c>
      <c r="H267" s="178"/>
      <c r="I267" s="179">
        <f>ROUND(E267*H267,2)</f>
        <v>0</v>
      </c>
      <c r="J267" s="178"/>
      <c r="K267" s="179">
        <f>ROUND(E267*J267,2)</f>
        <v>0</v>
      </c>
      <c r="L267" s="179">
        <v>21</v>
      </c>
      <c r="M267" s="179">
        <f>G267*(1+L267/100)</f>
        <v>0</v>
      </c>
      <c r="N267" s="177">
        <v>0</v>
      </c>
      <c r="O267" s="177">
        <f>ROUND(E267*N267,2)</f>
        <v>0</v>
      </c>
      <c r="P267" s="177">
        <v>0</v>
      </c>
      <c r="Q267" s="177">
        <f>ROUND(E267*P267,2)</f>
        <v>0</v>
      </c>
      <c r="R267" s="179" t="s">
        <v>1358</v>
      </c>
      <c r="S267" s="179" t="s">
        <v>241</v>
      </c>
      <c r="T267" s="180" t="s">
        <v>1902</v>
      </c>
      <c r="U267" s="162">
        <v>0.25900000000000001</v>
      </c>
      <c r="V267" s="162">
        <f>ROUND(E267*U267,2)</f>
        <v>2.59</v>
      </c>
      <c r="W267" s="162"/>
      <c r="X267" s="162" t="s">
        <v>243</v>
      </c>
      <c r="Y267" s="162" t="s">
        <v>244</v>
      </c>
      <c r="Z267" s="151"/>
      <c r="AA267" s="151"/>
      <c r="AB267" s="151"/>
      <c r="AC267" s="151"/>
      <c r="AD267" s="151"/>
      <c r="AE267" s="151"/>
      <c r="AF267" s="151"/>
      <c r="AG267" s="151" t="s">
        <v>2108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253" t="s">
        <v>2124</v>
      </c>
      <c r="D268" s="254"/>
      <c r="E268" s="254"/>
      <c r="F268" s="254"/>
      <c r="G268" s="254"/>
      <c r="H268" s="162"/>
      <c r="I268" s="162"/>
      <c r="J268" s="162"/>
      <c r="K268" s="162"/>
      <c r="L268" s="162"/>
      <c r="M268" s="162"/>
      <c r="N268" s="161"/>
      <c r="O268" s="161"/>
      <c r="P268" s="161"/>
      <c r="Q268" s="161"/>
      <c r="R268" s="162"/>
      <c r="S268" s="162"/>
      <c r="T268" s="162"/>
      <c r="U268" s="162"/>
      <c r="V268" s="162"/>
      <c r="W268" s="162"/>
      <c r="X268" s="162"/>
      <c r="Y268" s="162"/>
      <c r="Z268" s="151"/>
      <c r="AA268" s="151"/>
      <c r="AB268" s="151"/>
      <c r="AC268" s="151"/>
      <c r="AD268" s="151"/>
      <c r="AE268" s="151"/>
      <c r="AF268" s="151"/>
      <c r="AG268" s="151" t="s">
        <v>247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2" x14ac:dyDescent="0.2">
      <c r="A269" s="158"/>
      <c r="B269" s="159"/>
      <c r="C269" s="192" t="s">
        <v>2129</v>
      </c>
      <c r="D269" s="164"/>
      <c r="E269" s="165"/>
      <c r="F269" s="162"/>
      <c r="G269" s="162"/>
      <c r="H269" s="162"/>
      <c r="I269" s="162"/>
      <c r="J269" s="162"/>
      <c r="K269" s="162"/>
      <c r="L269" s="162"/>
      <c r="M269" s="162"/>
      <c r="N269" s="161"/>
      <c r="O269" s="161"/>
      <c r="P269" s="161"/>
      <c r="Q269" s="161"/>
      <c r="R269" s="162"/>
      <c r="S269" s="162"/>
      <c r="T269" s="162"/>
      <c r="U269" s="162"/>
      <c r="V269" s="162"/>
      <c r="W269" s="162"/>
      <c r="X269" s="162"/>
      <c r="Y269" s="162"/>
      <c r="Z269" s="151"/>
      <c r="AA269" s="151"/>
      <c r="AB269" s="151"/>
      <c r="AC269" s="151"/>
      <c r="AD269" s="151"/>
      <c r="AE269" s="151"/>
      <c r="AF269" s="151"/>
      <c r="AG269" s="151" t="s">
        <v>249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">
      <c r="A270" s="158"/>
      <c r="B270" s="159"/>
      <c r="C270" s="192" t="s">
        <v>2130</v>
      </c>
      <c r="D270" s="164"/>
      <c r="E270" s="165">
        <v>10</v>
      </c>
      <c r="F270" s="162"/>
      <c r="G270" s="162"/>
      <c r="H270" s="162"/>
      <c r="I270" s="162"/>
      <c r="J270" s="162"/>
      <c r="K270" s="162"/>
      <c r="L270" s="162"/>
      <c r="M270" s="162"/>
      <c r="N270" s="161"/>
      <c r="O270" s="161"/>
      <c r="P270" s="161"/>
      <c r="Q270" s="161"/>
      <c r="R270" s="162"/>
      <c r="S270" s="162"/>
      <c r="T270" s="162"/>
      <c r="U270" s="162"/>
      <c r="V270" s="162"/>
      <c r="W270" s="162"/>
      <c r="X270" s="162"/>
      <c r="Y270" s="162"/>
      <c r="Z270" s="151"/>
      <c r="AA270" s="151"/>
      <c r="AB270" s="151"/>
      <c r="AC270" s="151"/>
      <c r="AD270" s="151"/>
      <c r="AE270" s="151"/>
      <c r="AF270" s="151"/>
      <c r="AG270" s="151" t="s">
        <v>249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74">
        <v>53</v>
      </c>
      <c r="B271" s="175" t="s">
        <v>2131</v>
      </c>
      <c r="C271" s="191" t="s">
        <v>2132</v>
      </c>
      <c r="D271" s="176" t="s">
        <v>312</v>
      </c>
      <c r="E271" s="177">
        <v>255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7">
        <v>0</v>
      </c>
      <c r="O271" s="177">
        <f>ROUND(E271*N271,2)</f>
        <v>0</v>
      </c>
      <c r="P271" s="177">
        <v>0</v>
      </c>
      <c r="Q271" s="177">
        <f>ROUND(E271*P271,2)</f>
        <v>0</v>
      </c>
      <c r="R271" s="179" t="s">
        <v>1358</v>
      </c>
      <c r="S271" s="179" t="s">
        <v>241</v>
      </c>
      <c r="T271" s="180" t="s">
        <v>1902</v>
      </c>
      <c r="U271" s="162">
        <v>4.8000000000000001E-2</v>
      </c>
      <c r="V271" s="162">
        <f>ROUND(E271*U271,2)</f>
        <v>12.24</v>
      </c>
      <c r="W271" s="162"/>
      <c r="X271" s="162" t="s">
        <v>243</v>
      </c>
      <c r="Y271" s="162" t="s">
        <v>244</v>
      </c>
      <c r="Z271" s="151"/>
      <c r="AA271" s="151"/>
      <c r="AB271" s="151"/>
      <c r="AC271" s="151"/>
      <c r="AD271" s="151"/>
      <c r="AE271" s="151"/>
      <c r="AF271" s="151"/>
      <c r="AG271" s="151" t="s">
        <v>2108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2" x14ac:dyDescent="0.2">
      <c r="A272" s="158"/>
      <c r="B272" s="159"/>
      <c r="C272" s="266" t="s">
        <v>1926</v>
      </c>
      <c r="D272" s="267"/>
      <c r="E272" s="267"/>
      <c r="F272" s="267"/>
      <c r="G272" s="267"/>
      <c r="H272" s="162"/>
      <c r="I272" s="162"/>
      <c r="J272" s="162"/>
      <c r="K272" s="162"/>
      <c r="L272" s="162"/>
      <c r="M272" s="162"/>
      <c r="N272" s="161"/>
      <c r="O272" s="161"/>
      <c r="P272" s="161"/>
      <c r="Q272" s="161"/>
      <c r="R272" s="162"/>
      <c r="S272" s="162"/>
      <c r="T272" s="162"/>
      <c r="U272" s="162"/>
      <c r="V272" s="162"/>
      <c r="W272" s="162"/>
      <c r="X272" s="162"/>
      <c r="Y272" s="162"/>
      <c r="Z272" s="151"/>
      <c r="AA272" s="151"/>
      <c r="AB272" s="151"/>
      <c r="AC272" s="151"/>
      <c r="AD272" s="151"/>
      <c r="AE272" s="151"/>
      <c r="AF272" s="151"/>
      <c r="AG272" s="151" t="s">
        <v>1927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2" x14ac:dyDescent="0.2">
      <c r="A273" s="158"/>
      <c r="B273" s="159"/>
      <c r="C273" s="192" t="s">
        <v>2133</v>
      </c>
      <c r="D273" s="164"/>
      <c r="E273" s="165"/>
      <c r="F273" s="162"/>
      <c r="G273" s="162"/>
      <c r="H273" s="162"/>
      <c r="I273" s="162"/>
      <c r="J273" s="162"/>
      <c r="K273" s="162"/>
      <c r="L273" s="162"/>
      <c r="M273" s="162"/>
      <c r="N273" s="161"/>
      <c r="O273" s="161"/>
      <c r="P273" s="161"/>
      <c r="Q273" s="161"/>
      <c r="R273" s="162"/>
      <c r="S273" s="162"/>
      <c r="T273" s="162"/>
      <c r="U273" s="162"/>
      <c r="V273" s="162"/>
      <c r="W273" s="162"/>
      <c r="X273" s="162"/>
      <c r="Y273" s="162"/>
      <c r="Z273" s="151"/>
      <c r="AA273" s="151"/>
      <c r="AB273" s="151"/>
      <c r="AC273" s="151"/>
      <c r="AD273" s="151"/>
      <c r="AE273" s="151"/>
      <c r="AF273" s="151"/>
      <c r="AG273" s="151" t="s">
        <v>249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2" t="s">
        <v>2134</v>
      </c>
      <c r="D274" s="164"/>
      <c r="E274" s="165">
        <v>255</v>
      </c>
      <c r="F274" s="162"/>
      <c r="G274" s="162"/>
      <c r="H274" s="162"/>
      <c r="I274" s="162"/>
      <c r="J274" s="162"/>
      <c r="K274" s="162"/>
      <c r="L274" s="162"/>
      <c r="M274" s="162"/>
      <c r="N274" s="161"/>
      <c r="O274" s="161"/>
      <c r="P274" s="161"/>
      <c r="Q274" s="161"/>
      <c r="R274" s="162"/>
      <c r="S274" s="162"/>
      <c r="T274" s="162"/>
      <c r="U274" s="162"/>
      <c r="V274" s="162"/>
      <c r="W274" s="162"/>
      <c r="X274" s="162"/>
      <c r="Y274" s="162"/>
      <c r="Z274" s="151"/>
      <c r="AA274" s="151"/>
      <c r="AB274" s="151"/>
      <c r="AC274" s="151"/>
      <c r="AD274" s="151"/>
      <c r="AE274" s="151"/>
      <c r="AF274" s="151"/>
      <c r="AG274" s="151" t="s">
        <v>249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74">
        <v>54</v>
      </c>
      <c r="B275" s="175" t="s">
        <v>2135</v>
      </c>
      <c r="C275" s="191" t="s">
        <v>2136</v>
      </c>
      <c r="D275" s="176" t="s">
        <v>297</v>
      </c>
      <c r="E275" s="177">
        <v>0.32300000000000001</v>
      </c>
      <c r="F275" s="178"/>
      <c r="G275" s="179">
        <f>ROUND(E275*F275,2)</f>
        <v>0</v>
      </c>
      <c r="H275" s="178"/>
      <c r="I275" s="179">
        <f>ROUND(E275*H275,2)</f>
        <v>0</v>
      </c>
      <c r="J275" s="178"/>
      <c r="K275" s="179">
        <f>ROUND(E275*J275,2)</f>
        <v>0</v>
      </c>
      <c r="L275" s="179">
        <v>21</v>
      </c>
      <c r="M275" s="179">
        <f>G275*(1+L275/100)</f>
        <v>0</v>
      </c>
      <c r="N275" s="177">
        <v>0</v>
      </c>
      <c r="O275" s="177">
        <f>ROUND(E275*N275,2)</f>
        <v>0</v>
      </c>
      <c r="P275" s="177">
        <v>0</v>
      </c>
      <c r="Q275" s="177">
        <f>ROUND(E275*P275,2)</f>
        <v>0</v>
      </c>
      <c r="R275" s="179" t="s">
        <v>1358</v>
      </c>
      <c r="S275" s="179" t="s">
        <v>241</v>
      </c>
      <c r="T275" s="180" t="s">
        <v>1902</v>
      </c>
      <c r="U275" s="162">
        <v>1.47</v>
      </c>
      <c r="V275" s="162">
        <f>ROUND(E275*U275,2)</f>
        <v>0.47</v>
      </c>
      <c r="W275" s="162"/>
      <c r="X275" s="162" t="s">
        <v>243</v>
      </c>
      <c r="Y275" s="162" t="s">
        <v>244</v>
      </c>
      <c r="Z275" s="151"/>
      <c r="AA275" s="151"/>
      <c r="AB275" s="151"/>
      <c r="AC275" s="151"/>
      <c r="AD275" s="151"/>
      <c r="AE275" s="151"/>
      <c r="AF275" s="151"/>
      <c r="AG275" s="151" t="s">
        <v>2108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2" x14ac:dyDescent="0.2">
      <c r="A276" s="158"/>
      <c r="B276" s="159"/>
      <c r="C276" s="253" t="s">
        <v>2137</v>
      </c>
      <c r="D276" s="254"/>
      <c r="E276" s="254"/>
      <c r="F276" s="254"/>
      <c r="G276" s="254"/>
      <c r="H276" s="162"/>
      <c r="I276" s="162"/>
      <c r="J276" s="162"/>
      <c r="K276" s="162"/>
      <c r="L276" s="162"/>
      <c r="M276" s="162"/>
      <c r="N276" s="161"/>
      <c r="O276" s="161"/>
      <c r="P276" s="161"/>
      <c r="Q276" s="161"/>
      <c r="R276" s="162"/>
      <c r="S276" s="162"/>
      <c r="T276" s="162"/>
      <c r="U276" s="162"/>
      <c r="V276" s="162"/>
      <c r="W276" s="162"/>
      <c r="X276" s="162"/>
      <c r="Y276" s="162"/>
      <c r="Z276" s="151"/>
      <c r="AA276" s="151"/>
      <c r="AB276" s="151"/>
      <c r="AC276" s="151"/>
      <c r="AD276" s="151"/>
      <c r="AE276" s="151"/>
      <c r="AF276" s="151"/>
      <c r="AG276" s="151" t="s">
        <v>247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74">
        <v>55</v>
      </c>
      <c r="B277" s="175" t="s">
        <v>2138</v>
      </c>
      <c r="C277" s="191" t="s">
        <v>2139</v>
      </c>
      <c r="D277" s="176" t="s">
        <v>312</v>
      </c>
      <c r="E277" s="177">
        <v>55</v>
      </c>
      <c r="F277" s="178"/>
      <c r="G277" s="179">
        <f>ROUND(E277*F277,2)</f>
        <v>0</v>
      </c>
      <c r="H277" s="178"/>
      <c r="I277" s="179">
        <f>ROUND(E277*H277,2)</f>
        <v>0</v>
      </c>
      <c r="J277" s="178"/>
      <c r="K277" s="179">
        <f>ROUND(E277*J277,2)</f>
        <v>0</v>
      </c>
      <c r="L277" s="179">
        <v>21</v>
      </c>
      <c r="M277" s="179">
        <f>G277*(1+L277/100)</f>
        <v>0</v>
      </c>
      <c r="N277" s="177">
        <v>5.9000000000000003E-4</v>
      </c>
      <c r="O277" s="177">
        <f>ROUND(E277*N277,2)</f>
        <v>0.03</v>
      </c>
      <c r="P277" s="177">
        <v>0</v>
      </c>
      <c r="Q277" s="177">
        <f>ROUND(E277*P277,2)</f>
        <v>0</v>
      </c>
      <c r="R277" s="179"/>
      <c r="S277" s="179" t="s">
        <v>1946</v>
      </c>
      <c r="T277" s="180" t="s">
        <v>1902</v>
      </c>
      <c r="U277" s="162">
        <v>0</v>
      </c>
      <c r="V277" s="162">
        <f>ROUND(E277*U277,2)</f>
        <v>0</v>
      </c>
      <c r="W277" s="162"/>
      <c r="X277" s="162" t="s">
        <v>243</v>
      </c>
      <c r="Y277" s="162" t="s">
        <v>244</v>
      </c>
      <c r="Z277" s="151"/>
      <c r="AA277" s="151"/>
      <c r="AB277" s="151"/>
      <c r="AC277" s="151"/>
      <c r="AD277" s="151"/>
      <c r="AE277" s="151"/>
      <c r="AF277" s="151"/>
      <c r="AG277" s="151" t="s">
        <v>2108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2" x14ac:dyDescent="0.2">
      <c r="A278" s="158"/>
      <c r="B278" s="159"/>
      <c r="C278" s="266" t="s">
        <v>1926</v>
      </c>
      <c r="D278" s="267"/>
      <c r="E278" s="267"/>
      <c r="F278" s="267"/>
      <c r="G278" s="267"/>
      <c r="H278" s="162"/>
      <c r="I278" s="162"/>
      <c r="J278" s="162"/>
      <c r="K278" s="162"/>
      <c r="L278" s="162"/>
      <c r="M278" s="162"/>
      <c r="N278" s="161"/>
      <c r="O278" s="161"/>
      <c r="P278" s="161"/>
      <c r="Q278" s="161"/>
      <c r="R278" s="162"/>
      <c r="S278" s="162"/>
      <c r="T278" s="162"/>
      <c r="U278" s="162"/>
      <c r="V278" s="162"/>
      <c r="W278" s="162"/>
      <c r="X278" s="162"/>
      <c r="Y278" s="162"/>
      <c r="Z278" s="151"/>
      <c r="AA278" s="151"/>
      <c r="AB278" s="151"/>
      <c r="AC278" s="151"/>
      <c r="AD278" s="151"/>
      <c r="AE278" s="151"/>
      <c r="AF278" s="151"/>
      <c r="AG278" s="151" t="s">
        <v>1927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264" t="s">
        <v>2140</v>
      </c>
      <c r="D279" s="265"/>
      <c r="E279" s="265"/>
      <c r="F279" s="265"/>
      <c r="G279" s="265"/>
      <c r="H279" s="162"/>
      <c r="I279" s="162"/>
      <c r="J279" s="162"/>
      <c r="K279" s="162"/>
      <c r="L279" s="162"/>
      <c r="M279" s="162"/>
      <c r="N279" s="161"/>
      <c r="O279" s="161"/>
      <c r="P279" s="161"/>
      <c r="Q279" s="161"/>
      <c r="R279" s="162"/>
      <c r="S279" s="162"/>
      <c r="T279" s="162"/>
      <c r="U279" s="162"/>
      <c r="V279" s="162"/>
      <c r="W279" s="162"/>
      <c r="X279" s="162"/>
      <c r="Y279" s="162"/>
      <c r="Z279" s="151"/>
      <c r="AA279" s="151"/>
      <c r="AB279" s="151"/>
      <c r="AC279" s="151"/>
      <c r="AD279" s="151"/>
      <c r="AE279" s="151"/>
      <c r="AF279" s="151"/>
      <c r="AG279" s="151" t="s">
        <v>1927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2" x14ac:dyDescent="0.2">
      <c r="A280" s="158"/>
      <c r="B280" s="159"/>
      <c r="C280" s="192" t="s">
        <v>2141</v>
      </c>
      <c r="D280" s="164"/>
      <c r="E280" s="165"/>
      <c r="F280" s="162"/>
      <c r="G280" s="162"/>
      <c r="H280" s="162"/>
      <c r="I280" s="162"/>
      <c r="J280" s="162"/>
      <c r="K280" s="162"/>
      <c r="L280" s="162"/>
      <c r="M280" s="162"/>
      <c r="N280" s="161"/>
      <c r="O280" s="161"/>
      <c r="P280" s="161"/>
      <c r="Q280" s="161"/>
      <c r="R280" s="162"/>
      <c r="S280" s="162"/>
      <c r="T280" s="162"/>
      <c r="U280" s="162"/>
      <c r="V280" s="162"/>
      <c r="W280" s="162"/>
      <c r="X280" s="162"/>
      <c r="Y280" s="162"/>
      <c r="Z280" s="151"/>
      <c r="AA280" s="151"/>
      <c r="AB280" s="151"/>
      <c r="AC280" s="151"/>
      <c r="AD280" s="151"/>
      <c r="AE280" s="151"/>
      <c r="AF280" s="151"/>
      <c r="AG280" s="151" t="s">
        <v>249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92" t="s">
        <v>2142</v>
      </c>
      <c r="D281" s="164"/>
      <c r="E281" s="165">
        <v>55</v>
      </c>
      <c r="F281" s="162"/>
      <c r="G281" s="162"/>
      <c r="H281" s="162"/>
      <c r="I281" s="162"/>
      <c r="J281" s="162"/>
      <c r="K281" s="162"/>
      <c r="L281" s="162"/>
      <c r="M281" s="162"/>
      <c r="N281" s="161"/>
      <c r="O281" s="161"/>
      <c r="P281" s="161"/>
      <c r="Q281" s="161"/>
      <c r="R281" s="162"/>
      <c r="S281" s="162"/>
      <c r="T281" s="162"/>
      <c r="U281" s="162"/>
      <c r="V281" s="162"/>
      <c r="W281" s="162"/>
      <c r="X281" s="162"/>
      <c r="Y281" s="162"/>
      <c r="Z281" s="151"/>
      <c r="AA281" s="151"/>
      <c r="AB281" s="151"/>
      <c r="AC281" s="151"/>
      <c r="AD281" s="151"/>
      <c r="AE281" s="151"/>
      <c r="AF281" s="151"/>
      <c r="AG281" s="151" t="s">
        <v>249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74">
        <v>56</v>
      </c>
      <c r="B282" s="175" t="s">
        <v>2143</v>
      </c>
      <c r="C282" s="191" t="s">
        <v>2144</v>
      </c>
      <c r="D282" s="176" t="s">
        <v>312</v>
      </c>
      <c r="E282" s="177">
        <v>105</v>
      </c>
      <c r="F282" s="178"/>
      <c r="G282" s="179">
        <f>ROUND(E282*F282,2)</f>
        <v>0</v>
      </c>
      <c r="H282" s="178"/>
      <c r="I282" s="179">
        <f>ROUND(E282*H282,2)</f>
        <v>0</v>
      </c>
      <c r="J282" s="178"/>
      <c r="K282" s="179">
        <f>ROUND(E282*J282,2)</f>
        <v>0</v>
      </c>
      <c r="L282" s="179">
        <v>21</v>
      </c>
      <c r="M282" s="179">
        <f>G282*(1+L282/100)</f>
        <v>0</v>
      </c>
      <c r="N282" s="177">
        <v>2.0100000000000001E-3</v>
      </c>
      <c r="O282" s="177">
        <f>ROUND(E282*N282,2)</f>
        <v>0.21</v>
      </c>
      <c r="P282" s="177">
        <v>0</v>
      </c>
      <c r="Q282" s="177">
        <f>ROUND(E282*P282,2)</f>
        <v>0</v>
      </c>
      <c r="R282" s="179"/>
      <c r="S282" s="179" t="s">
        <v>1946</v>
      </c>
      <c r="T282" s="180" t="s">
        <v>1902</v>
      </c>
      <c r="U282" s="162">
        <v>0</v>
      </c>
      <c r="V282" s="162">
        <f>ROUND(E282*U282,2)</f>
        <v>0</v>
      </c>
      <c r="W282" s="162"/>
      <c r="X282" s="162" t="s">
        <v>243</v>
      </c>
      <c r="Y282" s="162" t="s">
        <v>244</v>
      </c>
      <c r="Z282" s="151"/>
      <c r="AA282" s="151"/>
      <c r="AB282" s="151"/>
      <c r="AC282" s="151"/>
      <c r="AD282" s="151"/>
      <c r="AE282" s="151"/>
      <c r="AF282" s="151"/>
      <c r="AG282" s="151" t="s">
        <v>2108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2" x14ac:dyDescent="0.2">
      <c r="A283" s="158"/>
      <c r="B283" s="159"/>
      <c r="C283" s="266" t="s">
        <v>1926</v>
      </c>
      <c r="D283" s="267"/>
      <c r="E283" s="267"/>
      <c r="F283" s="267"/>
      <c r="G283" s="267"/>
      <c r="H283" s="162"/>
      <c r="I283" s="162"/>
      <c r="J283" s="162"/>
      <c r="K283" s="162"/>
      <c r="L283" s="162"/>
      <c r="M283" s="162"/>
      <c r="N283" s="161"/>
      <c r="O283" s="161"/>
      <c r="P283" s="161"/>
      <c r="Q283" s="161"/>
      <c r="R283" s="162"/>
      <c r="S283" s="162"/>
      <c r="T283" s="162"/>
      <c r="U283" s="162"/>
      <c r="V283" s="162"/>
      <c r="W283" s="162"/>
      <c r="X283" s="162"/>
      <c r="Y283" s="162"/>
      <c r="Z283" s="151"/>
      <c r="AA283" s="151"/>
      <c r="AB283" s="151"/>
      <c r="AC283" s="151"/>
      <c r="AD283" s="151"/>
      <c r="AE283" s="151"/>
      <c r="AF283" s="151"/>
      <c r="AG283" s="151" t="s">
        <v>1927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264" t="s">
        <v>2140</v>
      </c>
      <c r="D284" s="265"/>
      <c r="E284" s="265"/>
      <c r="F284" s="265"/>
      <c r="G284" s="265"/>
      <c r="H284" s="162"/>
      <c r="I284" s="162"/>
      <c r="J284" s="162"/>
      <c r="K284" s="162"/>
      <c r="L284" s="162"/>
      <c r="M284" s="162"/>
      <c r="N284" s="161"/>
      <c r="O284" s="161"/>
      <c r="P284" s="161"/>
      <c r="Q284" s="161"/>
      <c r="R284" s="162"/>
      <c r="S284" s="162"/>
      <c r="T284" s="162"/>
      <c r="U284" s="162"/>
      <c r="V284" s="162"/>
      <c r="W284" s="162"/>
      <c r="X284" s="162"/>
      <c r="Y284" s="162"/>
      <c r="Z284" s="151"/>
      <c r="AA284" s="151"/>
      <c r="AB284" s="151"/>
      <c r="AC284" s="151"/>
      <c r="AD284" s="151"/>
      <c r="AE284" s="151"/>
      <c r="AF284" s="151"/>
      <c r="AG284" s="151" t="s">
        <v>1927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2" x14ac:dyDescent="0.2">
      <c r="A285" s="158"/>
      <c r="B285" s="159"/>
      <c r="C285" s="192" t="s">
        <v>2145</v>
      </c>
      <c r="D285" s="164"/>
      <c r="E285" s="165"/>
      <c r="F285" s="162"/>
      <c r="G285" s="162"/>
      <c r="H285" s="162"/>
      <c r="I285" s="162"/>
      <c r="J285" s="162"/>
      <c r="K285" s="162"/>
      <c r="L285" s="162"/>
      <c r="M285" s="162"/>
      <c r="N285" s="161"/>
      <c r="O285" s="161"/>
      <c r="P285" s="161"/>
      <c r="Q285" s="161"/>
      <c r="R285" s="162"/>
      <c r="S285" s="162"/>
      <c r="T285" s="162"/>
      <c r="U285" s="162"/>
      <c r="V285" s="162"/>
      <c r="W285" s="162"/>
      <c r="X285" s="162"/>
      <c r="Y285" s="162"/>
      <c r="Z285" s="151"/>
      <c r="AA285" s="151"/>
      <c r="AB285" s="151"/>
      <c r="AC285" s="151"/>
      <c r="AD285" s="151"/>
      <c r="AE285" s="151"/>
      <c r="AF285" s="151"/>
      <c r="AG285" s="151" t="s">
        <v>249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92" t="s">
        <v>2146</v>
      </c>
      <c r="D286" s="164"/>
      <c r="E286" s="165">
        <v>105</v>
      </c>
      <c r="F286" s="162"/>
      <c r="G286" s="162"/>
      <c r="H286" s="162"/>
      <c r="I286" s="162"/>
      <c r="J286" s="162"/>
      <c r="K286" s="162"/>
      <c r="L286" s="162"/>
      <c r="M286" s="162"/>
      <c r="N286" s="161"/>
      <c r="O286" s="161"/>
      <c r="P286" s="161"/>
      <c r="Q286" s="161"/>
      <c r="R286" s="162"/>
      <c r="S286" s="162"/>
      <c r="T286" s="162"/>
      <c r="U286" s="162"/>
      <c r="V286" s="162"/>
      <c r="W286" s="162"/>
      <c r="X286" s="162"/>
      <c r="Y286" s="162"/>
      <c r="Z286" s="151"/>
      <c r="AA286" s="151"/>
      <c r="AB286" s="151"/>
      <c r="AC286" s="151"/>
      <c r="AD286" s="151"/>
      <c r="AE286" s="151"/>
      <c r="AF286" s="151"/>
      <c r="AG286" s="151" t="s">
        <v>249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74">
        <v>57</v>
      </c>
      <c r="B287" s="175" t="s">
        <v>2147</v>
      </c>
      <c r="C287" s="191" t="s">
        <v>2148</v>
      </c>
      <c r="D287" s="176" t="s">
        <v>312</v>
      </c>
      <c r="E287" s="177">
        <v>10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7">
        <v>4.0000000000000002E-4</v>
      </c>
      <c r="O287" s="177">
        <f>ROUND(E287*N287,2)</f>
        <v>0</v>
      </c>
      <c r="P287" s="177">
        <v>0</v>
      </c>
      <c r="Q287" s="177">
        <f>ROUND(E287*P287,2)</f>
        <v>0</v>
      </c>
      <c r="R287" s="179"/>
      <c r="S287" s="179" t="s">
        <v>1946</v>
      </c>
      <c r="T287" s="180" t="s">
        <v>1902</v>
      </c>
      <c r="U287" s="162">
        <v>0</v>
      </c>
      <c r="V287" s="162">
        <f>ROUND(E287*U287,2)</f>
        <v>0</v>
      </c>
      <c r="W287" s="162"/>
      <c r="X287" s="162" t="s">
        <v>243</v>
      </c>
      <c r="Y287" s="162" t="s">
        <v>244</v>
      </c>
      <c r="Z287" s="151"/>
      <c r="AA287" s="151"/>
      <c r="AB287" s="151"/>
      <c r="AC287" s="151"/>
      <c r="AD287" s="151"/>
      <c r="AE287" s="151"/>
      <c r="AF287" s="151"/>
      <c r="AG287" s="151" t="s">
        <v>2108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">
      <c r="A288" s="158"/>
      <c r="B288" s="159"/>
      <c r="C288" s="266" t="s">
        <v>1926</v>
      </c>
      <c r="D288" s="267"/>
      <c r="E288" s="267"/>
      <c r="F288" s="267"/>
      <c r="G288" s="267"/>
      <c r="H288" s="162"/>
      <c r="I288" s="162"/>
      <c r="J288" s="162"/>
      <c r="K288" s="162"/>
      <c r="L288" s="162"/>
      <c r="M288" s="162"/>
      <c r="N288" s="161"/>
      <c r="O288" s="161"/>
      <c r="P288" s="161"/>
      <c r="Q288" s="161"/>
      <c r="R288" s="162"/>
      <c r="S288" s="162"/>
      <c r="T288" s="162"/>
      <c r="U288" s="162"/>
      <c r="V288" s="162"/>
      <c r="W288" s="162"/>
      <c r="X288" s="162"/>
      <c r="Y288" s="162"/>
      <c r="Z288" s="151"/>
      <c r="AA288" s="151"/>
      <c r="AB288" s="151"/>
      <c r="AC288" s="151"/>
      <c r="AD288" s="151"/>
      <c r="AE288" s="151"/>
      <c r="AF288" s="151"/>
      <c r="AG288" s="151" t="s">
        <v>1927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264" t="s">
        <v>2140</v>
      </c>
      <c r="D289" s="265"/>
      <c r="E289" s="265"/>
      <c r="F289" s="265"/>
      <c r="G289" s="265"/>
      <c r="H289" s="162"/>
      <c r="I289" s="162"/>
      <c r="J289" s="162"/>
      <c r="K289" s="162"/>
      <c r="L289" s="162"/>
      <c r="M289" s="162"/>
      <c r="N289" s="161"/>
      <c r="O289" s="161"/>
      <c r="P289" s="161"/>
      <c r="Q289" s="161"/>
      <c r="R289" s="162"/>
      <c r="S289" s="162"/>
      <c r="T289" s="162"/>
      <c r="U289" s="162"/>
      <c r="V289" s="162"/>
      <c r="W289" s="162"/>
      <c r="X289" s="162"/>
      <c r="Y289" s="162"/>
      <c r="Z289" s="151"/>
      <c r="AA289" s="151"/>
      <c r="AB289" s="151"/>
      <c r="AC289" s="151"/>
      <c r="AD289" s="151"/>
      <c r="AE289" s="151"/>
      <c r="AF289" s="151"/>
      <c r="AG289" s="151" t="s">
        <v>1927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2" x14ac:dyDescent="0.2">
      <c r="A290" s="158"/>
      <c r="B290" s="159"/>
      <c r="C290" s="192" t="s">
        <v>2149</v>
      </c>
      <c r="D290" s="164"/>
      <c r="E290" s="165"/>
      <c r="F290" s="162"/>
      <c r="G290" s="162"/>
      <c r="H290" s="162"/>
      <c r="I290" s="162"/>
      <c r="J290" s="162"/>
      <c r="K290" s="162"/>
      <c r="L290" s="162"/>
      <c r="M290" s="162"/>
      <c r="N290" s="161"/>
      <c r="O290" s="161"/>
      <c r="P290" s="161"/>
      <c r="Q290" s="161"/>
      <c r="R290" s="162"/>
      <c r="S290" s="162"/>
      <c r="T290" s="162"/>
      <c r="U290" s="162"/>
      <c r="V290" s="162"/>
      <c r="W290" s="162"/>
      <c r="X290" s="162"/>
      <c r="Y290" s="162"/>
      <c r="Z290" s="151"/>
      <c r="AA290" s="151"/>
      <c r="AB290" s="151"/>
      <c r="AC290" s="151"/>
      <c r="AD290" s="151"/>
      <c r="AE290" s="151"/>
      <c r="AF290" s="151"/>
      <c r="AG290" s="151" t="s">
        <v>249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2" t="s">
        <v>2129</v>
      </c>
      <c r="D291" s="164"/>
      <c r="E291" s="165"/>
      <c r="F291" s="162"/>
      <c r="G291" s="162"/>
      <c r="H291" s="162"/>
      <c r="I291" s="162"/>
      <c r="J291" s="162"/>
      <c r="K291" s="162"/>
      <c r="L291" s="162"/>
      <c r="M291" s="162"/>
      <c r="N291" s="161"/>
      <c r="O291" s="161"/>
      <c r="P291" s="161"/>
      <c r="Q291" s="161"/>
      <c r="R291" s="162"/>
      <c r="S291" s="162"/>
      <c r="T291" s="162"/>
      <c r="U291" s="162"/>
      <c r="V291" s="162"/>
      <c r="W291" s="162"/>
      <c r="X291" s="162"/>
      <c r="Y291" s="162"/>
      <c r="Z291" s="151"/>
      <c r="AA291" s="151"/>
      <c r="AB291" s="151"/>
      <c r="AC291" s="151"/>
      <c r="AD291" s="151"/>
      <c r="AE291" s="151"/>
      <c r="AF291" s="151"/>
      <c r="AG291" s="151" t="s">
        <v>249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">
      <c r="A292" s="158"/>
      <c r="B292" s="159"/>
      <c r="C292" s="192" t="s">
        <v>2130</v>
      </c>
      <c r="D292" s="164"/>
      <c r="E292" s="165">
        <v>10</v>
      </c>
      <c r="F292" s="162"/>
      <c r="G292" s="162"/>
      <c r="H292" s="162"/>
      <c r="I292" s="162"/>
      <c r="J292" s="162"/>
      <c r="K292" s="162"/>
      <c r="L292" s="162"/>
      <c r="M292" s="162"/>
      <c r="N292" s="161"/>
      <c r="O292" s="161"/>
      <c r="P292" s="161"/>
      <c r="Q292" s="161"/>
      <c r="R292" s="162"/>
      <c r="S292" s="162"/>
      <c r="T292" s="162"/>
      <c r="U292" s="162"/>
      <c r="V292" s="162"/>
      <c r="W292" s="162"/>
      <c r="X292" s="162"/>
      <c r="Y292" s="162"/>
      <c r="Z292" s="151"/>
      <c r="AA292" s="151"/>
      <c r="AB292" s="151"/>
      <c r="AC292" s="151"/>
      <c r="AD292" s="151"/>
      <c r="AE292" s="151"/>
      <c r="AF292" s="151"/>
      <c r="AG292" s="151" t="s">
        <v>249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74">
        <v>58</v>
      </c>
      <c r="B293" s="175" t="s">
        <v>2150</v>
      </c>
      <c r="C293" s="191" t="s">
        <v>2151</v>
      </c>
      <c r="D293" s="176" t="s">
        <v>312</v>
      </c>
      <c r="E293" s="177">
        <v>95</v>
      </c>
      <c r="F293" s="178"/>
      <c r="G293" s="179">
        <f>ROUND(E293*F293,2)</f>
        <v>0</v>
      </c>
      <c r="H293" s="178"/>
      <c r="I293" s="179">
        <f>ROUND(E293*H293,2)</f>
        <v>0</v>
      </c>
      <c r="J293" s="178"/>
      <c r="K293" s="179">
        <f>ROUND(E293*J293,2)</f>
        <v>0</v>
      </c>
      <c r="L293" s="179">
        <v>21</v>
      </c>
      <c r="M293" s="179">
        <f>G293*(1+L293/100)</f>
        <v>0</v>
      </c>
      <c r="N293" s="177">
        <v>4.8000000000000001E-4</v>
      </c>
      <c r="O293" s="177">
        <f>ROUND(E293*N293,2)</f>
        <v>0.05</v>
      </c>
      <c r="P293" s="177">
        <v>0</v>
      </c>
      <c r="Q293" s="177">
        <f>ROUND(E293*P293,2)</f>
        <v>0</v>
      </c>
      <c r="R293" s="179"/>
      <c r="S293" s="179" t="s">
        <v>1946</v>
      </c>
      <c r="T293" s="180" t="s">
        <v>1902</v>
      </c>
      <c r="U293" s="162">
        <v>0</v>
      </c>
      <c r="V293" s="162">
        <f>ROUND(E293*U293,2)</f>
        <v>0</v>
      </c>
      <c r="W293" s="162"/>
      <c r="X293" s="162" t="s">
        <v>243</v>
      </c>
      <c r="Y293" s="162" t="s">
        <v>244</v>
      </c>
      <c r="Z293" s="151"/>
      <c r="AA293" s="151"/>
      <c r="AB293" s="151"/>
      <c r="AC293" s="151"/>
      <c r="AD293" s="151"/>
      <c r="AE293" s="151"/>
      <c r="AF293" s="151"/>
      <c r="AG293" s="151" t="s">
        <v>2108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">
      <c r="A294" s="158"/>
      <c r="B294" s="159"/>
      <c r="C294" s="266" t="s">
        <v>1926</v>
      </c>
      <c r="D294" s="267"/>
      <c r="E294" s="267"/>
      <c r="F294" s="267"/>
      <c r="G294" s="267"/>
      <c r="H294" s="162"/>
      <c r="I294" s="162"/>
      <c r="J294" s="162"/>
      <c r="K294" s="162"/>
      <c r="L294" s="162"/>
      <c r="M294" s="162"/>
      <c r="N294" s="161"/>
      <c r="O294" s="161"/>
      <c r="P294" s="161"/>
      <c r="Q294" s="161"/>
      <c r="R294" s="162"/>
      <c r="S294" s="162"/>
      <c r="T294" s="162"/>
      <c r="U294" s="162"/>
      <c r="V294" s="162"/>
      <c r="W294" s="162"/>
      <c r="X294" s="162"/>
      <c r="Y294" s="162"/>
      <c r="Z294" s="151"/>
      <c r="AA294" s="151"/>
      <c r="AB294" s="151"/>
      <c r="AC294" s="151"/>
      <c r="AD294" s="151"/>
      <c r="AE294" s="151"/>
      <c r="AF294" s="151"/>
      <c r="AG294" s="151" t="s">
        <v>1927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264" t="s">
        <v>2140</v>
      </c>
      <c r="D295" s="265"/>
      <c r="E295" s="265"/>
      <c r="F295" s="265"/>
      <c r="G295" s="265"/>
      <c r="H295" s="162"/>
      <c r="I295" s="162"/>
      <c r="J295" s="162"/>
      <c r="K295" s="162"/>
      <c r="L295" s="162"/>
      <c r="M295" s="162"/>
      <c r="N295" s="161"/>
      <c r="O295" s="161"/>
      <c r="P295" s="161"/>
      <c r="Q295" s="161"/>
      <c r="R295" s="162"/>
      <c r="S295" s="162"/>
      <c r="T295" s="162"/>
      <c r="U295" s="162"/>
      <c r="V295" s="162"/>
      <c r="W295" s="162"/>
      <c r="X295" s="162"/>
      <c r="Y295" s="162"/>
      <c r="Z295" s="151"/>
      <c r="AA295" s="151"/>
      <c r="AB295" s="151"/>
      <c r="AC295" s="151"/>
      <c r="AD295" s="151"/>
      <c r="AE295" s="151"/>
      <c r="AF295" s="151"/>
      <c r="AG295" s="151" t="s">
        <v>1927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2" x14ac:dyDescent="0.2">
      <c r="A296" s="158"/>
      <c r="B296" s="159"/>
      <c r="C296" s="192" t="s">
        <v>2074</v>
      </c>
      <c r="D296" s="164"/>
      <c r="E296" s="165"/>
      <c r="F296" s="162"/>
      <c r="G296" s="162"/>
      <c r="H296" s="162"/>
      <c r="I296" s="162"/>
      <c r="J296" s="162"/>
      <c r="K296" s="162"/>
      <c r="L296" s="162"/>
      <c r="M296" s="162"/>
      <c r="N296" s="161"/>
      <c r="O296" s="161"/>
      <c r="P296" s="161"/>
      <c r="Q296" s="161"/>
      <c r="R296" s="162"/>
      <c r="S296" s="162"/>
      <c r="T296" s="162"/>
      <c r="U296" s="162"/>
      <c r="V296" s="162"/>
      <c r="W296" s="162"/>
      <c r="X296" s="162"/>
      <c r="Y296" s="162"/>
      <c r="Z296" s="151"/>
      <c r="AA296" s="151"/>
      <c r="AB296" s="151"/>
      <c r="AC296" s="151"/>
      <c r="AD296" s="151"/>
      <c r="AE296" s="151"/>
      <c r="AF296" s="151"/>
      <c r="AG296" s="151" t="s">
        <v>249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2" t="s">
        <v>150</v>
      </c>
      <c r="D297" s="164"/>
      <c r="E297" s="165">
        <v>95</v>
      </c>
      <c r="F297" s="162"/>
      <c r="G297" s="162"/>
      <c r="H297" s="162"/>
      <c r="I297" s="162"/>
      <c r="J297" s="162"/>
      <c r="K297" s="162"/>
      <c r="L297" s="162"/>
      <c r="M297" s="162"/>
      <c r="N297" s="161"/>
      <c r="O297" s="161"/>
      <c r="P297" s="161"/>
      <c r="Q297" s="161"/>
      <c r="R297" s="162"/>
      <c r="S297" s="162"/>
      <c r="T297" s="162"/>
      <c r="U297" s="162"/>
      <c r="V297" s="162"/>
      <c r="W297" s="162"/>
      <c r="X297" s="162"/>
      <c r="Y297" s="162"/>
      <c r="Z297" s="151"/>
      <c r="AA297" s="151"/>
      <c r="AB297" s="151"/>
      <c r="AC297" s="151"/>
      <c r="AD297" s="151"/>
      <c r="AE297" s="151"/>
      <c r="AF297" s="151"/>
      <c r="AG297" s="151" t="s">
        <v>249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74">
        <v>59</v>
      </c>
      <c r="B298" s="175" t="s">
        <v>2152</v>
      </c>
      <c r="C298" s="191" t="s">
        <v>2153</v>
      </c>
      <c r="D298" s="176" t="s">
        <v>446</v>
      </c>
      <c r="E298" s="177">
        <v>4</v>
      </c>
      <c r="F298" s="178"/>
      <c r="G298" s="179">
        <f>ROUND(E298*F298,2)</f>
        <v>0</v>
      </c>
      <c r="H298" s="178"/>
      <c r="I298" s="179">
        <f>ROUND(E298*H298,2)</f>
        <v>0</v>
      </c>
      <c r="J298" s="178"/>
      <c r="K298" s="179">
        <f>ROUND(E298*J298,2)</f>
        <v>0</v>
      </c>
      <c r="L298" s="179">
        <v>21</v>
      </c>
      <c r="M298" s="179">
        <f>G298*(1+L298/100)</f>
        <v>0</v>
      </c>
      <c r="N298" s="177">
        <v>1.01E-3</v>
      </c>
      <c r="O298" s="177">
        <f>ROUND(E298*N298,2)</f>
        <v>0</v>
      </c>
      <c r="P298" s="177">
        <v>0</v>
      </c>
      <c r="Q298" s="177">
        <f>ROUND(E298*P298,2)</f>
        <v>0</v>
      </c>
      <c r="R298" s="179"/>
      <c r="S298" s="179" t="s">
        <v>1946</v>
      </c>
      <c r="T298" s="180" t="s">
        <v>1902</v>
      </c>
      <c r="U298" s="162">
        <v>0</v>
      </c>
      <c r="V298" s="162">
        <f>ROUND(E298*U298,2)</f>
        <v>0</v>
      </c>
      <c r="W298" s="162"/>
      <c r="X298" s="162" t="s">
        <v>243</v>
      </c>
      <c r="Y298" s="162" t="s">
        <v>244</v>
      </c>
      <c r="Z298" s="151"/>
      <c r="AA298" s="151"/>
      <c r="AB298" s="151"/>
      <c r="AC298" s="151"/>
      <c r="AD298" s="151"/>
      <c r="AE298" s="151"/>
      <c r="AF298" s="151"/>
      <c r="AG298" s="151" t="s">
        <v>2108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2" x14ac:dyDescent="0.2">
      <c r="A299" s="158"/>
      <c r="B299" s="159"/>
      <c r="C299" s="192" t="s">
        <v>2154</v>
      </c>
      <c r="D299" s="164"/>
      <c r="E299" s="165"/>
      <c r="F299" s="162"/>
      <c r="G299" s="162"/>
      <c r="H299" s="162"/>
      <c r="I299" s="162"/>
      <c r="J299" s="162"/>
      <c r="K299" s="162"/>
      <c r="L299" s="162"/>
      <c r="M299" s="162"/>
      <c r="N299" s="161"/>
      <c r="O299" s="161"/>
      <c r="P299" s="161"/>
      <c r="Q299" s="161"/>
      <c r="R299" s="162"/>
      <c r="S299" s="162"/>
      <c r="T299" s="162"/>
      <c r="U299" s="162"/>
      <c r="V299" s="162"/>
      <c r="W299" s="162"/>
      <c r="X299" s="162"/>
      <c r="Y299" s="162"/>
      <c r="Z299" s="151"/>
      <c r="AA299" s="151"/>
      <c r="AB299" s="151"/>
      <c r="AC299" s="151"/>
      <c r="AD299" s="151"/>
      <c r="AE299" s="151"/>
      <c r="AF299" s="151"/>
      <c r="AG299" s="151" t="s">
        <v>249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2" t="s">
        <v>1955</v>
      </c>
      <c r="D300" s="164"/>
      <c r="E300" s="165"/>
      <c r="F300" s="162"/>
      <c r="G300" s="162"/>
      <c r="H300" s="162"/>
      <c r="I300" s="162"/>
      <c r="J300" s="162"/>
      <c r="K300" s="162"/>
      <c r="L300" s="162"/>
      <c r="M300" s="162"/>
      <c r="N300" s="161"/>
      <c r="O300" s="161"/>
      <c r="P300" s="161"/>
      <c r="Q300" s="161"/>
      <c r="R300" s="162"/>
      <c r="S300" s="162"/>
      <c r="T300" s="162"/>
      <c r="U300" s="162"/>
      <c r="V300" s="162"/>
      <c r="W300" s="162"/>
      <c r="X300" s="162"/>
      <c r="Y300" s="162"/>
      <c r="Z300" s="151"/>
      <c r="AA300" s="151"/>
      <c r="AB300" s="151"/>
      <c r="AC300" s="151"/>
      <c r="AD300" s="151"/>
      <c r="AE300" s="151"/>
      <c r="AF300" s="151"/>
      <c r="AG300" s="151" t="s">
        <v>249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2" t="s">
        <v>2155</v>
      </c>
      <c r="D301" s="164"/>
      <c r="E301" s="165"/>
      <c r="F301" s="162"/>
      <c r="G301" s="162"/>
      <c r="H301" s="162"/>
      <c r="I301" s="162"/>
      <c r="J301" s="162"/>
      <c r="K301" s="162"/>
      <c r="L301" s="162"/>
      <c r="M301" s="162"/>
      <c r="N301" s="161"/>
      <c r="O301" s="161"/>
      <c r="P301" s="161"/>
      <c r="Q301" s="161"/>
      <c r="R301" s="162"/>
      <c r="S301" s="162"/>
      <c r="T301" s="162"/>
      <c r="U301" s="162"/>
      <c r="V301" s="162"/>
      <c r="W301" s="162"/>
      <c r="X301" s="162"/>
      <c r="Y301" s="162"/>
      <c r="Z301" s="151"/>
      <c r="AA301" s="151"/>
      <c r="AB301" s="151"/>
      <c r="AC301" s="151"/>
      <c r="AD301" s="151"/>
      <c r="AE301" s="151"/>
      <c r="AF301" s="151"/>
      <c r="AG301" s="151" t="s">
        <v>249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92" t="s">
        <v>2029</v>
      </c>
      <c r="D302" s="164"/>
      <c r="E302" s="165"/>
      <c r="F302" s="162"/>
      <c r="G302" s="162"/>
      <c r="H302" s="162"/>
      <c r="I302" s="162"/>
      <c r="J302" s="162"/>
      <c r="K302" s="162"/>
      <c r="L302" s="162"/>
      <c r="M302" s="162"/>
      <c r="N302" s="161"/>
      <c r="O302" s="161"/>
      <c r="P302" s="161"/>
      <c r="Q302" s="161"/>
      <c r="R302" s="162"/>
      <c r="S302" s="162"/>
      <c r="T302" s="162"/>
      <c r="U302" s="162"/>
      <c r="V302" s="162"/>
      <c r="W302" s="162"/>
      <c r="X302" s="162"/>
      <c r="Y302" s="162"/>
      <c r="Z302" s="151"/>
      <c r="AA302" s="151"/>
      <c r="AB302" s="151"/>
      <c r="AC302" s="151"/>
      <c r="AD302" s="151"/>
      <c r="AE302" s="151"/>
      <c r="AF302" s="151"/>
      <c r="AG302" s="151" t="s">
        <v>249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3" x14ac:dyDescent="0.2">
      <c r="A303" s="158"/>
      <c r="B303" s="159"/>
      <c r="C303" s="192" t="s">
        <v>2156</v>
      </c>
      <c r="D303" s="164"/>
      <c r="E303" s="165"/>
      <c r="F303" s="162"/>
      <c r="G303" s="162"/>
      <c r="H303" s="162"/>
      <c r="I303" s="162"/>
      <c r="J303" s="162"/>
      <c r="K303" s="162"/>
      <c r="L303" s="162"/>
      <c r="M303" s="162"/>
      <c r="N303" s="161"/>
      <c r="O303" s="161"/>
      <c r="P303" s="161"/>
      <c r="Q303" s="161"/>
      <c r="R303" s="162"/>
      <c r="S303" s="162"/>
      <c r="T303" s="162"/>
      <c r="U303" s="162"/>
      <c r="V303" s="162"/>
      <c r="W303" s="162"/>
      <c r="X303" s="162"/>
      <c r="Y303" s="162"/>
      <c r="Z303" s="151"/>
      <c r="AA303" s="151"/>
      <c r="AB303" s="151"/>
      <c r="AC303" s="151"/>
      <c r="AD303" s="151"/>
      <c r="AE303" s="151"/>
      <c r="AF303" s="151"/>
      <c r="AG303" s="151" t="s">
        <v>249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3" x14ac:dyDescent="0.2">
      <c r="A304" s="158"/>
      <c r="B304" s="159"/>
      <c r="C304" s="192" t="s">
        <v>2029</v>
      </c>
      <c r="D304" s="164"/>
      <c r="E304" s="165"/>
      <c r="F304" s="162"/>
      <c r="G304" s="162"/>
      <c r="H304" s="162"/>
      <c r="I304" s="162"/>
      <c r="J304" s="162"/>
      <c r="K304" s="162"/>
      <c r="L304" s="162"/>
      <c r="M304" s="162"/>
      <c r="N304" s="161"/>
      <c r="O304" s="161"/>
      <c r="P304" s="161"/>
      <c r="Q304" s="161"/>
      <c r="R304" s="162"/>
      <c r="S304" s="162"/>
      <c r="T304" s="162"/>
      <c r="U304" s="162"/>
      <c r="V304" s="162"/>
      <c r="W304" s="162"/>
      <c r="X304" s="162"/>
      <c r="Y304" s="162"/>
      <c r="Z304" s="151"/>
      <c r="AA304" s="151"/>
      <c r="AB304" s="151"/>
      <c r="AC304" s="151"/>
      <c r="AD304" s="151"/>
      <c r="AE304" s="151"/>
      <c r="AF304" s="151"/>
      <c r="AG304" s="151" t="s">
        <v>249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2" t="s">
        <v>129</v>
      </c>
      <c r="D305" s="164"/>
      <c r="E305" s="165">
        <v>4</v>
      </c>
      <c r="F305" s="162"/>
      <c r="G305" s="162"/>
      <c r="H305" s="162"/>
      <c r="I305" s="162"/>
      <c r="J305" s="162"/>
      <c r="K305" s="162"/>
      <c r="L305" s="162"/>
      <c r="M305" s="162"/>
      <c r="N305" s="161"/>
      <c r="O305" s="161"/>
      <c r="P305" s="161"/>
      <c r="Q305" s="161"/>
      <c r="R305" s="162"/>
      <c r="S305" s="162"/>
      <c r="T305" s="162"/>
      <c r="U305" s="162"/>
      <c r="V305" s="162"/>
      <c r="W305" s="162"/>
      <c r="X305" s="162"/>
      <c r="Y305" s="162"/>
      <c r="Z305" s="151"/>
      <c r="AA305" s="151"/>
      <c r="AB305" s="151"/>
      <c r="AC305" s="151"/>
      <c r="AD305" s="151"/>
      <c r="AE305" s="151"/>
      <c r="AF305" s="151"/>
      <c r="AG305" s="151" t="s">
        <v>249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74">
        <v>60</v>
      </c>
      <c r="B306" s="175" t="s">
        <v>2157</v>
      </c>
      <c r="C306" s="191" t="s">
        <v>2158</v>
      </c>
      <c r="D306" s="176" t="s">
        <v>446</v>
      </c>
      <c r="E306" s="177">
        <v>4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2.7999999999999998E-4</v>
      </c>
      <c r="O306" s="177">
        <f>ROUND(E306*N306,2)</f>
        <v>0</v>
      </c>
      <c r="P306" s="177">
        <v>0</v>
      </c>
      <c r="Q306" s="177">
        <f>ROUND(E306*P306,2)</f>
        <v>0</v>
      </c>
      <c r="R306" s="179"/>
      <c r="S306" s="179" t="s">
        <v>1946</v>
      </c>
      <c r="T306" s="180" t="s">
        <v>1902</v>
      </c>
      <c r="U306" s="162">
        <v>0</v>
      </c>
      <c r="V306" s="162">
        <f>ROUND(E306*U306,2)</f>
        <v>0</v>
      </c>
      <c r="W306" s="162"/>
      <c r="X306" s="162" t="s">
        <v>243</v>
      </c>
      <c r="Y306" s="162" t="s">
        <v>244</v>
      </c>
      <c r="Z306" s="151"/>
      <c r="AA306" s="151"/>
      <c r="AB306" s="151"/>
      <c r="AC306" s="151"/>
      <c r="AD306" s="151"/>
      <c r="AE306" s="151"/>
      <c r="AF306" s="151"/>
      <c r="AG306" s="151" t="s">
        <v>2108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2" x14ac:dyDescent="0.2">
      <c r="A307" s="158"/>
      <c r="B307" s="159"/>
      <c r="C307" s="192" t="s">
        <v>2154</v>
      </c>
      <c r="D307" s="164"/>
      <c r="E307" s="165"/>
      <c r="F307" s="162"/>
      <c r="G307" s="162"/>
      <c r="H307" s="162"/>
      <c r="I307" s="162"/>
      <c r="J307" s="162"/>
      <c r="K307" s="162"/>
      <c r="L307" s="162"/>
      <c r="M307" s="162"/>
      <c r="N307" s="161"/>
      <c r="O307" s="161"/>
      <c r="P307" s="161"/>
      <c r="Q307" s="161"/>
      <c r="R307" s="162"/>
      <c r="S307" s="162"/>
      <c r="T307" s="162"/>
      <c r="U307" s="162"/>
      <c r="V307" s="162"/>
      <c r="W307" s="162"/>
      <c r="X307" s="162"/>
      <c r="Y307" s="162"/>
      <c r="Z307" s="151"/>
      <c r="AA307" s="151"/>
      <c r="AB307" s="151"/>
      <c r="AC307" s="151"/>
      <c r="AD307" s="151"/>
      <c r="AE307" s="151"/>
      <c r="AF307" s="151"/>
      <c r="AG307" s="151" t="s">
        <v>249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2" t="s">
        <v>1955</v>
      </c>
      <c r="D308" s="164"/>
      <c r="E308" s="165"/>
      <c r="F308" s="162"/>
      <c r="G308" s="162"/>
      <c r="H308" s="162"/>
      <c r="I308" s="162"/>
      <c r="J308" s="162"/>
      <c r="K308" s="162"/>
      <c r="L308" s="162"/>
      <c r="M308" s="162"/>
      <c r="N308" s="161"/>
      <c r="O308" s="161"/>
      <c r="P308" s="161"/>
      <c r="Q308" s="161"/>
      <c r="R308" s="162"/>
      <c r="S308" s="162"/>
      <c r="T308" s="162"/>
      <c r="U308" s="162"/>
      <c r="V308" s="162"/>
      <c r="W308" s="162"/>
      <c r="X308" s="162"/>
      <c r="Y308" s="162"/>
      <c r="Z308" s="151"/>
      <c r="AA308" s="151"/>
      <c r="AB308" s="151"/>
      <c r="AC308" s="151"/>
      <c r="AD308" s="151"/>
      <c r="AE308" s="151"/>
      <c r="AF308" s="151"/>
      <c r="AG308" s="151" t="s">
        <v>249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192" t="s">
        <v>2155</v>
      </c>
      <c r="D309" s="164"/>
      <c r="E309" s="165"/>
      <c r="F309" s="162"/>
      <c r="G309" s="162"/>
      <c r="H309" s="162"/>
      <c r="I309" s="162"/>
      <c r="J309" s="162"/>
      <c r="K309" s="162"/>
      <c r="L309" s="162"/>
      <c r="M309" s="162"/>
      <c r="N309" s="161"/>
      <c r="O309" s="161"/>
      <c r="P309" s="161"/>
      <c r="Q309" s="161"/>
      <c r="R309" s="162"/>
      <c r="S309" s="162"/>
      <c r="T309" s="162"/>
      <c r="U309" s="162"/>
      <c r="V309" s="162"/>
      <c r="W309" s="162"/>
      <c r="X309" s="162"/>
      <c r="Y309" s="162"/>
      <c r="Z309" s="151"/>
      <c r="AA309" s="151"/>
      <c r="AB309" s="151"/>
      <c r="AC309" s="151"/>
      <c r="AD309" s="151"/>
      <c r="AE309" s="151"/>
      <c r="AF309" s="151"/>
      <c r="AG309" s="151" t="s">
        <v>249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92" t="s">
        <v>2029</v>
      </c>
      <c r="D310" s="164"/>
      <c r="E310" s="165"/>
      <c r="F310" s="162"/>
      <c r="G310" s="162"/>
      <c r="H310" s="162"/>
      <c r="I310" s="162"/>
      <c r="J310" s="162"/>
      <c r="K310" s="162"/>
      <c r="L310" s="162"/>
      <c r="M310" s="162"/>
      <c r="N310" s="161"/>
      <c r="O310" s="161"/>
      <c r="P310" s="161"/>
      <c r="Q310" s="161"/>
      <c r="R310" s="162"/>
      <c r="S310" s="162"/>
      <c r="T310" s="162"/>
      <c r="U310" s="162"/>
      <c r="V310" s="162"/>
      <c r="W310" s="162"/>
      <c r="X310" s="162"/>
      <c r="Y310" s="162"/>
      <c r="Z310" s="151"/>
      <c r="AA310" s="151"/>
      <c r="AB310" s="151"/>
      <c r="AC310" s="151"/>
      <c r="AD310" s="151"/>
      <c r="AE310" s="151"/>
      <c r="AF310" s="151"/>
      <c r="AG310" s="151" t="s">
        <v>249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92" t="s">
        <v>2156</v>
      </c>
      <c r="D311" s="164"/>
      <c r="E311" s="165"/>
      <c r="F311" s="162"/>
      <c r="G311" s="162"/>
      <c r="H311" s="162"/>
      <c r="I311" s="162"/>
      <c r="J311" s="162"/>
      <c r="K311" s="162"/>
      <c r="L311" s="162"/>
      <c r="M311" s="162"/>
      <c r="N311" s="161"/>
      <c r="O311" s="161"/>
      <c r="P311" s="161"/>
      <c r="Q311" s="161"/>
      <c r="R311" s="162"/>
      <c r="S311" s="162"/>
      <c r="T311" s="162"/>
      <c r="U311" s="162"/>
      <c r="V311" s="162"/>
      <c r="W311" s="162"/>
      <c r="X311" s="162"/>
      <c r="Y311" s="162"/>
      <c r="Z311" s="151"/>
      <c r="AA311" s="151"/>
      <c r="AB311" s="151"/>
      <c r="AC311" s="151"/>
      <c r="AD311" s="151"/>
      <c r="AE311" s="151"/>
      <c r="AF311" s="151"/>
      <c r="AG311" s="151" t="s">
        <v>249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">
      <c r="A312" s="158"/>
      <c r="B312" s="159"/>
      <c r="C312" s="192" t="s">
        <v>2029</v>
      </c>
      <c r="D312" s="164"/>
      <c r="E312" s="165"/>
      <c r="F312" s="162"/>
      <c r="G312" s="162"/>
      <c r="H312" s="162"/>
      <c r="I312" s="162"/>
      <c r="J312" s="162"/>
      <c r="K312" s="162"/>
      <c r="L312" s="162"/>
      <c r="M312" s="162"/>
      <c r="N312" s="161"/>
      <c r="O312" s="161"/>
      <c r="P312" s="161"/>
      <c r="Q312" s="161"/>
      <c r="R312" s="162"/>
      <c r="S312" s="162"/>
      <c r="T312" s="162"/>
      <c r="U312" s="162"/>
      <c r="V312" s="162"/>
      <c r="W312" s="162"/>
      <c r="X312" s="162"/>
      <c r="Y312" s="162"/>
      <c r="Z312" s="151"/>
      <c r="AA312" s="151"/>
      <c r="AB312" s="151"/>
      <c r="AC312" s="151"/>
      <c r="AD312" s="151"/>
      <c r="AE312" s="151"/>
      <c r="AF312" s="151"/>
      <c r="AG312" s="151" t="s">
        <v>249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">
      <c r="A313" s="158"/>
      <c r="B313" s="159"/>
      <c r="C313" s="192" t="s">
        <v>129</v>
      </c>
      <c r="D313" s="164"/>
      <c r="E313" s="165">
        <v>4</v>
      </c>
      <c r="F313" s="162"/>
      <c r="G313" s="162"/>
      <c r="H313" s="162"/>
      <c r="I313" s="162"/>
      <c r="J313" s="162"/>
      <c r="K313" s="162"/>
      <c r="L313" s="162"/>
      <c r="M313" s="162"/>
      <c r="N313" s="161"/>
      <c r="O313" s="161"/>
      <c r="P313" s="161"/>
      <c r="Q313" s="161"/>
      <c r="R313" s="162"/>
      <c r="S313" s="162"/>
      <c r="T313" s="162"/>
      <c r="U313" s="162"/>
      <c r="V313" s="162"/>
      <c r="W313" s="162"/>
      <c r="X313" s="162"/>
      <c r="Y313" s="162"/>
      <c r="Z313" s="151"/>
      <c r="AA313" s="151"/>
      <c r="AB313" s="151"/>
      <c r="AC313" s="151"/>
      <c r="AD313" s="151"/>
      <c r="AE313" s="151"/>
      <c r="AF313" s="151"/>
      <c r="AG313" s="151" t="s">
        <v>249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74">
        <v>61</v>
      </c>
      <c r="B314" s="175" t="s">
        <v>2159</v>
      </c>
      <c r="C314" s="191" t="s">
        <v>2160</v>
      </c>
      <c r="D314" s="176" t="s">
        <v>446</v>
      </c>
      <c r="E314" s="177">
        <v>4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7">
        <v>2.1199999999999999E-3</v>
      </c>
      <c r="O314" s="177">
        <f>ROUND(E314*N314,2)</f>
        <v>0.01</v>
      </c>
      <c r="P314" s="177">
        <v>0</v>
      </c>
      <c r="Q314" s="177">
        <f>ROUND(E314*P314,2)</f>
        <v>0</v>
      </c>
      <c r="R314" s="179"/>
      <c r="S314" s="179" t="s">
        <v>1946</v>
      </c>
      <c r="T314" s="180" t="s">
        <v>1902</v>
      </c>
      <c r="U314" s="162">
        <v>0</v>
      </c>
      <c r="V314" s="162">
        <f>ROUND(E314*U314,2)</f>
        <v>0</v>
      </c>
      <c r="W314" s="162"/>
      <c r="X314" s="162" t="s">
        <v>243</v>
      </c>
      <c r="Y314" s="162" t="s">
        <v>244</v>
      </c>
      <c r="Z314" s="151"/>
      <c r="AA314" s="151"/>
      <c r="AB314" s="151"/>
      <c r="AC314" s="151"/>
      <c r="AD314" s="151"/>
      <c r="AE314" s="151"/>
      <c r="AF314" s="151"/>
      <c r="AG314" s="151" t="s">
        <v>2108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2" x14ac:dyDescent="0.2">
      <c r="A315" s="158"/>
      <c r="B315" s="159"/>
      <c r="C315" s="192" t="s">
        <v>2050</v>
      </c>
      <c r="D315" s="164"/>
      <c r="E315" s="165"/>
      <c r="F315" s="162"/>
      <c r="G315" s="162"/>
      <c r="H315" s="162"/>
      <c r="I315" s="162"/>
      <c r="J315" s="162"/>
      <c r="K315" s="162"/>
      <c r="L315" s="162"/>
      <c r="M315" s="162"/>
      <c r="N315" s="161"/>
      <c r="O315" s="161"/>
      <c r="P315" s="161"/>
      <c r="Q315" s="161"/>
      <c r="R315" s="162"/>
      <c r="S315" s="162"/>
      <c r="T315" s="162"/>
      <c r="U315" s="162"/>
      <c r="V315" s="162"/>
      <c r="W315" s="162"/>
      <c r="X315" s="162"/>
      <c r="Y315" s="162"/>
      <c r="Z315" s="151"/>
      <c r="AA315" s="151"/>
      <c r="AB315" s="151"/>
      <c r="AC315" s="151"/>
      <c r="AD315" s="151"/>
      <c r="AE315" s="151"/>
      <c r="AF315" s="151"/>
      <c r="AG315" s="151" t="s">
        <v>249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2" t="s">
        <v>129</v>
      </c>
      <c r="D316" s="164"/>
      <c r="E316" s="165">
        <v>4</v>
      </c>
      <c r="F316" s="162"/>
      <c r="G316" s="162"/>
      <c r="H316" s="162"/>
      <c r="I316" s="162"/>
      <c r="J316" s="162"/>
      <c r="K316" s="162"/>
      <c r="L316" s="162"/>
      <c r="M316" s="162"/>
      <c r="N316" s="161"/>
      <c r="O316" s="161"/>
      <c r="P316" s="161"/>
      <c r="Q316" s="161"/>
      <c r="R316" s="162"/>
      <c r="S316" s="162"/>
      <c r="T316" s="162"/>
      <c r="U316" s="162"/>
      <c r="V316" s="162"/>
      <c r="W316" s="162"/>
      <c r="X316" s="162"/>
      <c r="Y316" s="162"/>
      <c r="Z316" s="151"/>
      <c r="AA316" s="151"/>
      <c r="AB316" s="151"/>
      <c r="AC316" s="151"/>
      <c r="AD316" s="151"/>
      <c r="AE316" s="151"/>
      <c r="AF316" s="151"/>
      <c r="AG316" s="151" t="s">
        <v>249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74">
        <v>62</v>
      </c>
      <c r="B317" s="175" t="s">
        <v>2161</v>
      </c>
      <c r="C317" s="191" t="s">
        <v>2162</v>
      </c>
      <c r="D317" s="176" t="s">
        <v>446</v>
      </c>
      <c r="E317" s="177">
        <v>5</v>
      </c>
      <c r="F317" s="178"/>
      <c r="G317" s="179">
        <f>ROUND(E317*F317,2)</f>
        <v>0</v>
      </c>
      <c r="H317" s="178"/>
      <c r="I317" s="179">
        <f>ROUND(E317*H317,2)</f>
        <v>0</v>
      </c>
      <c r="J317" s="178"/>
      <c r="K317" s="179">
        <f>ROUND(E317*J317,2)</f>
        <v>0</v>
      </c>
      <c r="L317" s="179">
        <v>21</v>
      </c>
      <c r="M317" s="179">
        <f>G317*(1+L317/100)</f>
        <v>0</v>
      </c>
      <c r="N317" s="177">
        <v>1.5E-3</v>
      </c>
      <c r="O317" s="177">
        <f>ROUND(E317*N317,2)</f>
        <v>0.01</v>
      </c>
      <c r="P317" s="177">
        <v>0</v>
      </c>
      <c r="Q317" s="177">
        <f>ROUND(E317*P317,2)</f>
        <v>0</v>
      </c>
      <c r="R317" s="179"/>
      <c r="S317" s="179" t="s">
        <v>1946</v>
      </c>
      <c r="T317" s="180" t="s">
        <v>1902</v>
      </c>
      <c r="U317" s="162">
        <v>0</v>
      </c>
      <c r="V317" s="162">
        <f>ROUND(E317*U317,2)</f>
        <v>0</v>
      </c>
      <c r="W317" s="162"/>
      <c r="X317" s="162" t="s">
        <v>243</v>
      </c>
      <c r="Y317" s="162" t="s">
        <v>244</v>
      </c>
      <c r="Z317" s="151"/>
      <c r="AA317" s="151"/>
      <c r="AB317" s="151"/>
      <c r="AC317" s="151"/>
      <c r="AD317" s="151"/>
      <c r="AE317" s="151"/>
      <c r="AF317" s="151"/>
      <c r="AG317" s="151" t="s">
        <v>2108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2" x14ac:dyDescent="0.2">
      <c r="A318" s="158"/>
      <c r="B318" s="159"/>
      <c r="C318" s="192" t="s">
        <v>2163</v>
      </c>
      <c r="D318" s="164"/>
      <c r="E318" s="165"/>
      <c r="F318" s="162"/>
      <c r="G318" s="162"/>
      <c r="H318" s="162"/>
      <c r="I318" s="162"/>
      <c r="J318" s="162"/>
      <c r="K318" s="162"/>
      <c r="L318" s="162"/>
      <c r="M318" s="162"/>
      <c r="N318" s="161"/>
      <c r="O318" s="161"/>
      <c r="P318" s="161"/>
      <c r="Q318" s="161"/>
      <c r="R318" s="162"/>
      <c r="S318" s="162"/>
      <c r="T318" s="162"/>
      <c r="U318" s="162"/>
      <c r="V318" s="162"/>
      <c r="W318" s="162"/>
      <c r="X318" s="162"/>
      <c r="Y318" s="162"/>
      <c r="Z318" s="151"/>
      <c r="AA318" s="151"/>
      <c r="AB318" s="151"/>
      <c r="AC318" s="151"/>
      <c r="AD318" s="151"/>
      <c r="AE318" s="151"/>
      <c r="AF318" s="151"/>
      <c r="AG318" s="151" t="s">
        <v>249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">
      <c r="A319" s="158"/>
      <c r="B319" s="159"/>
      <c r="C319" s="192" t="s">
        <v>131</v>
      </c>
      <c r="D319" s="164"/>
      <c r="E319" s="165">
        <v>5</v>
      </c>
      <c r="F319" s="162"/>
      <c r="G319" s="162"/>
      <c r="H319" s="162"/>
      <c r="I319" s="162"/>
      <c r="J319" s="162"/>
      <c r="K319" s="162"/>
      <c r="L319" s="162"/>
      <c r="M319" s="162"/>
      <c r="N319" s="161"/>
      <c r="O319" s="161"/>
      <c r="P319" s="161"/>
      <c r="Q319" s="161"/>
      <c r="R319" s="162"/>
      <c r="S319" s="162"/>
      <c r="T319" s="162"/>
      <c r="U319" s="162"/>
      <c r="V319" s="162"/>
      <c r="W319" s="162"/>
      <c r="X319" s="162"/>
      <c r="Y319" s="162"/>
      <c r="Z319" s="151"/>
      <c r="AA319" s="151"/>
      <c r="AB319" s="151"/>
      <c r="AC319" s="151"/>
      <c r="AD319" s="151"/>
      <c r="AE319" s="151"/>
      <c r="AF319" s="151"/>
      <c r="AG319" s="151" t="s">
        <v>249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74">
        <v>63</v>
      </c>
      <c r="B320" s="175" t="s">
        <v>2164</v>
      </c>
      <c r="C320" s="191" t="s">
        <v>2165</v>
      </c>
      <c r="D320" s="176" t="s">
        <v>446</v>
      </c>
      <c r="E320" s="177">
        <v>2</v>
      </c>
      <c r="F320" s="178"/>
      <c r="G320" s="179">
        <f>ROUND(E320*F320,2)</f>
        <v>0</v>
      </c>
      <c r="H320" s="178"/>
      <c r="I320" s="179">
        <f>ROUND(E320*H320,2)</f>
        <v>0</v>
      </c>
      <c r="J320" s="178"/>
      <c r="K320" s="179">
        <f>ROUND(E320*J320,2)</f>
        <v>0</v>
      </c>
      <c r="L320" s="179">
        <v>21</v>
      </c>
      <c r="M320" s="179">
        <f>G320*(1+L320/100)</f>
        <v>0</v>
      </c>
      <c r="N320" s="177">
        <v>2.9E-4</v>
      </c>
      <c r="O320" s="177">
        <f>ROUND(E320*N320,2)</f>
        <v>0</v>
      </c>
      <c r="P320" s="177">
        <v>0</v>
      </c>
      <c r="Q320" s="177">
        <f>ROUND(E320*P320,2)</f>
        <v>0</v>
      </c>
      <c r="R320" s="179"/>
      <c r="S320" s="179" t="s">
        <v>1946</v>
      </c>
      <c r="T320" s="180" t="s">
        <v>1902</v>
      </c>
      <c r="U320" s="162">
        <v>0</v>
      </c>
      <c r="V320" s="162">
        <f>ROUND(E320*U320,2)</f>
        <v>0</v>
      </c>
      <c r="W320" s="162"/>
      <c r="X320" s="162" t="s">
        <v>243</v>
      </c>
      <c r="Y320" s="162" t="s">
        <v>244</v>
      </c>
      <c r="Z320" s="151"/>
      <c r="AA320" s="151"/>
      <c r="AB320" s="151"/>
      <c r="AC320" s="151"/>
      <c r="AD320" s="151"/>
      <c r="AE320" s="151"/>
      <c r="AF320" s="151"/>
      <c r="AG320" s="151" t="s">
        <v>2108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2" x14ac:dyDescent="0.2">
      <c r="A321" s="158"/>
      <c r="B321" s="159"/>
      <c r="C321" s="192" t="s">
        <v>1955</v>
      </c>
      <c r="D321" s="164"/>
      <c r="E321" s="165"/>
      <c r="F321" s="162"/>
      <c r="G321" s="162"/>
      <c r="H321" s="162"/>
      <c r="I321" s="162"/>
      <c r="J321" s="162"/>
      <c r="K321" s="162"/>
      <c r="L321" s="162"/>
      <c r="M321" s="162"/>
      <c r="N321" s="161"/>
      <c r="O321" s="161"/>
      <c r="P321" s="161"/>
      <c r="Q321" s="161"/>
      <c r="R321" s="162"/>
      <c r="S321" s="162"/>
      <c r="T321" s="162"/>
      <c r="U321" s="162"/>
      <c r="V321" s="162"/>
      <c r="W321" s="162"/>
      <c r="X321" s="162"/>
      <c r="Y321" s="162"/>
      <c r="Z321" s="151"/>
      <c r="AA321" s="151"/>
      <c r="AB321" s="151"/>
      <c r="AC321" s="151"/>
      <c r="AD321" s="151"/>
      <c r="AE321" s="151"/>
      <c r="AF321" s="151"/>
      <c r="AG321" s="151" t="s">
        <v>249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2" t="s">
        <v>122</v>
      </c>
      <c r="D322" s="164"/>
      <c r="E322" s="165">
        <v>2</v>
      </c>
      <c r="F322" s="162"/>
      <c r="G322" s="162"/>
      <c r="H322" s="162"/>
      <c r="I322" s="162"/>
      <c r="J322" s="162"/>
      <c r="K322" s="162"/>
      <c r="L322" s="162"/>
      <c r="M322" s="162"/>
      <c r="N322" s="161"/>
      <c r="O322" s="161"/>
      <c r="P322" s="161"/>
      <c r="Q322" s="161"/>
      <c r="R322" s="162"/>
      <c r="S322" s="162"/>
      <c r="T322" s="162"/>
      <c r="U322" s="162"/>
      <c r="V322" s="162"/>
      <c r="W322" s="162"/>
      <c r="X322" s="162"/>
      <c r="Y322" s="162"/>
      <c r="Z322" s="151"/>
      <c r="AA322" s="151"/>
      <c r="AB322" s="151"/>
      <c r="AC322" s="151"/>
      <c r="AD322" s="151"/>
      <c r="AE322" s="151"/>
      <c r="AF322" s="151"/>
      <c r="AG322" s="151" t="s">
        <v>249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74">
        <v>64</v>
      </c>
      <c r="B323" s="175" t="s">
        <v>2166</v>
      </c>
      <c r="C323" s="191" t="s">
        <v>2167</v>
      </c>
      <c r="D323" s="176" t="s">
        <v>446</v>
      </c>
      <c r="E323" s="177">
        <v>10</v>
      </c>
      <c r="F323" s="178"/>
      <c r="G323" s="179">
        <f>ROUND(E323*F323,2)</f>
        <v>0</v>
      </c>
      <c r="H323" s="178"/>
      <c r="I323" s="179">
        <f>ROUND(E323*H323,2)</f>
        <v>0</v>
      </c>
      <c r="J323" s="178"/>
      <c r="K323" s="179">
        <f>ROUND(E323*J323,2)</f>
        <v>0</v>
      </c>
      <c r="L323" s="179">
        <v>21</v>
      </c>
      <c r="M323" s="179">
        <f>G323*(1+L323/100)</f>
        <v>0</v>
      </c>
      <c r="N323" s="177">
        <v>2.9999999999999997E-4</v>
      </c>
      <c r="O323" s="177">
        <f>ROUND(E323*N323,2)</f>
        <v>0</v>
      </c>
      <c r="P323" s="177">
        <v>0</v>
      </c>
      <c r="Q323" s="177">
        <f>ROUND(E323*P323,2)</f>
        <v>0</v>
      </c>
      <c r="R323" s="179"/>
      <c r="S323" s="179" t="s">
        <v>1946</v>
      </c>
      <c r="T323" s="180" t="s">
        <v>1902</v>
      </c>
      <c r="U323" s="162">
        <v>0</v>
      </c>
      <c r="V323" s="162">
        <f>ROUND(E323*U323,2)</f>
        <v>0</v>
      </c>
      <c r="W323" s="162"/>
      <c r="X323" s="162" t="s">
        <v>552</v>
      </c>
      <c r="Y323" s="162" t="s">
        <v>244</v>
      </c>
      <c r="Z323" s="151"/>
      <c r="AA323" s="151"/>
      <c r="AB323" s="151"/>
      <c r="AC323" s="151"/>
      <c r="AD323" s="151"/>
      <c r="AE323" s="151"/>
      <c r="AF323" s="151"/>
      <c r="AG323" s="151" t="s">
        <v>1988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2" x14ac:dyDescent="0.2">
      <c r="A324" s="158"/>
      <c r="B324" s="159"/>
      <c r="C324" s="192" t="s">
        <v>2129</v>
      </c>
      <c r="D324" s="164"/>
      <c r="E324" s="165"/>
      <c r="F324" s="162"/>
      <c r="G324" s="162"/>
      <c r="H324" s="162"/>
      <c r="I324" s="162"/>
      <c r="J324" s="162"/>
      <c r="K324" s="162"/>
      <c r="L324" s="162"/>
      <c r="M324" s="162"/>
      <c r="N324" s="161"/>
      <c r="O324" s="161"/>
      <c r="P324" s="161"/>
      <c r="Q324" s="161"/>
      <c r="R324" s="162"/>
      <c r="S324" s="162"/>
      <c r="T324" s="162"/>
      <c r="U324" s="162"/>
      <c r="V324" s="162"/>
      <c r="W324" s="162"/>
      <c r="X324" s="162"/>
      <c r="Y324" s="162"/>
      <c r="Z324" s="151"/>
      <c r="AA324" s="151"/>
      <c r="AB324" s="151"/>
      <c r="AC324" s="151"/>
      <c r="AD324" s="151"/>
      <c r="AE324" s="151"/>
      <c r="AF324" s="151"/>
      <c r="AG324" s="151" t="s">
        <v>249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92" t="s">
        <v>2130</v>
      </c>
      <c r="D325" s="164"/>
      <c r="E325" s="165">
        <v>10</v>
      </c>
      <c r="F325" s="162"/>
      <c r="G325" s="162"/>
      <c r="H325" s="162"/>
      <c r="I325" s="162"/>
      <c r="J325" s="162"/>
      <c r="K325" s="162"/>
      <c r="L325" s="162"/>
      <c r="M325" s="162"/>
      <c r="N325" s="161"/>
      <c r="O325" s="161"/>
      <c r="P325" s="161"/>
      <c r="Q325" s="161"/>
      <c r="R325" s="162"/>
      <c r="S325" s="162"/>
      <c r="T325" s="162"/>
      <c r="U325" s="162"/>
      <c r="V325" s="162"/>
      <c r="W325" s="162"/>
      <c r="X325" s="162"/>
      <c r="Y325" s="162"/>
      <c r="Z325" s="151"/>
      <c r="AA325" s="151"/>
      <c r="AB325" s="151"/>
      <c r="AC325" s="151"/>
      <c r="AD325" s="151"/>
      <c r="AE325" s="151"/>
      <c r="AF325" s="151"/>
      <c r="AG325" s="151" t="s">
        <v>249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74">
        <v>65</v>
      </c>
      <c r="B326" s="175" t="s">
        <v>2168</v>
      </c>
      <c r="C326" s="191" t="s">
        <v>2169</v>
      </c>
      <c r="D326" s="176" t="s">
        <v>446</v>
      </c>
      <c r="E326" s="177">
        <v>10</v>
      </c>
      <c r="F326" s="178"/>
      <c r="G326" s="179">
        <f>ROUND(E326*F326,2)</f>
        <v>0</v>
      </c>
      <c r="H326" s="178"/>
      <c r="I326" s="179">
        <f>ROUND(E326*H326,2)</f>
        <v>0</v>
      </c>
      <c r="J326" s="178"/>
      <c r="K326" s="179">
        <f>ROUND(E326*J326,2)</f>
        <v>0</v>
      </c>
      <c r="L326" s="179">
        <v>21</v>
      </c>
      <c r="M326" s="179">
        <f>G326*(1+L326/100)</f>
        <v>0</v>
      </c>
      <c r="N326" s="177">
        <v>5.0000000000000001E-4</v>
      </c>
      <c r="O326" s="177">
        <f>ROUND(E326*N326,2)</f>
        <v>0.01</v>
      </c>
      <c r="P326" s="177">
        <v>0</v>
      </c>
      <c r="Q326" s="177">
        <f>ROUND(E326*P326,2)</f>
        <v>0</v>
      </c>
      <c r="R326" s="179"/>
      <c r="S326" s="179" t="s">
        <v>1946</v>
      </c>
      <c r="T326" s="180" t="s">
        <v>1902</v>
      </c>
      <c r="U326" s="162">
        <v>0</v>
      </c>
      <c r="V326" s="162">
        <f>ROUND(E326*U326,2)</f>
        <v>0</v>
      </c>
      <c r="W326" s="162"/>
      <c r="X326" s="162" t="s">
        <v>552</v>
      </c>
      <c r="Y326" s="162" t="s">
        <v>244</v>
      </c>
      <c r="Z326" s="151"/>
      <c r="AA326" s="151"/>
      <c r="AB326" s="151"/>
      <c r="AC326" s="151"/>
      <c r="AD326" s="151"/>
      <c r="AE326" s="151"/>
      <c r="AF326" s="151"/>
      <c r="AG326" s="151" t="s">
        <v>1988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2" x14ac:dyDescent="0.2">
      <c r="A327" s="158"/>
      <c r="B327" s="159"/>
      <c r="C327" s="266" t="s">
        <v>1926</v>
      </c>
      <c r="D327" s="267"/>
      <c r="E327" s="267"/>
      <c r="F327" s="267"/>
      <c r="G327" s="267"/>
      <c r="H327" s="162"/>
      <c r="I327" s="162"/>
      <c r="J327" s="162"/>
      <c r="K327" s="162"/>
      <c r="L327" s="162"/>
      <c r="M327" s="162"/>
      <c r="N327" s="161"/>
      <c r="O327" s="161"/>
      <c r="P327" s="161"/>
      <c r="Q327" s="161"/>
      <c r="R327" s="162"/>
      <c r="S327" s="162"/>
      <c r="T327" s="162"/>
      <c r="U327" s="162"/>
      <c r="V327" s="162"/>
      <c r="W327" s="162"/>
      <c r="X327" s="162"/>
      <c r="Y327" s="162"/>
      <c r="Z327" s="151"/>
      <c r="AA327" s="151"/>
      <c r="AB327" s="151"/>
      <c r="AC327" s="151"/>
      <c r="AD327" s="151"/>
      <c r="AE327" s="151"/>
      <c r="AF327" s="151"/>
      <c r="AG327" s="151" t="s">
        <v>1927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2" x14ac:dyDescent="0.2">
      <c r="A328" s="158"/>
      <c r="B328" s="159"/>
      <c r="C328" s="192" t="s">
        <v>2129</v>
      </c>
      <c r="D328" s="164"/>
      <c r="E328" s="165"/>
      <c r="F328" s="162"/>
      <c r="G328" s="162"/>
      <c r="H328" s="162"/>
      <c r="I328" s="162"/>
      <c r="J328" s="162"/>
      <c r="K328" s="162"/>
      <c r="L328" s="162"/>
      <c r="M328" s="162"/>
      <c r="N328" s="161"/>
      <c r="O328" s="161"/>
      <c r="P328" s="161"/>
      <c r="Q328" s="161"/>
      <c r="R328" s="162"/>
      <c r="S328" s="162"/>
      <c r="T328" s="162"/>
      <c r="U328" s="162"/>
      <c r="V328" s="162"/>
      <c r="W328" s="162"/>
      <c r="X328" s="162"/>
      <c r="Y328" s="162"/>
      <c r="Z328" s="151"/>
      <c r="AA328" s="151"/>
      <c r="AB328" s="151"/>
      <c r="AC328" s="151"/>
      <c r="AD328" s="151"/>
      <c r="AE328" s="151"/>
      <c r="AF328" s="151"/>
      <c r="AG328" s="151" t="s">
        <v>249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">
      <c r="A329" s="158"/>
      <c r="B329" s="159"/>
      <c r="C329" s="192" t="s">
        <v>2130</v>
      </c>
      <c r="D329" s="164"/>
      <c r="E329" s="165">
        <v>10</v>
      </c>
      <c r="F329" s="162"/>
      <c r="G329" s="162"/>
      <c r="H329" s="162"/>
      <c r="I329" s="162"/>
      <c r="J329" s="162"/>
      <c r="K329" s="162"/>
      <c r="L329" s="162"/>
      <c r="M329" s="162"/>
      <c r="N329" s="161"/>
      <c r="O329" s="161"/>
      <c r="P329" s="161"/>
      <c r="Q329" s="161"/>
      <c r="R329" s="162"/>
      <c r="S329" s="162"/>
      <c r="T329" s="162"/>
      <c r="U329" s="162"/>
      <c r="V329" s="162"/>
      <c r="W329" s="162"/>
      <c r="X329" s="162"/>
      <c r="Y329" s="162"/>
      <c r="Z329" s="151"/>
      <c r="AA329" s="151"/>
      <c r="AB329" s="151"/>
      <c r="AC329" s="151"/>
      <c r="AD329" s="151"/>
      <c r="AE329" s="151"/>
      <c r="AF329" s="151"/>
      <c r="AG329" s="151" t="s">
        <v>249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ht="22.5" outlineLevel="1" x14ac:dyDescent="0.2">
      <c r="A330" s="174">
        <v>66</v>
      </c>
      <c r="B330" s="175" t="s">
        <v>2170</v>
      </c>
      <c r="C330" s="191" t="s">
        <v>2171</v>
      </c>
      <c r="D330" s="176" t="s">
        <v>446</v>
      </c>
      <c r="E330" s="177">
        <v>10</v>
      </c>
      <c r="F330" s="178"/>
      <c r="G330" s="179">
        <f>ROUND(E330*F330,2)</f>
        <v>0</v>
      </c>
      <c r="H330" s="178"/>
      <c r="I330" s="179">
        <f>ROUND(E330*H330,2)</f>
        <v>0</v>
      </c>
      <c r="J330" s="178"/>
      <c r="K330" s="179">
        <f>ROUND(E330*J330,2)</f>
        <v>0</v>
      </c>
      <c r="L330" s="179">
        <v>21</v>
      </c>
      <c r="M330" s="179">
        <f>G330*(1+L330/100)</f>
        <v>0</v>
      </c>
      <c r="N330" s="177">
        <v>2.9999999999999997E-4</v>
      </c>
      <c r="O330" s="177">
        <f>ROUND(E330*N330,2)</f>
        <v>0</v>
      </c>
      <c r="P330" s="177">
        <v>0</v>
      </c>
      <c r="Q330" s="177">
        <f>ROUND(E330*P330,2)</f>
        <v>0</v>
      </c>
      <c r="R330" s="179"/>
      <c r="S330" s="179" t="s">
        <v>1946</v>
      </c>
      <c r="T330" s="180" t="s">
        <v>1902</v>
      </c>
      <c r="U330" s="162">
        <v>0</v>
      </c>
      <c r="V330" s="162">
        <f>ROUND(E330*U330,2)</f>
        <v>0</v>
      </c>
      <c r="W330" s="162"/>
      <c r="X330" s="162" t="s">
        <v>552</v>
      </c>
      <c r="Y330" s="162" t="s">
        <v>244</v>
      </c>
      <c r="Z330" s="151"/>
      <c r="AA330" s="151"/>
      <c r="AB330" s="151"/>
      <c r="AC330" s="151"/>
      <c r="AD330" s="151"/>
      <c r="AE330" s="151"/>
      <c r="AF330" s="151"/>
      <c r="AG330" s="151" t="s">
        <v>1988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2" x14ac:dyDescent="0.2">
      <c r="A331" s="158"/>
      <c r="B331" s="159"/>
      <c r="C331" s="266" t="s">
        <v>1926</v>
      </c>
      <c r="D331" s="267"/>
      <c r="E331" s="267"/>
      <c r="F331" s="267"/>
      <c r="G331" s="267"/>
      <c r="H331" s="162"/>
      <c r="I331" s="162"/>
      <c r="J331" s="162"/>
      <c r="K331" s="162"/>
      <c r="L331" s="162"/>
      <c r="M331" s="162"/>
      <c r="N331" s="161"/>
      <c r="O331" s="161"/>
      <c r="P331" s="161"/>
      <c r="Q331" s="161"/>
      <c r="R331" s="162"/>
      <c r="S331" s="162"/>
      <c r="T331" s="162"/>
      <c r="U331" s="162"/>
      <c r="V331" s="162"/>
      <c r="W331" s="162"/>
      <c r="X331" s="162"/>
      <c r="Y331" s="162"/>
      <c r="Z331" s="151"/>
      <c r="AA331" s="151"/>
      <c r="AB331" s="151"/>
      <c r="AC331" s="151"/>
      <c r="AD331" s="151"/>
      <c r="AE331" s="151"/>
      <c r="AF331" s="151"/>
      <c r="AG331" s="151" t="s">
        <v>1927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264" t="s">
        <v>2172</v>
      </c>
      <c r="D332" s="265"/>
      <c r="E332" s="265"/>
      <c r="F332" s="265"/>
      <c r="G332" s="265"/>
      <c r="H332" s="162"/>
      <c r="I332" s="162"/>
      <c r="J332" s="162"/>
      <c r="K332" s="162"/>
      <c r="L332" s="162"/>
      <c r="M332" s="162"/>
      <c r="N332" s="161"/>
      <c r="O332" s="161"/>
      <c r="P332" s="161"/>
      <c r="Q332" s="161"/>
      <c r="R332" s="162"/>
      <c r="S332" s="162"/>
      <c r="T332" s="162"/>
      <c r="U332" s="162"/>
      <c r="V332" s="162"/>
      <c r="W332" s="162"/>
      <c r="X332" s="162"/>
      <c r="Y332" s="162"/>
      <c r="Z332" s="151"/>
      <c r="AA332" s="151"/>
      <c r="AB332" s="151"/>
      <c r="AC332" s="151"/>
      <c r="AD332" s="151"/>
      <c r="AE332" s="151"/>
      <c r="AF332" s="151"/>
      <c r="AG332" s="151" t="s">
        <v>1927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2" x14ac:dyDescent="0.2">
      <c r="A333" s="158"/>
      <c r="B333" s="159"/>
      <c r="C333" s="192" t="s">
        <v>2129</v>
      </c>
      <c r="D333" s="164"/>
      <c r="E333" s="165"/>
      <c r="F333" s="162"/>
      <c r="G333" s="162"/>
      <c r="H333" s="162"/>
      <c r="I333" s="162"/>
      <c r="J333" s="162"/>
      <c r="K333" s="162"/>
      <c r="L333" s="162"/>
      <c r="M333" s="162"/>
      <c r="N333" s="161"/>
      <c r="O333" s="161"/>
      <c r="P333" s="161"/>
      <c r="Q333" s="161"/>
      <c r="R333" s="162"/>
      <c r="S333" s="162"/>
      <c r="T333" s="162"/>
      <c r="U333" s="162"/>
      <c r="V333" s="162"/>
      <c r="W333" s="162"/>
      <c r="X333" s="162"/>
      <c r="Y333" s="162"/>
      <c r="Z333" s="151"/>
      <c r="AA333" s="151"/>
      <c r="AB333" s="151"/>
      <c r="AC333" s="151"/>
      <c r="AD333" s="151"/>
      <c r="AE333" s="151"/>
      <c r="AF333" s="151"/>
      <c r="AG333" s="151" t="s">
        <v>249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192" t="s">
        <v>2130</v>
      </c>
      <c r="D334" s="164"/>
      <c r="E334" s="165">
        <v>10</v>
      </c>
      <c r="F334" s="162"/>
      <c r="G334" s="162"/>
      <c r="H334" s="162"/>
      <c r="I334" s="162"/>
      <c r="J334" s="162"/>
      <c r="K334" s="162"/>
      <c r="L334" s="162"/>
      <c r="M334" s="162"/>
      <c r="N334" s="161"/>
      <c r="O334" s="161"/>
      <c r="P334" s="161"/>
      <c r="Q334" s="161"/>
      <c r="R334" s="162"/>
      <c r="S334" s="162"/>
      <c r="T334" s="162"/>
      <c r="U334" s="162"/>
      <c r="V334" s="162"/>
      <c r="W334" s="162"/>
      <c r="X334" s="162"/>
      <c r="Y334" s="162"/>
      <c r="Z334" s="151"/>
      <c r="AA334" s="151"/>
      <c r="AB334" s="151"/>
      <c r="AC334" s="151"/>
      <c r="AD334" s="151"/>
      <c r="AE334" s="151"/>
      <c r="AF334" s="151"/>
      <c r="AG334" s="151" t="s">
        <v>249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ht="22.5" outlineLevel="1" x14ac:dyDescent="0.2">
      <c r="A335" s="174">
        <v>67</v>
      </c>
      <c r="B335" s="175" t="s">
        <v>2173</v>
      </c>
      <c r="C335" s="191" t="s">
        <v>2174</v>
      </c>
      <c r="D335" s="176" t="s">
        <v>446</v>
      </c>
      <c r="E335" s="177">
        <v>15</v>
      </c>
      <c r="F335" s="178"/>
      <c r="G335" s="179">
        <f>ROUND(E335*F335,2)</f>
        <v>0</v>
      </c>
      <c r="H335" s="178"/>
      <c r="I335" s="179">
        <f>ROUND(E335*H335,2)</f>
        <v>0</v>
      </c>
      <c r="J335" s="178"/>
      <c r="K335" s="179">
        <f>ROUND(E335*J335,2)</f>
        <v>0</v>
      </c>
      <c r="L335" s="179">
        <v>21</v>
      </c>
      <c r="M335" s="179">
        <f>G335*(1+L335/100)</f>
        <v>0</v>
      </c>
      <c r="N335" s="177">
        <v>3.5E-4</v>
      </c>
      <c r="O335" s="177">
        <f>ROUND(E335*N335,2)</f>
        <v>0.01</v>
      </c>
      <c r="P335" s="177">
        <v>0</v>
      </c>
      <c r="Q335" s="177">
        <f>ROUND(E335*P335,2)</f>
        <v>0</v>
      </c>
      <c r="R335" s="179"/>
      <c r="S335" s="179" t="s">
        <v>1946</v>
      </c>
      <c r="T335" s="180" t="s">
        <v>1902</v>
      </c>
      <c r="U335" s="162">
        <v>0</v>
      </c>
      <c r="V335" s="162">
        <f>ROUND(E335*U335,2)</f>
        <v>0</v>
      </c>
      <c r="W335" s="162"/>
      <c r="X335" s="162" t="s">
        <v>552</v>
      </c>
      <c r="Y335" s="162" t="s">
        <v>244</v>
      </c>
      <c r="Z335" s="151"/>
      <c r="AA335" s="151"/>
      <c r="AB335" s="151"/>
      <c r="AC335" s="151"/>
      <c r="AD335" s="151"/>
      <c r="AE335" s="151"/>
      <c r="AF335" s="151"/>
      <c r="AG335" s="151" t="s">
        <v>1988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2" x14ac:dyDescent="0.2">
      <c r="A336" s="158"/>
      <c r="B336" s="159"/>
      <c r="C336" s="266" t="s">
        <v>1926</v>
      </c>
      <c r="D336" s="267"/>
      <c r="E336" s="267"/>
      <c r="F336" s="267"/>
      <c r="G336" s="267"/>
      <c r="H336" s="162"/>
      <c r="I336" s="162"/>
      <c r="J336" s="162"/>
      <c r="K336" s="162"/>
      <c r="L336" s="162"/>
      <c r="M336" s="162"/>
      <c r="N336" s="161"/>
      <c r="O336" s="161"/>
      <c r="P336" s="161"/>
      <c r="Q336" s="161"/>
      <c r="R336" s="162"/>
      <c r="S336" s="162"/>
      <c r="T336" s="162"/>
      <c r="U336" s="162"/>
      <c r="V336" s="162"/>
      <c r="W336" s="162"/>
      <c r="X336" s="162"/>
      <c r="Y336" s="162"/>
      <c r="Z336" s="151"/>
      <c r="AA336" s="151"/>
      <c r="AB336" s="151"/>
      <c r="AC336" s="151"/>
      <c r="AD336" s="151"/>
      <c r="AE336" s="151"/>
      <c r="AF336" s="151"/>
      <c r="AG336" s="151" t="s">
        <v>1927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2" x14ac:dyDescent="0.2">
      <c r="A337" s="158"/>
      <c r="B337" s="159"/>
      <c r="C337" s="192" t="s">
        <v>2064</v>
      </c>
      <c r="D337" s="164"/>
      <c r="E337" s="165"/>
      <c r="F337" s="162"/>
      <c r="G337" s="162"/>
      <c r="H337" s="162"/>
      <c r="I337" s="162"/>
      <c r="J337" s="162"/>
      <c r="K337" s="162"/>
      <c r="L337" s="162"/>
      <c r="M337" s="162"/>
      <c r="N337" s="161"/>
      <c r="O337" s="161"/>
      <c r="P337" s="161"/>
      <c r="Q337" s="161"/>
      <c r="R337" s="162"/>
      <c r="S337" s="162"/>
      <c r="T337" s="162"/>
      <c r="U337" s="162"/>
      <c r="V337" s="162"/>
      <c r="W337" s="162"/>
      <c r="X337" s="162"/>
      <c r="Y337" s="162"/>
      <c r="Z337" s="151"/>
      <c r="AA337" s="151"/>
      <c r="AB337" s="151"/>
      <c r="AC337" s="151"/>
      <c r="AD337" s="151"/>
      <c r="AE337" s="151"/>
      <c r="AF337" s="151"/>
      <c r="AG337" s="151" t="s">
        <v>249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3" x14ac:dyDescent="0.2">
      <c r="A338" s="158"/>
      <c r="B338" s="159"/>
      <c r="C338" s="192" t="s">
        <v>2175</v>
      </c>
      <c r="D338" s="164"/>
      <c r="E338" s="165">
        <v>15</v>
      </c>
      <c r="F338" s="162"/>
      <c r="G338" s="162"/>
      <c r="H338" s="162"/>
      <c r="I338" s="162"/>
      <c r="J338" s="162"/>
      <c r="K338" s="162"/>
      <c r="L338" s="162"/>
      <c r="M338" s="162"/>
      <c r="N338" s="161"/>
      <c r="O338" s="161"/>
      <c r="P338" s="161"/>
      <c r="Q338" s="161"/>
      <c r="R338" s="162"/>
      <c r="S338" s="162"/>
      <c r="T338" s="162"/>
      <c r="U338" s="162"/>
      <c r="V338" s="162"/>
      <c r="W338" s="162"/>
      <c r="X338" s="162"/>
      <c r="Y338" s="162"/>
      <c r="Z338" s="151"/>
      <c r="AA338" s="151"/>
      <c r="AB338" s="151"/>
      <c r="AC338" s="151"/>
      <c r="AD338" s="151"/>
      <c r="AE338" s="151"/>
      <c r="AF338" s="151"/>
      <c r="AG338" s="151" t="s">
        <v>249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x14ac:dyDescent="0.2">
      <c r="A339" s="167" t="s">
        <v>235</v>
      </c>
      <c r="B339" s="168" t="s">
        <v>173</v>
      </c>
      <c r="C339" s="190" t="s">
        <v>174</v>
      </c>
      <c r="D339" s="169"/>
      <c r="E339" s="170"/>
      <c r="F339" s="171"/>
      <c r="G339" s="171">
        <f>SUMIF(AG340:AG467,"&lt;&gt;NOR",G340:G467)</f>
        <v>0</v>
      </c>
      <c r="H339" s="171"/>
      <c r="I339" s="171">
        <f>SUM(I340:I467)</f>
        <v>0</v>
      </c>
      <c r="J339" s="171"/>
      <c r="K339" s="171">
        <f>SUM(K340:K467)</f>
        <v>0</v>
      </c>
      <c r="L339" s="171"/>
      <c r="M339" s="171">
        <f>SUM(M340:M467)</f>
        <v>0</v>
      </c>
      <c r="N339" s="170"/>
      <c r="O339" s="170">
        <f>SUM(O340:O467)</f>
        <v>1.1100000000000003</v>
      </c>
      <c r="P339" s="170"/>
      <c r="Q339" s="170">
        <f>SUM(Q340:Q467)</f>
        <v>0.18</v>
      </c>
      <c r="R339" s="171"/>
      <c r="S339" s="171"/>
      <c r="T339" s="172"/>
      <c r="U339" s="166"/>
      <c r="V339" s="166">
        <f>SUM(V340:V467)</f>
        <v>168.19</v>
      </c>
      <c r="W339" s="166"/>
      <c r="X339" s="166"/>
      <c r="Y339" s="166"/>
      <c r="AG339" t="s">
        <v>236</v>
      </c>
    </row>
    <row r="340" spans="1:60" outlineLevel="1" x14ac:dyDescent="0.2">
      <c r="A340" s="174">
        <v>68</v>
      </c>
      <c r="B340" s="175" t="s">
        <v>2176</v>
      </c>
      <c r="C340" s="191" t="s">
        <v>2177</v>
      </c>
      <c r="D340" s="176" t="s">
        <v>312</v>
      </c>
      <c r="E340" s="177">
        <v>30</v>
      </c>
      <c r="F340" s="178"/>
      <c r="G340" s="179">
        <f>ROUND(E340*F340,2)</f>
        <v>0</v>
      </c>
      <c r="H340" s="178"/>
      <c r="I340" s="179">
        <f>ROUND(E340*H340,2)</f>
        <v>0</v>
      </c>
      <c r="J340" s="178"/>
      <c r="K340" s="179">
        <f>ROUND(E340*J340,2)</f>
        <v>0</v>
      </c>
      <c r="L340" s="179">
        <v>21</v>
      </c>
      <c r="M340" s="179">
        <f>G340*(1+L340/100)</f>
        <v>0</v>
      </c>
      <c r="N340" s="177">
        <v>0</v>
      </c>
      <c r="O340" s="177">
        <f>ROUND(E340*N340,2)</f>
        <v>0</v>
      </c>
      <c r="P340" s="177">
        <v>2.1299999999999999E-3</v>
      </c>
      <c r="Q340" s="177">
        <f>ROUND(E340*P340,2)</f>
        <v>0.06</v>
      </c>
      <c r="R340" s="179" t="s">
        <v>1358</v>
      </c>
      <c r="S340" s="179" t="s">
        <v>241</v>
      </c>
      <c r="T340" s="180" t="s">
        <v>1902</v>
      </c>
      <c r="U340" s="162">
        <v>0.17299999999999999</v>
      </c>
      <c r="V340" s="162">
        <f>ROUND(E340*U340,2)</f>
        <v>5.19</v>
      </c>
      <c r="W340" s="162"/>
      <c r="X340" s="162" t="s">
        <v>243</v>
      </c>
      <c r="Y340" s="162" t="s">
        <v>244</v>
      </c>
      <c r="Z340" s="151"/>
      <c r="AA340" s="151"/>
      <c r="AB340" s="151"/>
      <c r="AC340" s="151"/>
      <c r="AD340" s="151"/>
      <c r="AE340" s="151"/>
      <c r="AF340" s="151"/>
      <c r="AG340" s="151" t="s">
        <v>2108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2" x14ac:dyDescent="0.2">
      <c r="A341" s="158"/>
      <c r="B341" s="159"/>
      <c r="C341" s="266" t="s">
        <v>1926</v>
      </c>
      <c r="D341" s="267"/>
      <c r="E341" s="267"/>
      <c r="F341" s="267"/>
      <c r="G341" s="267"/>
      <c r="H341" s="162"/>
      <c r="I341" s="162"/>
      <c r="J341" s="162"/>
      <c r="K341" s="162"/>
      <c r="L341" s="162"/>
      <c r="M341" s="162"/>
      <c r="N341" s="161"/>
      <c r="O341" s="161"/>
      <c r="P341" s="161"/>
      <c r="Q341" s="161"/>
      <c r="R341" s="162"/>
      <c r="S341" s="162"/>
      <c r="T341" s="162"/>
      <c r="U341" s="162"/>
      <c r="V341" s="162"/>
      <c r="W341" s="162"/>
      <c r="X341" s="162"/>
      <c r="Y341" s="162"/>
      <c r="Z341" s="151"/>
      <c r="AA341" s="151"/>
      <c r="AB341" s="151"/>
      <c r="AC341" s="151"/>
      <c r="AD341" s="151"/>
      <c r="AE341" s="151"/>
      <c r="AF341" s="151"/>
      <c r="AG341" s="151" t="s">
        <v>1927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264" t="s">
        <v>2178</v>
      </c>
      <c r="D342" s="265"/>
      <c r="E342" s="265"/>
      <c r="F342" s="265"/>
      <c r="G342" s="265"/>
      <c r="H342" s="162"/>
      <c r="I342" s="162"/>
      <c r="J342" s="162"/>
      <c r="K342" s="162"/>
      <c r="L342" s="162"/>
      <c r="M342" s="162"/>
      <c r="N342" s="161"/>
      <c r="O342" s="161"/>
      <c r="P342" s="161"/>
      <c r="Q342" s="161"/>
      <c r="R342" s="162"/>
      <c r="S342" s="162"/>
      <c r="T342" s="162"/>
      <c r="U342" s="162"/>
      <c r="V342" s="162"/>
      <c r="W342" s="162"/>
      <c r="X342" s="162"/>
      <c r="Y342" s="162"/>
      <c r="Z342" s="151"/>
      <c r="AA342" s="151"/>
      <c r="AB342" s="151"/>
      <c r="AC342" s="151"/>
      <c r="AD342" s="151"/>
      <c r="AE342" s="151"/>
      <c r="AF342" s="151"/>
      <c r="AG342" s="151" t="s">
        <v>1927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2" x14ac:dyDescent="0.2">
      <c r="A343" s="158"/>
      <c r="B343" s="159"/>
      <c r="C343" s="192" t="s">
        <v>2125</v>
      </c>
      <c r="D343" s="164"/>
      <c r="E343" s="165"/>
      <c r="F343" s="162"/>
      <c r="G343" s="162"/>
      <c r="H343" s="162"/>
      <c r="I343" s="162"/>
      <c r="J343" s="162"/>
      <c r="K343" s="162"/>
      <c r="L343" s="162"/>
      <c r="M343" s="162"/>
      <c r="N343" s="161"/>
      <c r="O343" s="161"/>
      <c r="P343" s="161"/>
      <c r="Q343" s="161"/>
      <c r="R343" s="162"/>
      <c r="S343" s="162"/>
      <c r="T343" s="162"/>
      <c r="U343" s="162"/>
      <c r="V343" s="162"/>
      <c r="W343" s="162"/>
      <c r="X343" s="162"/>
      <c r="Y343" s="162"/>
      <c r="Z343" s="151"/>
      <c r="AA343" s="151"/>
      <c r="AB343" s="151"/>
      <c r="AC343" s="151"/>
      <c r="AD343" s="151"/>
      <c r="AE343" s="151"/>
      <c r="AF343" s="151"/>
      <c r="AG343" s="151" t="s">
        <v>249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2" t="s">
        <v>2126</v>
      </c>
      <c r="D344" s="164"/>
      <c r="E344" s="165">
        <v>30</v>
      </c>
      <c r="F344" s="162"/>
      <c r="G344" s="162"/>
      <c r="H344" s="162"/>
      <c r="I344" s="162"/>
      <c r="J344" s="162"/>
      <c r="K344" s="162"/>
      <c r="L344" s="162"/>
      <c r="M344" s="162"/>
      <c r="N344" s="161"/>
      <c r="O344" s="161"/>
      <c r="P344" s="161"/>
      <c r="Q344" s="161"/>
      <c r="R344" s="162"/>
      <c r="S344" s="162"/>
      <c r="T344" s="162"/>
      <c r="U344" s="162"/>
      <c r="V344" s="162"/>
      <c r="W344" s="162"/>
      <c r="X344" s="162"/>
      <c r="Y344" s="162"/>
      <c r="Z344" s="151"/>
      <c r="AA344" s="151"/>
      <c r="AB344" s="151"/>
      <c r="AC344" s="151"/>
      <c r="AD344" s="151"/>
      <c r="AE344" s="151"/>
      <c r="AF344" s="151"/>
      <c r="AG344" s="151" t="s">
        <v>249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74">
        <v>69</v>
      </c>
      <c r="B345" s="175" t="s">
        <v>2179</v>
      </c>
      <c r="C345" s="191" t="s">
        <v>2180</v>
      </c>
      <c r="D345" s="176" t="s">
        <v>312</v>
      </c>
      <c r="E345" s="177">
        <v>400</v>
      </c>
      <c r="F345" s="178"/>
      <c r="G345" s="179">
        <f>ROUND(E345*F345,2)</f>
        <v>0</v>
      </c>
      <c r="H345" s="178"/>
      <c r="I345" s="179">
        <f>ROUND(E345*H345,2)</f>
        <v>0</v>
      </c>
      <c r="J345" s="178"/>
      <c r="K345" s="179">
        <f>ROUND(E345*J345,2)</f>
        <v>0</v>
      </c>
      <c r="L345" s="179">
        <v>21</v>
      </c>
      <c r="M345" s="179">
        <f>G345*(1+L345/100)</f>
        <v>0</v>
      </c>
      <c r="N345" s="177">
        <v>0</v>
      </c>
      <c r="O345" s="177">
        <f>ROUND(E345*N345,2)</f>
        <v>0</v>
      </c>
      <c r="P345" s="177">
        <v>2.9E-4</v>
      </c>
      <c r="Q345" s="177">
        <f>ROUND(E345*P345,2)</f>
        <v>0.12</v>
      </c>
      <c r="R345" s="179" t="s">
        <v>1358</v>
      </c>
      <c r="S345" s="179" t="s">
        <v>241</v>
      </c>
      <c r="T345" s="180" t="s">
        <v>1902</v>
      </c>
      <c r="U345" s="162">
        <v>8.3000000000000004E-2</v>
      </c>
      <c r="V345" s="162">
        <f>ROUND(E345*U345,2)</f>
        <v>33.200000000000003</v>
      </c>
      <c r="W345" s="162"/>
      <c r="X345" s="162" t="s">
        <v>243</v>
      </c>
      <c r="Y345" s="162" t="s">
        <v>244</v>
      </c>
      <c r="Z345" s="151"/>
      <c r="AA345" s="151"/>
      <c r="AB345" s="151"/>
      <c r="AC345" s="151"/>
      <c r="AD345" s="151"/>
      <c r="AE345" s="151"/>
      <c r="AF345" s="151"/>
      <c r="AG345" s="151" t="s">
        <v>2108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2" x14ac:dyDescent="0.2">
      <c r="A346" s="158"/>
      <c r="B346" s="159"/>
      <c r="C346" s="266" t="s">
        <v>1926</v>
      </c>
      <c r="D346" s="267"/>
      <c r="E346" s="267"/>
      <c r="F346" s="267"/>
      <c r="G346" s="267"/>
      <c r="H346" s="162"/>
      <c r="I346" s="162"/>
      <c r="J346" s="162"/>
      <c r="K346" s="162"/>
      <c r="L346" s="162"/>
      <c r="M346" s="162"/>
      <c r="N346" s="161"/>
      <c r="O346" s="161"/>
      <c r="P346" s="161"/>
      <c r="Q346" s="161"/>
      <c r="R346" s="162"/>
      <c r="S346" s="162"/>
      <c r="T346" s="162"/>
      <c r="U346" s="162"/>
      <c r="V346" s="162"/>
      <c r="W346" s="162"/>
      <c r="X346" s="162"/>
      <c r="Y346" s="162"/>
      <c r="Z346" s="151"/>
      <c r="AA346" s="151"/>
      <c r="AB346" s="151"/>
      <c r="AC346" s="151"/>
      <c r="AD346" s="151"/>
      <c r="AE346" s="151"/>
      <c r="AF346" s="151"/>
      <c r="AG346" s="151" t="s">
        <v>1927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264" t="s">
        <v>2178</v>
      </c>
      <c r="D347" s="265"/>
      <c r="E347" s="265"/>
      <c r="F347" s="265"/>
      <c r="G347" s="265"/>
      <c r="H347" s="162"/>
      <c r="I347" s="162"/>
      <c r="J347" s="162"/>
      <c r="K347" s="162"/>
      <c r="L347" s="162"/>
      <c r="M347" s="162"/>
      <c r="N347" s="161"/>
      <c r="O347" s="161"/>
      <c r="P347" s="161"/>
      <c r="Q347" s="161"/>
      <c r="R347" s="162"/>
      <c r="S347" s="162"/>
      <c r="T347" s="162"/>
      <c r="U347" s="162"/>
      <c r="V347" s="162"/>
      <c r="W347" s="162"/>
      <c r="X347" s="162"/>
      <c r="Y347" s="162"/>
      <c r="Z347" s="151"/>
      <c r="AA347" s="151"/>
      <c r="AB347" s="151"/>
      <c r="AC347" s="151"/>
      <c r="AD347" s="151"/>
      <c r="AE347" s="151"/>
      <c r="AF347" s="151"/>
      <c r="AG347" s="151" t="s">
        <v>1927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2" x14ac:dyDescent="0.2">
      <c r="A348" s="158"/>
      <c r="B348" s="159"/>
      <c r="C348" s="192" t="s">
        <v>2181</v>
      </c>
      <c r="D348" s="164"/>
      <c r="E348" s="165"/>
      <c r="F348" s="162"/>
      <c r="G348" s="162"/>
      <c r="H348" s="162"/>
      <c r="I348" s="162"/>
      <c r="J348" s="162"/>
      <c r="K348" s="162"/>
      <c r="L348" s="162"/>
      <c r="M348" s="162"/>
      <c r="N348" s="161"/>
      <c r="O348" s="161"/>
      <c r="P348" s="161"/>
      <c r="Q348" s="161"/>
      <c r="R348" s="162"/>
      <c r="S348" s="162"/>
      <c r="T348" s="162"/>
      <c r="U348" s="162"/>
      <c r="V348" s="162"/>
      <c r="W348" s="162"/>
      <c r="X348" s="162"/>
      <c r="Y348" s="162"/>
      <c r="Z348" s="151"/>
      <c r="AA348" s="151"/>
      <c r="AB348" s="151"/>
      <c r="AC348" s="151"/>
      <c r="AD348" s="151"/>
      <c r="AE348" s="151"/>
      <c r="AF348" s="151"/>
      <c r="AG348" s="151" t="s">
        <v>249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2" t="s">
        <v>2182</v>
      </c>
      <c r="D349" s="164"/>
      <c r="E349" s="165">
        <v>400</v>
      </c>
      <c r="F349" s="162"/>
      <c r="G349" s="162"/>
      <c r="H349" s="162"/>
      <c r="I349" s="162"/>
      <c r="J349" s="162"/>
      <c r="K349" s="162"/>
      <c r="L349" s="162"/>
      <c r="M349" s="162"/>
      <c r="N349" s="161"/>
      <c r="O349" s="161"/>
      <c r="P349" s="161"/>
      <c r="Q349" s="161"/>
      <c r="R349" s="162"/>
      <c r="S349" s="162"/>
      <c r="T349" s="162"/>
      <c r="U349" s="162"/>
      <c r="V349" s="162"/>
      <c r="W349" s="162"/>
      <c r="X349" s="162"/>
      <c r="Y349" s="162"/>
      <c r="Z349" s="151"/>
      <c r="AA349" s="151"/>
      <c r="AB349" s="151"/>
      <c r="AC349" s="151"/>
      <c r="AD349" s="151"/>
      <c r="AE349" s="151"/>
      <c r="AF349" s="151"/>
      <c r="AG349" s="151" t="s">
        <v>249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22.5" outlineLevel="1" x14ac:dyDescent="0.2">
      <c r="A350" s="174">
        <v>70</v>
      </c>
      <c r="B350" s="175" t="s">
        <v>2183</v>
      </c>
      <c r="C350" s="191" t="s">
        <v>2184</v>
      </c>
      <c r="D350" s="176" t="s">
        <v>312</v>
      </c>
      <c r="E350" s="177">
        <v>133</v>
      </c>
      <c r="F350" s="178"/>
      <c r="G350" s="179">
        <f>ROUND(E350*F350,2)</f>
        <v>0</v>
      </c>
      <c r="H350" s="178"/>
      <c r="I350" s="179">
        <f>ROUND(E350*H350,2)</f>
        <v>0</v>
      </c>
      <c r="J350" s="178"/>
      <c r="K350" s="179">
        <f>ROUND(E350*J350,2)</f>
        <v>0</v>
      </c>
      <c r="L350" s="179">
        <v>21</v>
      </c>
      <c r="M350" s="179">
        <f>G350*(1+L350/100)</f>
        <v>0</v>
      </c>
      <c r="N350" s="177">
        <v>1.0000000000000001E-5</v>
      </c>
      <c r="O350" s="177">
        <f>ROUND(E350*N350,2)</f>
        <v>0</v>
      </c>
      <c r="P350" s="177">
        <v>0</v>
      </c>
      <c r="Q350" s="177">
        <f>ROUND(E350*P350,2)</f>
        <v>0</v>
      </c>
      <c r="R350" s="179" t="s">
        <v>1358</v>
      </c>
      <c r="S350" s="179" t="s">
        <v>2185</v>
      </c>
      <c r="T350" s="180" t="s">
        <v>1902</v>
      </c>
      <c r="U350" s="162">
        <v>0.13500000000000001</v>
      </c>
      <c r="V350" s="162">
        <f>ROUND(E350*U350,2)</f>
        <v>17.96</v>
      </c>
      <c r="W350" s="162"/>
      <c r="X350" s="162" t="s">
        <v>243</v>
      </c>
      <c r="Y350" s="162" t="s">
        <v>244</v>
      </c>
      <c r="Z350" s="151"/>
      <c r="AA350" s="151"/>
      <c r="AB350" s="151"/>
      <c r="AC350" s="151"/>
      <c r="AD350" s="151"/>
      <c r="AE350" s="151"/>
      <c r="AF350" s="151"/>
      <c r="AG350" s="151" t="s">
        <v>2108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192" t="s">
        <v>2186</v>
      </c>
      <c r="D351" s="164"/>
      <c r="E351" s="165"/>
      <c r="F351" s="162"/>
      <c r="G351" s="162"/>
      <c r="H351" s="162"/>
      <c r="I351" s="162"/>
      <c r="J351" s="162"/>
      <c r="K351" s="162"/>
      <c r="L351" s="162"/>
      <c r="M351" s="162"/>
      <c r="N351" s="161"/>
      <c r="O351" s="161"/>
      <c r="P351" s="161"/>
      <c r="Q351" s="161"/>
      <c r="R351" s="162"/>
      <c r="S351" s="162"/>
      <c r="T351" s="162"/>
      <c r="U351" s="162"/>
      <c r="V351" s="162"/>
      <c r="W351" s="162"/>
      <c r="X351" s="162"/>
      <c r="Y351" s="162"/>
      <c r="Z351" s="151"/>
      <c r="AA351" s="151"/>
      <c r="AB351" s="151"/>
      <c r="AC351" s="151"/>
      <c r="AD351" s="151"/>
      <c r="AE351" s="151"/>
      <c r="AF351" s="151"/>
      <c r="AG351" s="151" t="s">
        <v>249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2" t="s">
        <v>2187</v>
      </c>
      <c r="D352" s="164"/>
      <c r="E352" s="165"/>
      <c r="F352" s="162"/>
      <c r="G352" s="162"/>
      <c r="H352" s="162"/>
      <c r="I352" s="162"/>
      <c r="J352" s="162"/>
      <c r="K352" s="162"/>
      <c r="L352" s="162"/>
      <c r="M352" s="162"/>
      <c r="N352" s="161"/>
      <c r="O352" s="161"/>
      <c r="P352" s="161"/>
      <c r="Q352" s="161"/>
      <c r="R352" s="162"/>
      <c r="S352" s="162"/>
      <c r="T352" s="162"/>
      <c r="U352" s="162"/>
      <c r="V352" s="162"/>
      <c r="W352" s="162"/>
      <c r="X352" s="162"/>
      <c r="Y352" s="162"/>
      <c r="Z352" s="151"/>
      <c r="AA352" s="151"/>
      <c r="AB352" s="151"/>
      <c r="AC352" s="151"/>
      <c r="AD352" s="151"/>
      <c r="AE352" s="151"/>
      <c r="AF352" s="151"/>
      <c r="AG352" s="151" t="s">
        <v>249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3" x14ac:dyDescent="0.2">
      <c r="A353" s="158"/>
      <c r="B353" s="159"/>
      <c r="C353" s="192" t="s">
        <v>2188</v>
      </c>
      <c r="D353" s="164"/>
      <c r="E353" s="165">
        <v>133</v>
      </c>
      <c r="F353" s="162"/>
      <c r="G353" s="162"/>
      <c r="H353" s="162"/>
      <c r="I353" s="162"/>
      <c r="J353" s="162"/>
      <c r="K353" s="162"/>
      <c r="L353" s="162"/>
      <c r="M353" s="162"/>
      <c r="N353" s="161"/>
      <c r="O353" s="161"/>
      <c r="P353" s="161"/>
      <c r="Q353" s="161"/>
      <c r="R353" s="162"/>
      <c r="S353" s="162"/>
      <c r="T353" s="162"/>
      <c r="U353" s="162"/>
      <c r="V353" s="162"/>
      <c r="W353" s="162"/>
      <c r="X353" s="162"/>
      <c r="Y353" s="162"/>
      <c r="Z353" s="151"/>
      <c r="AA353" s="151"/>
      <c r="AB353" s="151"/>
      <c r="AC353" s="151"/>
      <c r="AD353" s="151"/>
      <c r="AE353" s="151"/>
      <c r="AF353" s="151"/>
      <c r="AG353" s="151" t="s">
        <v>249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22.5" outlineLevel="1" x14ac:dyDescent="0.2">
      <c r="A354" s="174">
        <v>71</v>
      </c>
      <c r="B354" s="175" t="s">
        <v>2189</v>
      </c>
      <c r="C354" s="191" t="s">
        <v>2190</v>
      </c>
      <c r="D354" s="176" t="s">
        <v>312</v>
      </c>
      <c r="E354" s="177">
        <v>110</v>
      </c>
      <c r="F354" s="178"/>
      <c r="G354" s="179">
        <f>ROUND(E354*F354,2)</f>
        <v>0</v>
      </c>
      <c r="H354" s="178"/>
      <c r="I354" s="179">
        <f>ROUND(E354*H354,2)</f>
        <v>0</v>
      </c>
      <c r="J354" s="178"/>
      <c r="K354" s="179">
        <f>ROUND(E354*J354,2)</f>
        <v>0</v>
      </c>
      <c r="L354" s="179">
        <v>21</v>
      </c>
      <c r="M354" s="179">
        <f>G354*(1+L354/100)</f>
        <v>0</v>
      </c>
      <c r="N354" s="177">
        <v>2.0000000000000002E-5</v>
      </c>
      <c r="O354" s="177">
        <f>ROUND(E354*N354,2)</f>
        <v>0</v>
      </c>
      <c r="P354" s="177">
        <v>0</v>
      </c>
      <c r="Q354" s="177">
        <f>ROUND(E354*P354,2)</f>
        <v>0</v>
      </c>
      <c r="R354" s="179" t="s">
        <v>1358</v>
      </c>
      <c r="S354" s="179" t="s">
        <v>241</v>
      </c>
      <c r="T354" s="180" t="s">
        <v>1902</v>
      </c>
      <c r="U354" s="162">
        <v>0.13500000000000001</v>
      </c>
      <c r="V354" s="162">
        <f>ROUND(E354*U354,2)</f>
        <v>14.85</v>
      </c>
      <c r="W354" s="162"/>
      <c r="X354" s="162" t="s">
        <v>243</v>
      </c>
      <c r="Y354" s="162" t="s">
        <v>244</v>
      </c>
      <c r="Z354" s="151"/>
      <c r="AA354" s="151"/>
      <c r="AB354" s="151"/>
      <c r="AC354" s="151"/>
      <c r="AD354" s="151"/>
      <c r="AE354" s="151"/>
      <c r="AF354" s="151"/>
      <c r="AG354" s="151" t="s">
        <v>2108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2" x14ac:dyDescent="0.2">
      <c r="A355" s="158"/>
      <c r="B355" s="159"/>
      <c r="C355" s="192" t="s">
        <v>2191</v>
      </c>
      <c r="D355" s="164"/>
      <c r="E355" s="165"/>
      <c r="F355" s="162"/>
      <c r="G355" s="162"/>
      <c r="H355" s="162"/>
      <c r="I355" s="162"/>
      <c r="J355" s="162"/>
      <c r="K355" s="162"/>
      <c r="L355" s="162"/>
      <c r="M355" s="162"/>
      <c r="N355" s="161"/>
      <c r="O355" s="161"/>
      <c r="P355" s="161"/>
      <c r="Q355" s="161"/>
      <c r="R355" s="162"/>
      <c r="S355" s="162"/>
      <c r="T355" s="162"/>
      <c r="U355" s="162"/>
      <c r="V355" s="162"/>
      <c r="W355" s="162"/>
      <c r="X355" s="162"/>
      <c r="Y355" s="162"/>
      <c r="Z355" s="151"/>
      <c r="AA355" s="151"/>
      <c r="AB355" s="151"/>
      <c r="AC355" s="151"/>
      <c r="AD355" s="151"/>
      <c r="AE355" s="151"/>
      <c r="AF355" s="151"/>
      <c r="AG355" s="151" t="s">
        <v>249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">
      <c r="A356" s="158"/>
      <c r="B356" s="159"/>
      <c r="C356" s="192" t="s">
        <v>2192</v>
      </c>
      <c r="D356" s="164"/>
      <c r="E356" s="165"/>
      <c r="F356" s="162"/>
      <c r="G356" s="162"/>
      <c r="H356" s="162"/>
      <c r="I356" s="162"/>
      <c r="J356" s="162"/>
      <c r="K356" s="162"/>
      <c r="L356" s="162"/>
      <c r="M356" s="162"/>
      <c r="N356" s="161"/>
      <c r="O356" s="161"/>
      <c r="P356" s="161"/>
      <c r="Q356" s="161"/>
      <c r="R356" s="162"/>
      <c r="S356" s="162"/>
      <c r="T356" s="162"/>
      <c r="U356" s="162"/>
      <c r="V356" s="162"/>
      <c r="W356" s="162"/>
      <c r="X356" s="162"/>
      <c r="Y356" s="162"/>
      <c r="Z356" s="151"/>
      <c r="AA356" s="151"/>
      <c r="AB356" s="151"/>
      <c r="AC356" s="151"/>
      <c r="AD356" s="151"/>
      <c r="AE356" s="151"/>
      <c r="AF356" s="151"/>
      <c r="AG356" s="151" t="s">
        <v>249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2" t="s">
        <v>2193</v>
      </c>
      <c r="D357" s="164"/>
      <c r="E357" s="165">
        <v>110</v>
      </c>
      <c r="F357" s="162"/>
      <c r="G357" s="162"/>
      <c r="H357" s="162"/>
      <c r="I357" s="162"/>
      <c r="J357" s="162"/>
      <c r="K357" s="162"/>
      <c r="L357" s="162"/>
      <c r="M357" s="162"/>
      <c r="N357" s="161"/>
      <c r="O357" s="161"/>
      <c r="P357" s="161"/>
      <c r="Q357" s="161"/>
      <c r="R357" s="162"/>
      <c r="S357" s="162"/>
      <c r="T357" s="162"/>
      <c r="U357" s="162"/>
      <c r="V357" s="162"/>
      <c r="W357" s="162"/>
      <c r="X357" s="162"/>
      <c r="Y357" s="162"/>
      <c r="Z357" s="151"/>
      <c r="AA357" s="151"/>
      <c r="AB357" s="151"/>
      <c r="AC357" s="151"/>
      <c r="AD357" s="151"/>
      <c r="AE357" s="151"/>
      <c r="AF357" s="151"/>
      <c r="AG357" s="151" t="s">
        <v>249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ht="22.5" outlineLevel="1" x14ac:dyDescent="0.2">
      <c r="A358" s="174">
        <v>72</v>
      </c>
      <c r="B358" s="175" t="s">
        <v>2194</v>
      </c>
      <c r="C358" s="191" t="s">
        <v>2195</v>
      </c>
      <c r="D358" s="176" t="s">
        <v>312</v>
      </c>
      <c r="E358" s="177">
        <v>10</v>
      </c>
      <c r="F358" s="178"/>
      <c r="G358" s="179">
        <f>ROUND(E358*F358,2)</f>
        <v>0</v>
      </c>
      <c r="H358" s="178"/>
      <c r="I358" s="179">
        <f>ROUND(E358*H358,2)</f>
        <v>0</v>
      </c>
      <c r="J358" s="178"/>
      <c r="K358" s="179">
        <f>ROUND(E358*J358,2)</f>
        <v>0</v>
      </c>
      <c r="L358" s="179">
        <v>21</v>
      </c>
      <c r="M358" s="179">
        <f>G358*(1+L358/100)</f>
        <v>0</v>
      </c>
      <c r="N358" s="177">
        <v>2.0000000000000002E-5</v>
      </c>
      <c r="O358" s="177">
        <f>ROUND(E358*N358,2)</f>
        <v>0</v>
      </c>
      <c r="P358" s="177">
        <v>0</v>
      </c>
      <c r="Q358" s="177">
        <f>ROUND(E358*P358,2)</f>
        <v>0</v>
      </c>
      <c r="R358" s="179" t="s">
        <v>1358</v>
      </c>
      <c r="S358" s="179" t="s">
        <v>241</v>
      </c>
      <c r="T358" s="180" t="s">
        <v>1902</v>
      </c>
      <c r="U358" s="162">
        <v>0.13500000000000001</v>
      </c>
      <c r="V358" s="162">
        <f>ROUND(E358*U358,2)</f>
        <v>1.35</v>
      </c>
      <c r="W358" s="162"/>
      <c r="X358" s="162" t="s">
        <v>243</v>
      </c>
      <c r="Y358" s="162" t="s">
        <v>244</v>
      </c>
      <c r="Z358" s="151"/>
      <c r="AA358" s="151"/>
      <c r="AB358" s="151"/>
      <c r="AC358" s="151"/>
      <c r="AD358" s="151"/>
      <c r="AE358" s="151"/>
      <c r="AF358" s="151"/>
      <c r="AG358" s="151" t="s">
        <v>2108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">
      <c r="A359" s="158"/>
      <c r="B359" s="159"/>
      <c r="C359" s="192" t="s">
        <v>2196</v>
      </c>
      <c r="D359" s="164"/>
      <c r="E359" s="165"/>
      <c r="F359" s="162"/>
      <c r="G359" s="162"/>
      <c r="H359" s="162"/>
      <c r="I359" s="162"/>
      <c r="J359" s="162"/>
      <c r="K359" s="162"/>
      <c r="L359" s="162"/>
      <c r="M359" s="162"/>
      <c r="N359" s="161"/>
      <c r="O359" s="161"/>
      <c r="P359" s="161"/>
      <c r="Q359" s="161"/>
      <c r="R359" s="162"/>
      <c r="S359" s="162"/>
      <c r="T359" s="162"/>
      <c r="U359" s="162"/>
      <c r="V359" s="162"/>
      <c r="W359" s="162"/>
      <c r="X359" s="162"/>
      <c r="Y359" s="162"/>
      <c r="Z359" s="151"/>
      <c r="AA359" s="151"/>
      <c r="AB359" s="151"/>
      <c r="AC359" s="151"/>
      <c r="AD359" s="151"/>
      <c r="AE359" s="151"/>
      <c r="AF359" s="151"/>
      <c r="AG359" s="151" t="s">
        <v>249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192" t="s">
        <v>2129</v>
      </c>
      <c r="D360" s="164"/>
      <c r="E360" s="165"/>
      <c r="F360" s="162"/>
      <c r="G360" s="162"/>
      <c r="H360" s="162"/>
      <c r="I360" s="162"/>
      <c r="J360" s="162"/>
      <c r="K360" s="162"/>
      <c r="L360" s="162"/>
      <c r="M360" s="162"/>
      <c r="N360" s="161"/>
      <c r="O360" s="161"/>
      <c r="P360" s="161"/>
      <c r="Q360" s="161"/>
      <c r="R360" s="162"/>
      <c r="S360" s="162"/>
      <c r="T360" s="162"/>
      <c r="U360" s="162"/>
      <c r="V360" s="162"/>
      <c r="W360" s="162"/>
      <c r="X360" s="162"/>
      <c r="Y360" s="162"/>
      <c r="Z360" s="151"/>
      <c r="AA360" s="151"/>
      <c r="AB360" s="151"/>
      <c r="AC360" s="151"/>
      <c r="AD360" s="151"/>
      <c r="AE360" s="151"/>
      <c r="AF360" s="151"/>
      <c r="AG360" s="151" t="s">
        <v>249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3" x14ac:dyDescent="0.2">
      <c r="A361" s="158"/>
      <c r="B361" s="159"/>
      <c r="C361" s="192" t="s">
        <v>2130</v>
      </c>
      <c r="D361" s="164"/>
      <c r="E361" s="165">
        <v>10</v>
      </c>
      <c r="F361" s="162"/>
      <c r="G361" s="162"/>
      <c r="H361" s="162"/>
      <c r="I361" s="162"/>
      <c r="J361" s="162"/>
      <c r="K361" s="162"/>
      <c r="L361" s="162"/>
      <c r="M361" s="162"/>
      <c r="N361" s="161"/>
      <c r="O361" s="161"/>
      <c r="P361" s="161"/>
      <c r="Q361" s="161"/>
      <c r="R361" s="162"/>
      <c r="S361" s="162"/>
      <c r="T361" s="162"/>
      <c r="U361" s="162"/>
      <c r="V361" s="162"/>
      <c r="W361" s="162"/>
      <c r="X361" s="162"/>
      <c r="Y361" s="162"/>
      <c r="Z361" s="151"/>
      <c r="AA361" s="151"/>
      <c r="AB361" s="151"/>
      <c r="AC361" s="151"/>
      <c r="AD361" s="151"/>
      <c r="AE361" s="151"/>
      <c r="AF361" s="151"/>
      <c r="AG361" s="151" t="s">
        <v>249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ht="22.5" outlineLevel="1" x14ac:dyDescent="0.2">
      <c r="A362" s="174">
        <v>73</v>
      </c>
      <c r="B362" s="175" t="s">
        <v>2197</v>
      </c>
      <c r="C362" s="191" t="s">
        <v>2198</v>
      </c>
      <c r="D362" s="176" t="s">
        <v>446</v>
      </c>
      <c r="E362" s="177">
        <v>48</v>
      </c>
      <c r="F362" s="178"/>
      <c r="G362" s="179">
        <f>ROUND(E362*F362,2)</f>
        <v>0</v>
      </c>
      <c r="H362" s="178"/>
      <c r="I362" s="179">
        <f>ROUND(E362*H362,2)</f>
        <v>0</v>
      </c>
      <c r="J362" s="178"/>
      <c r="K362" s="179">
        <f>ROUND(E362*J362,2)</f>
        <v>0</v>
      </c>
      <c r="L362" s="179">
        <v>21</v>
      </c>
      <c r="M362" s="179">
        <f>G362*(1+L362/100)</f>
        <v>0</v>
      </c>
      <c r="N362" s="177">
        <v>6.3000000000000003E-4</v>
      </c>
      <c r="O362" s="177">
        <f>ROUND(E362*N362,2)</f>
        <v>0.03</v>
      </c>
      <c r="P362" s="177">
        <v>0</v>
      </c>
      <c r="Q362" s="177">
        <f>ROUND(E362*P362,2)</f>
        <v>0</v>
      </c>
      <c r="R362" s="179" t="s">
        <v>1358</v>
      </c>
      <c r="S362" s="179" t="s">
        <v>241</v>
      </c>
      <c r="T362" s="180" t="s">
        <v>1902</v>
      </c>
      <c r="U362" s="162">
        <v>0.27200000000000002</v>
      </c>
      <c r="V362" s="162">
        <f>ROUND(E362*U362,2)</f>
        <v>13.06</v>
      </c>
      <c r="W362" s="162"/>
      <c r="X362" s="162" t="s">
        <v>243</v>
      </c>
      <c r="Y362" s="162" t="s">
        <v>244</v>
      </c>
      <c r="Z362" s="151"/>
      <c r="AA362" s="151"/>
      <c r="AB362" s="151"/>
      <c r="AC362" s="151"/>
      <c r="AD362" s="151"/>
      <c r="AE362" s="151"/>
      <c r="AF362" s="151"/>
      <c r="AG362" s="151" t="s">
        <v>2108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2" x14ac:dyDescent="0.2">
      <c r="A363" s="158"/>
      <c r="B363" s="159"/>
      <c r="C363" s="192" t="s">
        <v>2199</v>
      </c>
      <c r="D363" s="164"/>
      <c r="E363" s="165"/>
      <c r="F363" s="162"/>
      <c r="G363" s="162"/>
      <c r="H363" s="162"/>
      <c r="I363" s="162"/>
      <c r="J363" s="162"/>
      <c r="K363" s="162"/>
      <c r="L363" s="162"/>
      <c r="M363" s="162"/>
      <c r="N363" s="161"/>
      <c r="O363" s="161"/>
      <c r="P363" s="161"/>
      <c r="Q363" s="161"/>
      <c r="R363" s="162"/>
      <c r="S363" s="162"/>
      <c r="T363" s="162"/>
      <c r="U363" s="162"/>
      <c r="V363" s="162"/>
      <c r="W363" s="162"/>
      <c r="X363" s="162"/>
      <c r="Y363" s="162"/>
      <c r="Z363" s="151"/>
      <c r="AA363" s="151"/>
      <c r="AB363" s="151"/>
      <c r="AC363" s="151"/>
      <c r="AD363" s="151"/>
      <c r="AE363" s="151"/>
      <c r="AF363" s="151"/>
      <c r="AG363" s="151" t="s">
        <v>249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92" t="s">
        <v>2200</v>
      </c>
      <c r="D364" s="164"/>
      <c r="E364" s="165"/>
      <c r="F364" s="162"/>
      <c r="G364" s="162"/>
      <c r="H364" s="162"/>
      <c r="I364" s="162"/>
      <c r="J364" s="162"/>
      <c r="K364" s="162"/>
      <c r="L364" s="162"/>
      <c r="M364" s="162"/>
      <c r="N364" s="161"/>
      <c r="O364" s="161"/>
      <c r="P364" s="161"/>
      <c r="Q364" s="161"/>
      <c r="R364" s="162"/>
      <c r="S364" s="162"/>
      <c r="T364" s="162"/>
      <c r="U364" s="162"/>
      <c r="V364" s="162"/>
      <c r="W364" s="162"/>
      <c r="X364" s="162"/>
      <c r="Y364" s="162"/>
      <c r="Z364" s="151"/>
      <c r="AA364" s="151"/>
      <c r="AB364" s="151"/>
      <c r="AC364" s="151"/>
      <c r="AD364" s="151"/>
      <c r="AE364" s="151"/>
      <c r="AF364" s="151"/>
      <c r="AG364" s="151" t="s">
        <v>249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192" t="s">
        <v>2201</v>
      </c>
      <c r="D365" s="164"/>
      <c r="E365" s="165">
        <v>48</v>
      </c>
      <c r="F365" s="162"/>
      <c r="G365" s="162"/>
      <c r="H365" s="162"/>
      <c r="I365" s="162"/>
      <c r="J365" s="162"/>
      <c r="K365" s="162"/>
      <c r="L365" s="162"/>
      <c r="M365" s="162"/>
      <c r="N365" s="161"/>
      <c r="O365" s="161"/>
      <c r="P365" s="161"/>
      <c r="Q365" s="161"/>
      <c r="R365" s="162"/>
      <c r="S365" s="162"/>
      <c r="T365" s="162"/>
      <c r="U365" s="162"/>
      <c r="V365" s="162"/>
      <c r="W365" s="162"/>
      <c r="X365" s="162"/>
      <c r="Y365" s="162"/>
      <c r="Z365" s="151"/>
      <c r="AA365" s="151"/>
      <c r="AB365" s="151"/>
      <c r="AC365" s="151"/>
      <c r="AD365" s="151"/>
      <c r="AE365" s="151"/>
      <c r="AF365" s="151"/>
      <c r="AG365" s="151" t="s">
        <v>249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ht="22.5" outlineLevel="1" x14ac:dyDescent="0.2">
      <c r="A366" s="174">
        <v>74</v>
      </c>
      <c r="B366" s="175" t="s">
        <v>2202</v>
      </c>
      <c r="C366" s="191" t="s">
        <v>2203</v>
      </c>
      <c r="D366" s="176" t="s">
        <v>2204</v>
      </c>
      <c r="E366" s="177">
        <v>6</v>
      </c>
      <c r="F366" s="178"/>
      <c r="G366" s="179">
        <f>ROUND(E366*F366,2)</f>
        <v>0</v>
      </c>
      <c r="H366" s="178"/>
      <c r="I366" s="179">
        <f>ROUND(E366*H366,2)</f>
        <v>0</v>
      </c>
      <c r="J366" s="178"/>
      <c r="K366" s="179">
        <f>ROUND(E366*J366,2)</f>
        <v>0</v>
      </c>
      <c r="L366" s="179">
        <v>21</v>
      </c>
      <c r="M366" s="179">
        <f>G366*(1+L366/100)</f>
        <v>0</v>
      </c>
      <c r="N366" s="177">
        <v>1.48E-3</v>
      </c>
      <c r="O366" s="177">
        <f>ROUND(E366*N366,2)</f>
        <v>0.01</v>
      </c>
      <c r="P366" s="177">
        <v>0</v>
      </c>
      <c r="Q366" s="177">
        <f>ROUND(E366*P366,2)</f>
        <v>0</v>
      </c>
      <c r="R366" s="179" t="s">
        <v>1358</v>
      </c>
      <c r="S366" s="179" t="s">
        <v>241</v>
      </c>
      <c r="T366" s="180" t="s">
        <v>1902</v>
      </c>
      <c r="U366" s="162">
        <v>0.54</v>
      </c>
      <c r="V366" s="162">
        <f>ROUND(E366*U366,2)</f>
        <v>3.24</v>
      </c>
      <c r="W366" s="162"/>
      <c r="X366" s="162" t="s">
        <v>243</v>
      </c>
      <c r="Y366" s="162" t="s">
        <v>244</v>
      </c>
      <c r="Z366" s="151"/>
      <c r="AA366" s="151"/>
      <c r="AB366" s="151"/>
      <c r="AC366" s="151"/>
      <c r="AD366" s="151"/>
      <c r="AE366" s="151"/>
      <c r="AF366" s="151"/>
      <c r="AG366" s="151" t="s">
        <v>2108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2" x14ac:dyDescent="0.2">
      <c r="A367" s="158"/>
      <c r="B367" s="159"/>
      <c r="C367" s="192" t="s">
        <v>1911</v>
      </c>
      <c r="D367" s="164"/>
      <c r="E367" s="165"/>
      <c r="F367" s="162"/>
      <c r="G367" s="162"/>
      <c r="H367" s="162"/>
      <c r="I367" s="162"/>
      <c r="J367" s="162"/>
      <c r="K367" s="162"/>
      <c r="L367" s="162"/>
      <c r="M367" s="162"/>
      <c r="N367" s="161"/>
      <c r="O367" s="161"/>
      <c r="P367" s="161"/>
      <c r="Q367" s="161"/>
      <c r="R367" s="162"/>
      <c r="S367" s="162"/>
      <c r="T367" s="162"/>
      <c r="U367" s="162"/>
      <c r="V367" s="162"/>
      <c r="W367" s="162"/>
      <c r="X367" s="162"/>
      <c r="Y367" s="162"/>
      <c r="Z367" s="151"/>
      <c r="AA367" s="151"/>
      <c r="AB367" s="151"/>
      <c r="AC367" s="151"/>
      <c r="AD367" s="151"/>
      <c r="AE367" s="151"/>
      <c r="AF367" s="151"/>
      <c r="AG367" s="151" t="s">
        <v>249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92" t="s">
        <v>133</v>
      </c>
      <c r="D368" s="164"/>
      <c r="E368" s="165">
        <v>6</v>
      </c>
      <c r="F368" s="162"/>
      <c r="G368" s="162"/>
      <c r="H368" s="162"/>
      <c r="I368" s="162"/>
      <c r="J368" s="162"/>
      <c r="K368" s="162"/>
      <c r="L368" s="162"/>
      <c r="M368" s="162"/>
      <c r="N368" s="161"/>
      <c r="O368" s="161"/>
      <c r="P368" s="161"/>
      <c r="Q368" s="161"/>
      <c r="R368" s="162"/>
      <c r="S368" s="162"/>
      <c r="T368" s="162"/>
      <c r="U368" s="162"/>
      <c r="V368" s="162"/>
      <c r="W368" s="162"/>
      <c r="X368" s="162"/>
      <c r="Y368" s="162"/>
      <c r="Z368" s="151"/>
      <c r="AA368" s="151"/>
      <c r="AB368" s="151"/>
      <c r="AC368" s="151"/>
      <c r="AD368" s="151"/>
      <c r="AE368" s="151"/>
      <c r="AF368" s="151"/>
      <c r="AG368" s="151" t="s">
        <v>249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74">
        <v>75</v>
      </c>
      <c r="B369" s="175" t="s">
        <v>2205</v>
      </c>
      <c r="C369" s="191" t="s">
        <v>2206</v>
      </c>
      <c r="D369" s="176" t="s">
        <v>446</v>
      </c>
      <c r="E369" s="177">
        <v>3</v>
      </c>
      <c r="F369" s="178"/>
      <c r="G369" s="179">
        <f>ROUND(E369*F369,2)</f>
        <v>0</v>
      </c>
      <c r="H369" s="178"/>
      <c r="I369" s="179">
        <f>ROUND(E369*H369,2)</f>
        <v>0</v>
      </c>
      <c r="J369" s="178"/>
      <c r="K369" s="179">
        <f>ROUND(E369*J369,2)</f>
        <v>0</v>
      </c>
      <c r="L369" s="179">
        <v>21</v>
      </c>
      <c r="M369" s="179">
        <f>G369*(1+L369/100)</f>
        <v>0</v>
      </c>
      <c r="N369" s="177">
        <v>0</v>
      </c>
      <c r="O369" s="177">
        <f>ROUND(E369*N369,2)</f>
        <v>0</v>
      </c>
      <c r="P369" s="177">
        <v>0</v>
      </c>
      <c r="Q369" s="177">
        <f>ROUND(E369*P369,2)</f>
        <v>0</v>
      </c>
      <c r="R369" s="179" t="s">
        <v>1358</v>
      </c>
      <c r="S369" s="179" t="s">
        <v>241</v>
      </c>
      <c r="T369" s="180" t="s">
        <v>1902</v>
      </c>
      <c r="U369" s="162">
        <v>0.16500000000000001</v>
      </c>
      <c r="V369" s="162">
        <f>ROUND(E369*U369,2)</f>
        <v>0.5</v>
      </c>
      <c r="W369" s="162"/>
      <c r="X369" s="162" t="s">
        <v>243</v>
      </c>
      <c r="Y369" s="162" t="s">
        <v>244</v>
      </c>
      <c r="Z369" s="151"/>
      <c r="AA369" s="151"/>
      <c r="AB369" s="151"/>
      <c r="AC369" s="151"/>
      <c r="AD369" s="151"/>
      <c r="AE369" s="151"/>
      <c r="AF369" s="151"/>
      <c r="AG369" s="151" t="s">
        <v>2108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2" x14ac:dyDescent="0.2">
      <c r="A370" s="158"/>
      <c r="B370" s="159"/>
      <c r="C370" s="266" t="s">
        <v>1926</v>
      </c>
      <c r="D370" s="267"/>
      <c r="E370" s="267"/>
      <c r="F370" s="267"/>
      <c r="G370" s="267"/>
      <c r="H370" s="162"/>
      <c r="I370" s="162"/>
      <c r="J370" s="162"/>
      <c r="K370" s="162"/>
      <c r="L370" s="162"/>
      <c r="M370" s="162"/>
      <c r="N370" s="161"/>
      <c r="O370" s="161"/>
      <c r="P370" s="161"/>
      <c r="Q370" s="161"/>
      <c r="R370" s="162"/>
      <c r="S370" s="162"/>
      <c r="T370" s="162"/>
      <c r="U370" s="162"/>
      <c r="V370" s="162"/>
      <c r="W370" s="162"/>
      <c r="X370" s="162"/>
      <c r="Y370" s="162"/>
      <c r="Z370" s="151"/>
      <c r="AA370" s="151"/>
      <c r="AB370" s="151"/>
      <c r="AC370" s="151"/>
      <c r="AD370" s="151"/>
      <c r="AE370" s="151"/>
      <c r="AF370" s="151"/>
      <c r="AG370" s="151" t="s">
        <v>1927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ht="22.5" outlineLevel="3" x14ac:dyDescent="0.2">
      <c r="A371" s="158"/>
      <c r="B371" s="159"/>
      <c r="C371" s="264" t="s">
        <v>2483</v>
      </c>
      <c r="D371" s="265"/>
      <c r="E371" s="265"/>
      <c r="F371" s="265"/>
      <c r="G371" s="265"/>
      <c r="H371" s="162"/>
      <c r="I371" s="162"/>
      <c r="J371" s="162"/>
      <c r="K371" s="162"/>
      <c r="L371" s="162"/>
      <c r="M371" s="162"/>
      <c r="N371" s="161"/>
      <c r="O371" s="161"/>
      <c r="P371" s="161"/>
      <c r="Q371" s="161"/>
      <c r="R371" s="162"/>
      <c r="S371" s="162"/>
      <c r="T371" s="162"/>
      <c r="U371" s="162"/>
      <c r="V371" s="162"/>
      <c r="W371" s="162"/>
      <c r="X371" s="162"/>
      <c r="Y371" s="162"/>
      <c r="Z371" s="151"/>
      <c r="AA371" s="151"/>
      <c r="AB371" s="151"/>
      <c r="AC371" s="151"/>
      <c r="AD371" s="151"/>
      <c r="AE371" s="151"/>
      <c r="AF371" s="151"/>
      <c r="AG371" s="151" t="s">
        <v>1927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81" t="str">
        <f>C371</f>
        <v>REGULAČNÍ ARMATURA S TERMICKÝM REGULAČNÍM NÁSTAVCEM PRO AUTOMATICKÉ ŘÍZENÍ TEPLOTY, VČ. AUTOMATICKÉ REGULACE PRŮTOČNÉHO MNOŽSTVÍ.</v>
      </c>
      <c r="BB371" s="151"/>
      <c r="BC371" s="151"/>
      <c r="BD371" s="151"/>
      <c r="BE371" s="151"/>
      <c r="BF371" s="151"/>
      <c r="BG371" s="151"/>
      <c r="BH371" s="151"/>
    </row>
    <row r="372" spans="1:60" outlineLevel="2" x14ac:dyDescent="0.2">
      <c r="A372" s="158"/>
      <c r="B372" s="159"/>
      <c r="C372" s="192" t="s">
        <v>2208</v>
      </c>
      <c r="D372" s="164"/>
      <c r="E372" s="165"/>
      <c r="F372" s="162"/>
      <c r="G372" s="162"/>
      <c r="H372" s="162"/>
      <c r="I372" s="162"/>
      <c r="J372" s="162"/>
      <c r="K372" s="162"/>
      <c r="L372" s="162"/>
      <c r="M372" s="162"/>
      <c r="N372" s="161"/>
      <c r="O372" s="161"/>
      <c r="P372" s="161"/>
      <c r="Q372" s="161"/>
      <c r="R372" s="162"/>
      <c r="S372" s="162"/>
      <c r="T372" s="162"/>
      <c r="U372" s="162"/>
      <c r="V372" s="162"/>
      <c r="W372" s="162"/>
      <c r="X372" s="162"/>
      <c r="Y372" s="162"/>
      <c r="Z372" s="151"/>
      <c r="AA372" s="151"/>
      <c r="AB372" s="151"/>
      <c r="AC372" s="151"/>
      <c r="AD372" s="151"/>
      <c r="AE372" s="151"/>
      <c r="AF372" s="151"/>
      <c r="AG372" s="151" t="s">
        <v>249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92" t="s">
        <v>2209</v>
      </c>
      <c r="D373" s="164"/>
      <c r="E373" s="165"/>
      <c r="F373" s="162"/>
      <c r="G373" s="162"/>
      <c r="H373" s="162"/>
      <c r="I373" s="162"/>
      <c r="J373" s="162"/>
      <c r="K373" s="162"/>
      <c r="L373" s="162"/>
      <c r="M373" s="162"/>
      <c r="N373" s="161"/>
      <c r="O373" s="161"/>
      <c r="P373" s="161"/>
      <c r="Q373" s="161"/>
      <c r="R373" s="162"/>
      <c r="S373" s="162"/>
      <c r="T373" s="162"/>
      <c r="U373" s="162"/>
      <c r="V373" s="162"/>
      <c r="W373" s="162"/>
      <c r="X373" s="162"/>
      <c r="Y373" s="162"/>
      <c r="Z373" s="151"/>
      <c r="AA373" s="151"/>
      <c r="AB373" s="151"/>
      <c r="AC373" s="151"/>
      <c r="AD373" s="151"/>
      <c r="AE373" s="151"/>
      <c r="AF373" s="151"/>
      <c r="AG373" s="151" t="s">
        <v>249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92" t="s">
        <v>125</v>
      </c>
      <c r="D374" s="164"/>
      <c r="E374" s="165">
        <v>3</v>
      </c>
      <c r="F374" s="162"/>
      <c r="G374" s="162"/>
      <c r="H374" s="162"/>
      <c r="I374" s="162"/>
      <c r="J374" s="162"/>
      <c r="K374" s="162"/>
      <c r="L374" s="162"/>
      <c r="M374" s="162"/>
      <c r="N374" s="161"/>
      <c r="O374" s="161"/>
      <c r="P374" s="161"/>
      <c r="Q374" s="161"/>
      <c r="R374" s="162"/>
      <c r="S374" s="162"/>
      <c r="T374" s="162"/>
      <c r="U374" s="162"/>
      <c r="V374" s="162"/>
      <c r="W374" s="162"/>
      <c r="X374" s="162"/>
      <c r="Y374" s="162"/>
      <c r="Z374" s="151"/>
      <c r="AA374" s="151"/>
      <c r="AB374" s="151"/>
      <c r="AC374" s="151"/>
      <c r="AD374" s="151"/>
      <c r="AE374" s="151"/>
      <c r="AF374" s="151"/>
      <c r="AG374" s="151" t="s">
        <v>249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74">
        <v>76</v>
      </c>
      <c r="B375" s="175" t="s">
        <v>2210</v>
      </c>
      <c r="C375" s="191" t="s">
        <v>2211</v>
      </c>
      <c r="D375" s="176" t="s">
        <v>312</v>
      </c>
      <c r="E375" s="177">
        <v>600</v>
      </c>
      <c r="F375" s="178"/>
      <c r="G375" s="179">
        <f>ROUND(E375*F375,2)</f>
        <v>0</v>
      </c>
      <c r="H375" s="178"/>
      <c r="I375" s="179">
        <f>ROUND(E375*H375,2)</f>
        <v>0</v>
      </c>
      <c r="J375" s="178"/>
      <c r="K375" s="179">
        <f>ROUND(E375*J375,2)</f>
        <v>0</v>
      </c>
      <c r="L375" s="179">
        <v>21</v>
      </c>
      <c r="M375" s="179">
        <f>G375*(1+L375/100)</f>
        <v>0</v>
      </c>
      <c r="N375" s="177">
        <v>1.8000000000000001E-4</v>
      </c>
      <c r="O375" s="177">
        <f>ROUND(E375*N375,2)</f>
        <v>0.11</v>
      </c>
      <c r="P375" s="177">
        <v>0</v>
      </c>
      <c r="Q375" s="177">
        <f>ROUND(E375*P375,2)</f>
        <v>0</v>
      </c>
      <c r="R375" s="179" t="s">
        <v>1358</v>
      </c>
      <c r="S375" s="179" t="s">
        <v>241</v>
      </c>
      <c r="T375" s="180" t="s">
        <v>1902</v>
      </c>
      <c r="U375" s="162">
        <v>6.7000000000000004E-2</v>
      </c>
      <c r="V375" s="162">
        <f>ROUND(E375*U375,2)</f>
        <v>40.200000000000003</v>
      </c>
      <c r="W375" s="162"/>
      <c r="X375" s="162" t="s">
        <v>243</v>
      </c>
      <c r="Y375" s="162" t="s">
        <v>244</v>
      </c>
      <c r="Z375" s="151"/>
      <c r="AA375" s="151"/>
      <c r="AB375" s="151"/>
      <c r="AC375" s="151"/>
      <c r="AD375" s="151"/>
      <c r="AE375" s="151"/>
      <c r="AF375" s="151"/>
      <c r="AG375" s="151" t="s">
        <v>2108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2" x14ac:dyDescent="0.2">
      <c r="A376" s="158"/>
      <c r="B376" s="159"/>
      <c r="C376" s="192" t="s">
        <v>2212</v>
      </c>
      <c r="D376" s="164"/>
      <c r="E376" s="165"/>
      <c r="F376" s="162"/>
      <c r="G376" s="162"/>
      <c r="H376" s="162"/>
      <c r="I376" s="162"/>
      <c r="J376" s="162"/>
      <c r="K376" s="162"/>
      <c r="L376" s="162"/>
      <c r="M376" s="162"/>
      <c r="N376" s="161"/>
      <c r="O376" s="161"/>
      <c r="P376" s="161"/>
      <c r="Q376" s="161"/>
      <c r="R376" s="162"/>
      <c r="S376" s="162"/>
      <c r="T376" s="162"/>
      <c r="U376" s="162"/>
      <c r="V376" s="162"/>
      <c r="W376" s="162"/>
      <c r="X376" s="162"/>
      <c r="Y376" s="162"/>
      <c r="Z376" s="151"/>
      <c r="AA376" s="151"/>
      <c r="AB376" s="151"/>
      <c r="AC376" s="151"/>
      <c r="AD376" s="151"/>
      <c r="AE376" s="151"/>
      <c r="AF376" s="151"/>
      <c r="AG376" s="151" t="s">
        <v>249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">
      <c r="A377" s="158"/>
      <c r="B377" s="159"/>
      <c r="C377" s="192" t="s">
        <v>2213</v>
      </c>
      <c r="D377" s="164"/>
      <c r="E377" s="165">
        <v>600</v>
      </c>
      <c r="F377" s="162"/>
      <c r="G377" s="162"/>
      <c r="H377" s="162"/>
      <c r="I377" s="162"/>
      <c r="J377" s="162"/>
      <c r="K377" s="162"/>
      <c r="L377" s="162"/>
      <c r="M377" s="162"/>
      <c r="N377" s="161"/>
      <c r="O377" s="161"/>
      <c r="P377" s="161"/>
      <c r="Q377" s="161"/>
      <c r="R377" s="162"/>
      <c r="S377" s="162"/>
      <c r="T377" s="162"/>
      <c r="U377" s="162"/>
      <c r="V377" s="162"/>
      <c r="W377" s="162"/>
      <c r="X377" s="162"/>
      <c r="Y377" s="162"/>
      <c r="Z377" s="151"/>
      <c r="AA377" s="151"/>
      <c r="AB377" s="151"/>
      <c r="AC377" s="151"/>
      <c r="AD377" s="151"/>
      <c r="AE377" s="151"/>
      <c r="AF377" s="151"/>
      <c r="AG377" s="151" t="s">
        <v>249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74">
        <v>77</v>
      </c>
      <c r="B378" s="175" t="s">
        <v>2214</v>
      </c>
      <c r="C378" s="191" t="s">
        <v>2215</v>
      </c>
      <c r="D378" s="176" t="s">
        <v>312</v>
      </c>
      <c r="E378" s="177">
        <v>600</v>
      </c>
      <c r="F378" s="178"/>
      <c r="G378" s="179">
        <f>ROUND(E378*F378,2)</f>
        <v>0</v>
      </c>
      <c r="H378" s="178"/>
      <c r="I378" s="179">
        <f>ROUND(E378*H378,2)</f>
        <v>0</v>
      </c>
      <c r="J378" s="178"/>
      <c r="K378" s="179">
        <f>ROUND(E378*J378,2)</f>
        <v>0</v>
      </c>
      <c r="L378" s="179">
        <v>21</v>
      </c>
      <c r="M378" s="179">
        <f>G378*(1+L378/100)</f>
        <v>0</v>
      </c>
      <c r="N378" s="177">
        <v>1.0000000000000001E-5</v>
      </c>
      <c r="O378" s="177">
        <f>ROUND(E378*N378,2)</f>
        <v>0.01</v>
      </c>
      <c r="P378" s="177">
        <v>0</v>
      </c>
      <c r="Q378" s="177">
        <f>ROUND(E378*P378,2)</f>
        <v>0</v>
      </c>
      <c r="R378" s="179" t="s">
        <v>1358</v>
      </c>
      <c r="S378" s="179" t="s">
        <v>241</v>
      </c>
      <c r="T378" s="180" t="s">
        <v>1902</v>
      </c>
      <c r="U378" s="162">
        <v>6.2E-2</v>
      </c>
      <c r="V378" s="162">
        <f>ROUND(E378*U378,2)</f>
        <v>37.200000000000003</v>
      </c>
      <c r="W378" s="162"/>
      <c r="X378" s="162" t="s">
        <v>243</v>
      </c>
      <c r="Y378" s="162" t="s">
        <v>244</v>
      </c>
      <c r="Z378" s="151"/>
      <c r="AA378" s="151"/>
      <c r="AB378" s="151"/>
      <c r="AC378" s="151"/>
      <c r="AD378" s="151"/>
      <c r="AE378" s="151"/>
      <c r="AF378" s="151"/>
      <c r="AG378" s="151" t="s">
        <v>2108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2" x14ac:dyDescent="0.2">
      <c r="A379" s="158"/>
      <c r="B379" s="159"/>
      <c r="C379" s="192" t="s">
        <v>2212</v>
      </c>
      <c r="D379" s="164"/>
      <c r="E379" s="165"/>
      <c r="F379" s="162"/>
      <c r="G379" s="162"/>
      <c r="H379" s="162"/>
      <c r="I379" s="162"/>
      <c r="J379" s="162"/>
      <c r="K379" s="162"/>
      <c r="L379" s="162"/>
      <c r="M379" s="162"/>
      <c r="N379" s="161"/>
      <c r="O379" s="161"/>
      <c r="P379" s="161"/>
      <c r="Q379" s="161"/>
      <c r="R379" s="162"/>
      <c r="S379" s="162"/>
      <c r="T379" s="162"/>
      <c r="U379" s="162"/>
      <c r="V379" s="162"/>
      <c r="W379" s="162"/>
      <c r="X379" s="162"/>
      <c r="Y379" s="162"/>
      <c r="Z379" s="151"/>
      <c r="AA379" s="151"/>
      <c r="AB379" s="151"/>
      <c r="AC379" s="151"/>
      <c r="AD379" s="151"/>
      <c r="AE379" s="151"/>
      <c r="AF379" s="151"/>
      <c r="AG379" s="151" t="s">
        <v>249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2" t="s">
        <v>2213</v>
      </c>
      <c r="D380" s="164"/>
      <c r="E380" s="165">
        <v>600</v>
      </c>
      <c r="F380" s="162"/>
      <c r="G380" s="162"/>
      <c r="H380" s="162"/>
      <c r="I380" s="162"/>
      <c r="J380" s="162"/>
      <c r="K380" s="162"/>
      <c r="L380" s="162"/>
      <c r="M380" s="162"/>
      <c r="N380" s="161"/>
      <c r="O380" s="161"/>
      <c r="P380" s="161"/>
      <c r="Q380" s="161"/>
      <c r="R380" s="162"/>
      <c r="S380" s="162"/>
      <c r="T380" s="162"/>
      <c r="U380" s="162"/>
      <c r="V380" s="162"/>
      <c r="W380" s="162"/>
      <c r="X380" s="162"/>
      <c r="Y380" s="162"/>
      <c r="Z380" s="151"/>
      <c r="AA380" s="151"/>
      <c r="AB380" s="151"/>
      <c r="AC380" s="151"/>
      <c r="AD380" s="151"/>
      <c r="AE380" s="151"/>
      <c r="AF380" s="151"/>
      <c r="AG380" s="151" t="s">
        <v>249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74">
        <v>78</v>
      </c>
      <c r="B381" s="175" t="s">
        <v>2216</v>
      </c>
      <c r="C381" s="191" t="s">
        <v>2217</v>
      </c>
      <c r="D381" s="176" t="s">
        <v>297</v>
      </c>
      <c r="E381" s="177">
        <v>1.0880000000000001</v>
      </c>
      <c r="F381" s="178"/>
      <c r="G381" s="179">
        <f>ROUND(E381*F381,2)</f>
        <v>0</v>
      </c>
      <c r="H381" s="178"/>
      <c r="I381" s="179">
        <f>ROUND(E381*H381,2)</f>
        <v>0</v>
      </c>
      <c r="J381" s="178"/>
      <c r="K381" s="179">
        <f>ROUND(E381*J381,2)</f>
        <v>0</v>
      </c>
      <c r="L381" s="179">
        <v>21</v>
      </c>
      <c r="M381" s="179">
        <f>G381*(1+L381/100)</f>
        <v>0</v>
      </c>
      <c r="N381" s="177">
        <v>0</v>
      </c>
      <c r="O381" s="177">
        <f>ROUND(E381*N381,2)</f>
        <v>0</v>
      </c>
      <c r="P381" s="177">
        <v>0</v>
      </c>
      <c r="Q381" s="177">
        <f>ROUND(E381*P381,2)</f>
        <v>0</v>
      </c>
      <c r="R381" s="179" t="s">
        <v>1358</v>
      </c>
      <c r="S381" s="179" t="s">
        <v>241</v>
      </c>
      <c r="T381" s="180" t="s">
        <v>1902</v>
      </c>
      <c r="U381" s="162">
        <v>1.327</v>
      </c>
      <c r="V381" s="162">
        <f>ROUND(E381*U381,2)</f>
        <v>1.44</v>
      </c>
      <c r="W381" s="162"/>
      <c r="X381" s="162" t="s">
        <v>243</v>
      </c>
      <c r="Y381" s="162" t="s">
        <v>244</v>
      </c>
      <c r="Z381" s="151"/>
      <c r="AA381" s="151"/>
      <c r="AB381" s="151"/>
      <c r="AC381" s="151"/>
      <c r="AD381" s="151"/>
      <c r="AE381" s="151"/>
      <c r="AF381" s="151"/>
      <c r="AG381" s="151" t="s">
        <v>2108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2" x14ac:dyDescent="0.2">
      <c r="A382" s="158"/>
      <c r="B382" s="159"/>
      <c r="C382" s="253" t="s">
        <v>1359</v>
      </c>
      <c r="D382" s="254"/>
      <c r="E382" s="254"/>
      <c r="F382" s="254"/>
      <c r="G382" s="254"/>
      <c r="H382" s="162"/>
      <c r="I382" s="162"/>
      <c r="J382" s="162"/>
      <c r="K382" s="162"/>
      <c r="L382" s="162"/>
      <c r="M382" s="162"/>
      <c r="N382" s="161"/>
      <c r="O382" s="161"/>
      <c r="P382" s="161"/>
      <c r="Q382" s="161"/>
      <c r="R382" s="162"/>
      <c r="S382" s="162"/>
      <c r="T382" s="162"/>
      <c r="U382" s="162"/>
      <c r="V382" s="162"/>
      <c r="W382" s="162"/>
      <c r="X382" s="162"/>
      <c r="Y382" s="162"/>
      <c r="Z382" s="151"/>
      <c r="AA382" s="151"/>
      <c r="AB382" s="151"/>
      <c r="AC382" s="151"/>
      <c r="AD382" s="151"/>
      <c r="AE382" s="151"/>
      <c r="AF382" s="151"/>
      <c r="AG382" s="151" t="s">
        <v>247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ht="22.5" outlineLevel="1" x14ac:dyDescent="0.2">
      <c r="A383" s="174">
        <v>79</v>
      </c>
      <c r="B383" s="175" t="s">
        <v>2218</v>
      </c>
      <c r="C383" s="191" t="s">
        <v>2219</v>
      </c>
      <c r="D383" s="176" t="s">
        <v>312</v>
      </c>
      <c r="E383" s="177">
        <v>30</v>
      </c>
      <c r="F383" s="178"/>
      <c r="G383" s="179">
        <f>ROUND(E383*F383,2)</f>
        <v>0</v>
      </c>
      <c r="H383" s="178"/>
      <c r="I383" s="179">
        <f>ROUND(E383*H383,2)</f>
        <v>0</v>
      </c>
      <c r="J383" s="178"/>
      <c r="K383" s="179">
        <f>ROUND(E383*J383,2)</f>
        <v>0</v>
      </c>
      <c r="L383" s="179">
        <v>21</v>
      </c>
      <c r="M383" s="179">
        <f>G383*(1+L383/100)</f>
        <v>0</v>
      </c>
      <c r="N383" s="177">
        <v>1.1199999999999999E-3</v>
      </c>
      <c r="O383" s="177">
        <f>ROUND(E383*N383,2)</f>
        <v>0.03</v>
      </c>
      <c r="P383" s="177">
        <v>0</v>
      </c>
      <c r="Q383" s="177">
        <f>ROUND(E383*P383,2)</f>
        <v>0</v>
      </c>
      <c r="R383" s="179"/>
      <c r="S383" s="179" t="s">
        <v>1946</v>
      </c>
      <c r="T383" s="180" t="s">
        <v>1902</v>
      </c>
      <c r="U383" s="162">
        <v>0</v>
      </c>
      <c r="V383" s="162">
        <f>ROUND(E383*U383,2)</f>
        <v>0</v>
      </c>
      <c r="W383" s="162"/>
      <c r="X383" s="162" t="s">
        <v>243</v>
      </c>
      <c r="Y383" s="162" t="s">
        <v>244</v>
      </c>
      <c r="Z383" s="151"/>
      <c r="AA383" s="151"/>
      <c r="AB383" s="151"/>
      <c r="AC383" s="151"/>
      <c r="AD383" s="151"/>
      <c r="AE383" s="151"/>
      <c r="AF383" s="151"/>
      <c r="AG383" s="151" t="s">
        <v>2108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2" x14ac:dyDescent="0.2">
      <c r="A384" s="158"/>
      <c r="B384" s="159"/>
      <c r="C384" s="266" t="s">
        <v>1926</v>
      </c>
      <c r="D384" s="267"/>
      <c r="E384" s="267"/>
      <c r="F384" s="267"/>
      <c r="G384" s="267"/>
      <c r="H384" s="162"/>
      <c r="I384" s="162"/>
      <c r="J384" s="162"/>
      <c r="K384" s="162"/>
      <c r="L384" s="162"/>
      <c r="M384" s="162"/>
      <c r="N384" s="161"/>
      <c r="O384" s="161"/>
      <c r="P384" s="161"/>
      <c r="Q384" s="161"/>
      <c r="R384" s="162"/>
      <c r="S384" s="162"/>
      <c r="T384" s="162"/>
      <c r="U384" s="162"/>
      <c r="V384" s="162"/>
      <c r="W384" s="162"/>
      <c r="X384" s="162"/>
      <c r="Y384" s="162"/>
      <c r="Z384" s="151"/>
      <c r="AA384" s="151"/>
      <c r="AB384" s="151"/>
      <c r="AC384" s="151"/>
      <c r="AD384" s="151"/>
      <c r="AE384" s="151"/>
      <c r="AF384" s="151"/>
      <c r="AG384" s="151" t="s">
        <v>1927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264" t="s">
        <v>2140</v>
      </c>
      <c r="D385" s="265"/>
      <c r="E385" s="265"/>
      <c r="F385" s="265"/>
      <c r="G385" s="265"/>
      <c r="H385" s="162"/>
      <c r="I385" s="162"/>
      <c r="J385" s="162"/>
      <c r="K385" s="162"/>
      <c r="L385" s="162"/>
      <c r="M385" s="162"/>
      <c r="N385" s="161"/>
      <c r="O385" s="161"/>
      <c r="P385" s="161"/>
      <c r="Q385" s="161"/>
      <c r="R385" s="162"/>
      <c r="S385" s="162"/>
      <c r="T385" s="162"/>
      <c r="U385" s="162"/>
      <c r="V385" s="162"/>
      <c r="W385" s="162"/>
      <c r="X385" s="162"/>
      <c r="Y385" s="162"/>
      <c r="Z385" s="151"/>
      <c r="AA385" s="151"/>
      <c r="AB385" s="151"/>
      <c r="AC385" s="151"/>
      <c r="AD385" s="151"/>
      <c r="AE385" s="151"/>
      <c r="AF385" s="151"/>
      <c r="AG385" s="151" t="s">
        <v>1927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2" x14ac:dyDescent="0.2">
      <c r="A386" s="158"/>
      <c r="B386" s="159"/>
      <c r="C386" s="192" t="s">
        <v>2220</v>
      </c>
      <c r="D386" s="164"/>
      <c r="E386" s="165"/>
      <c r="F386" s="162"/>
      <c r="G386" s="162"/>
      <c r="H386" s="162"/>
      <c r="I386" s="162"/>
      <c r="J386" s="162"/>
      <c r="K386" s="162"/>
      <c r="L386" s="162"/>
      <c r="M386" s="162"/>
      <c r="N386" s="161"/>
      <c r="O386" s="161"/>
      <c r="P386" s="161"/>
      <c r="Q386" s="161"/>
      <c r="R386" s="162"/>
      <c r="S386" s="162"/>
      <c r="T386" s="162"/>
      <c r="U386" s="162"/>
      <c r="V386" s="162"/>
      <c r="W386" s="162"/>
      <c r="X386" s="162"/>
      <c r="Y386" s="162"/>
      <c r="Z386" s="151"/>
      <c r="AA386" s="151"/>
      <c r="AB386" s="151"/>
      <c r="AC386" s="151"/>
      <c r="AD386" s="151"/>
      <c r="AE386" s="151"/>
      <c r="AF386" s="151"/>
      <c r="AG386" s="151" t="s">
        <v>249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3" x14ac:dyDescent="0.2">
      <c r="A387" s="158"/>
      <c r="B387" s="159"/>
      <c r="C387" s="192" t="s">
        <v>2125</v>
      </c>
      <c r="D387" s="164"/>
      <c r="E387" s="165"/>
      <c r="F387" s="162"/>
      <c r="G387" s="162"/>
      <c r="H387" s="162"/>
      <c r="I387" s="162"/>
      <c r="J387" s="162"/>
      <c r="K387" s="162"/>
      <c r="L387" s="162"/>
      <c r="M387" s="162"/>
      <c r="N387" s="161"/>
      <c r="O387" s="161"/>
      <c r="P387" s="161"/>
      <c r="Q387" s="161"/>
      <c r="R387" s="162"/>
      <c r="S387" s="162"/>
      <c r="T387" s="162"/>
      <c r="U387" s="162"/>
      <c r="V387" s="162"/>
      <c r="W387" s="162"/>
      <c r="X387" s="162"/>
      <c r="Y387" s="162"/>
      <c r="Z387" s="151"/>
      <c r="AA387" s="151"/>
      <c r="AB387" s="151"/>
      <c r="AC387" s="151"/>
      <c r="AD387" s="151"/>
      <c r="AE387" s="151"/>
      <c r="AF387" s="151"/>
      <c r="AG387" s="151" t="s">
        <v>249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192" t="s">
        <v>2126</v>
      </c>
      <c r="D388" s="164"/>
      <c r="E388" s="165">
        <v>30</v>
      </c>
      <c r="F388" s="162"/>
      <c r="G388" s="162"/>
      <c r="H388" s="162"/>
      <c r="I388" s="162"/>
      <c r="J388" s="162"/>
      <c r="K388" s="162"/>
      <c r="L388" s="162"/>
      <c r="M388" s="162"/>
      <c r="N388" s="161"/>
      <c r="O388" s="161"/>
      <c r="P388" s="161"/>
      <c r="Q388" s="161"/>
      <c r="R388" s="162"/>
      <c r="S388" s="162"/>
      <c r="T388" s="162"/>
      <c r="U388" s="162"/>
      <c r="V388" s="162"/>
      <c r="W388" s="162"/>
      <c r="X388" s="162"/>
      <c r="Y388" s="162"/>
      <c r="Z388" s="151"/>
      <c r="AA388" s="151"/>
      <c r="AB388" s="151"/>
      <c r="AC388" s="151"/>
      <c r="AD388" s="151"/>
      <c r="AE388" s="151"/>
      <c r="AF388" s="151"/>
      <c r="AG388" s="151" t="s">
        <v>249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74">
        <v>80</v>
      </c>
      <c r="B389" s="175" t="s">
        <v>2221</v>
      </c>
      <c r="C389" s="191" t="s">
        <v>2222</v>
      </c>
      <c r="D389" s="176" t="s">
        <v>312</v>
      </c>
      <c r="E389" s="177">
        <v>400</v>
      </c>
      <c r="F389" s="178"/>
      <c r="G389" s="179">
        <f>ROUND(E389*F389,2)</f>
        <v>0</v>
      </c>
      <c r="H389" s="178"/>
      <c r="I389" s="179">
        <f>ROUND(E389*H389,2)</f>
        <v>0</v>
      </c>
      <c r="J389" s="178"/>
      <c r="K389" s="179">
        <f>ROUND(E389*J389,2)</f>
        <v>0</v>
      </c>
      <c r="L389" s="179">
        <v>21</v>
      </c>
      <c r="M389" s="179">
        <f>G389*(1+L389/100)</f>
        <v>0</v>
      </c>
      <c r="N389" s="177">
        <v>8.4000000000000003E-4</v>
      </c>
      <c r="O389" s="177">
        <f>ROUND(E389*N389,2)</f>
        <v>0.34</v>
      </c>
      <c r="P389" s="177">
        <v>0</v>
      </c>
      <c r="Q389" s="177">
        <f>ROUND(E389*P389,2)</f>
        <v>0</v>
      </c>
      <c r="R389" s="179"/>
      <c r="S389" s="179" t="s">
        <v>1946</v>
      </c>
      <c r="T389" s="180" t="s">
        <v>1902</v>
      </c>
      <c r="U389" s="162">
        <v>0</v>
      </c>
      <c r="V389" s="162">
        <f>ROUND(E389*U389,2)</f>
        <v>0</v>
      </c>
      <c r="W389" s="162"/>
      <c r="X389" s="162" t="s">
        <v>243</v>
      </c>
      <c r="Y389" s="162" t="s">
        <v>244</v>
      </c>
      <c r="Z389" s="151"/>
      <c r="AA389" s="151"/>
      <c r="AB389" s="151"/>
      <c r="AC389" s="151"/>
      <c r="AD389" s="151"/>
      <c r="AE389" s="151"/>
      <c r="AF389" s="151"/>
      <c r="AG389" s="151" t="s">
        <v>2108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2" x14ac:dyDescent="0.2">
      <c r="A390" s="158"/>
      <c r="B390" s="159"/>
      <c r="C390" s="266" t="s">
        <v>1926</v>
      </c>
      <c r="D390" s="267"/>
      <c r="E390" s="267"/>
      <c r="F390" s="267"/>
      <c r="G390" s="267"/>
      <c r="H390" s="162"/>
      <c r="I390" s="162"/>
      <c r="J390" s="162"/>
      <c r="K390" s="162"/>
      <c r="L390" s="162"/>
      <c r="M390" s="162"/>
      <c r="N390" s="161"/>
      <c r="O390" s="161"/>
      <c r="P390" s="161"/>
      <c r="Q390" s="161"/>
      <c r="R390" s="162"/>
      <c r="S390" s="162"/>
      <c r="T390" s="162"/>
      <c r="U390" s="162"/>
      <c r="V390" s="162"/>
      <c r="W390" s="162"/>
      <c r="X390" s="162"/>
      <c r="Y390" s="162"/>
      <c r="Z390" s="151"/>
      <c r="AA390" s="151"/>
      <c r="AB390" s="151"/>
      <c r="AC390" s="151"/>
      <c r="AD390" s="151"/>
      <c r="AE390" s="151"/>
      <c r="AF390" s="151"/>
      <c r="AG390" s="151" t="s">
        <v>1927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264" t="s">
        <v>2140</v>
      </c>
      <c r="D391" s="265"/>
      <c r="E391" s="265"/>
      <c r="F391" s="265"/>
      <c r="G391" s="265"/>
      <c r="H391" s="162"/>
      <c r="I391" s="162"/>
      <c r="J391" s="162"/>
      <c r="K391" s="162"/>
      <c r="L391" s="162"/>
      <c r="M391" s="162"/>
      <c r="N391" s="161"/>
      <c r="O391" s="161"/>
      <c r="P391" s="161"/>
      <c r="Q391" s="161"/>
      <c r="R391" s="162"/>
      <c r="S391" s="162"/>
      <c r="T391" s="162"/>
      <c r="U391" s="162"/>
      <c r="V391" s="162"/>
      <c r="W391" s="162"/>
      <c r="X391" s="162"/>
      <c r="Y391" s="162"/>
      <c r="Z391" s="151"/>
      <c r="AA391" s="151"/>
      <c r="AB391" s="151"/>
      <c r="AC391" s="151"/>
      <c r="AD391" s="151"/>
      <c r="AE391" s="151"/>
      <c r="AF391" s="151"/>
      <c r="AG391" s="151" t="s">
        <v>1927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2" x14ac:dyDescent="0.2">
      <c r="A392" s="158"/>
      <c r="B392" s="159"/>
      <c r="C392" s="192" t="s">
        <v>2181</v>
      </c>
      <c r="D392" s="164"/>
      <c r="E392" s="165"/>
      <c r="F392" s="162"/>
      <c r="G392" s="162"/>
      <c r="H392" s="162"/>
      <c r="I392" s="162"/>
      <c r="J392" s="162"/>
      <c r="K392" s="162"/>
      <c r="L392" s="162"/>
      <c r="M392" s="162"/>
      <c r="N392" s="161"/>
      <c r="O392" s="161"/>
      <c r="P392" s="161"/>
      <c r="Q392" s="161"/>
      <c r="R392" s="162"/>
      <c r="S392" s="162"/>
      <c r="T392" s="162"/>
      <c r="U392" s="162"/>
      <c r="V392" s="162"/>
      <c r="W392" s="162"/>
      <c r="X392" s="162"/>
      <c r="Y392" s="162"/>
      <c r="Z392" s="151"/>
      <c r="AA392" s="151"/>
      <c r="AB392" s="151"/>
      <c r="AC392" s="151"/>
      <c r="AD392" s="151"/>
      <c r="AE392" s="151"/>
      <c r="AF392" s="151"/>
      <c r="AG392" s="151" t="s">
        <v>249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2" t="s">
        <v>2182</v>
      </c>
      <c r="D393" s="164"/>
      <c r="E393" s="165">
        <v>400</v>
      </c>
      <c r="F393" s="162"/>
      <c r="G393" s="162"/>
      <c r="H393" s="162"/>
      <c r="I393" s="162"/>
      <c r="J393" s="162"/>
      <c r="K393" s="162"/>
      <c r="L393" s="162"/>
      <c r="M393" s="162"/>
      <c r="N393" s="161"/>
      <c r="O393" s="161"/>
      <c r="P393" s="161"/>
      <c r="Q393" s="161"/>
      <c r="R393" s="162"/>
      <c r="S393" s="162"/>
      <c r="T393" s="162"/>
      <c r="U393" s="162"/>
      <c r="V393" s="162"/>
      <c r="W393" s="162"/>
      <c r="X393" s="162"/>
      <c r="Y393" s="162"/>
      <c r="Z393" s="151"/>
      <c r="AA393" s="151"/>
      <c r="AB393" s="151"/>
      <c r="AC393" s="151"/>
      <c r="AD393" s="151"/>
      <c r="AE393" s="151"/>
      <c r="AF393" s="151"/>
      <c r="AG393" s="151" t="s">
        <v>249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74">
        <v>81</v>
      </c>
      <c r="B394" s="175" t="s">
        <v>2223</v>
      </c>
      <c r="C394" s="191" t="s">
        <v>2224</v>
      </c>
      <c r="D394" s="176" t="s">
        <v>312</v>
      </c>
      <c r="E394" s="177">
        <v>70</v>
      </c>
      <c r="F394" s="178"/>
      <c r="G394" s="179">
        <f>ROUND(E394*F394,2)</f>
        <v>0</v>
      </c>
      <c r="H394" s="178"/>
      <c r="I394" s="179">
        <f>ROUND(E394*H394,2)</f>
        <v>0</v>
      </c>
      <c r="J394" s="178"/>
      <c r="K394" s="179">
        <f>ROUND(E394*J394,2)</f>
        <v>0</v>
      </c>
      <c r="L394" s="179">
        <v>21</v>
      </c>
      <c r="M394" s="179">
        <f>G394*(1+L394/100)</f>
        <v>0</v>
      </c>
      <c r="N394" s="177">
        <v>1.16E-3</v>
      </c>
      <c r="O394" s="177">
        <f>ROUND(E394*N394,2)</f>
        <v>0.08</v>
      </c>
      <c r="P394" s="177">
        <v>0</v>
      </c>
      <c r="Q394" s="177">
        <f>ROUND(E394*P394,2)</f>
        <v>0</v>
      </c>
      <c r="R394" s="179"/>
      <c r="S394" s="179" t="s">
        <v>1946</v>
      </c>
      <c r="T394" s="180" t="s">
        <v>1902</v>
      </c>
      <c r="U394" s="162">
        <v>0</v>
      </c>
      <c r="V394" s="162">
        <f>ROUND(E394*U394,2)</f>
        <v>0</v>
      </c>
      <c r="W394" s="162"/>
      <c r="X394" s="162" t="s">
        <v>243</v>
      </c>
      <c r="Y394" s="162" t="s">
        <v>244</v>
      </c>
      <c r="Z394" s="151"/>
      <c r="AA394" s="151"/>
      <c r="AB394" s="151"/>
      <c r="AC394" s="151"/>
      <c r="AD394" s="151"/>
      <c r="AE394" s="151"/>
      <c r="AF394" s="151"/>
      <c r="AG394" s="151" t="s">
        <v>2108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2" x14ac:dyDescent="0.2">
      <c r="A395" s="158"/>
      <c r="B395" s="159"/>
      <c r="C395" s="266" t="s">
        <v>1926</v>
      </c>
      <c r="D395" s="267"/>
      <c r="E395" s="267"/>
      <c r="F395" s="267"/>
      <c r="G395" s="267"/>
      <c r="H395" s="162"/>
      <c r="I395" s="162"/>
      <c r="J395" s="162"/>
      <c r="K395" s="162"/>
      <c r="L395" s="162"/>
      <c r="M395" s="162"/>
      <c r="N395" s="161"/>
      <c r="O395" s="161"/>
      <c r="P395" s="161"/>
      <c r="Q395" s="161"/>
      <c r="R395" s="162"/>
      <c r="S395" s="162"/>
      <c r="T395" s="162"/>
      <c r="U395" s="162"/>
      <c r="V395" s="162"/>
      <c r="W395" s="162"/>
      <c r="X395" s="162"/>
      <c r="Y395" s="162"/>
      <c r="Z395" s="151"/>
      <c r="AA395" s="151"/>
      <c r="AB395" s="151"/>
      <c r="AC395" s="151"/>
      <c r="AD395" s="151"/>
      <c r="AE395" s="151"/>
      <c r="AF395" s="151"/>
      <c r="AG395" s="151" t="s">
        <v>1927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3" x14ac:dyDescent="0.2">
      <c r="A396" s="158"/>
      <c r="B396" s="159"/>
      <c r="C396" s="264" t="s">
        <v>2140</v>
      </c>
      <c r="D396" s="265"/>
      <c r="E396" s="265"/>
      <c r="F396" s="265"/>
      <c r="G396" s="265"/>
      <c r="H396" s="162"/>
      <c r="I396" s="162"/>
      <c r="J396" s="162"/>
      <c r="K396" s="162"/>
      <c r="L396" s="162"/>
      <c r="M396" s="162"/>
      <c r="N396" s="161"/>
      <c r="O396" s="161"/>
      <c r="P396" s="161"/>
      <c r="Q396" s="161"/>
      <c r="R396" s="162"/>
      <c r="S396" s="162"/>
      <c r="T396" s="162"/>
      <c r="U396" s="162"/>
      <c r="V396" s="162"/>
      <c r="W396" s="162"/>
      <c r="X396" s="162"/>
      <c r="Y396" s="162"/>
      <c r="Z396" s="151"/>
      <c r="AA396" s="151"/>
      <c r="AB396" s="151"/>
      <c r="AC396" s="151"/>
      <c r="AD396" s="151"/>
      <c r="AE396" s="151"/>
      <c r="AF396" s="151"/>
      <c r="AG396" s="151" t="s">
        <v>1927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2" x14ac:dyDescent="0.2">
      <c r="A397" s="158"/>
      <c r="B397" s="159"/>
      <c r="C397" s="192" t="s">
        <v>2225</v>
      </c>
      <c r="D397" s="164"/>
      <c r="E397" s="165"/>
      <c r="F397" s="162"/>
      <c r="G397" s="162"/>
      <c r="H397" s="162"/>
      <c r="I397" s="162"/>
      <c r="J397" s="162"/>
      <c r="K397" s="162"/>
      <c r="L397" s="162"/>
      <c r="M397" s="162"/>
      <c r="N397" s="161"/>
      <c r="O397" s="161"/>
      <c r="P397" s="161"/>
      <c r="Q397" s="161"/>
      <c r="R397" s="162"/>
      <c r="S397" s="162"/>
      <c r="T397" s="162"/>
      <c r="U397" s="162"/>
      <c r="V397" s="162"/>
      <c r="W397" s="162"/>
      <c r="X397" s="162"/>
      <c r="Y397" s="162"/>
      <c r="Z397" s="151"/>
      <c r="AA397" s="151"/>
      <c r="AB397" s="151"/>
      <c r="AC397" s="151"/>
      <c r="AD397" s="151"/>
      <c r="AE397" s="151"/>
      <c r="AF397" s="151"/>
      <c r="AG397" s="151" t="s">
        <v>249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192" t="s">
        <v>2226</v>
      </c>
      <c r="D398" s="164"/>
      <c r="E398" s="165">
        <v>70</v>
      </c>
      <c r="F398" s="162"/>
      <c r="G398" s="162"/>
      <c r="H398" s="162"/>
      <c r="I398" s="162"/>
      <c r="J398" s="162"/>
      <c r="K398" s="162"/>
      <c r="L398" s="162"/>
      <c r="M398" s="162"/>
      <c r="N398" s="161"/>
      <c r="O398" s="161"/>
      <c r="P398" s="161"/>
      <c r="Q398" s="161"/>
      <c r="R398" s="162"/>
      <c r="S398" s="162"/>
      <c r="T398" s="162"/>
      <c r="U398" s="162"/>
      <c r="V398" s="162"/>
      <c r="W398" s="162"/>
      <c r="X398" s="162"/>
      <c r="Y398" s="162"/>
      <c r="Z398" s="151"/>
      <c r="AA398" s="151"/>
      <c r="AB398" s="151"/>
      <c r="AC398" s="151"/>
      <c r="AD398" s="151"/>
      <c r="AE398" s="151"/>
      <c r="AF398" s="151"/>
      <c r="AG398" s="151" t="s">
        <v>249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74">
        <v>82</v>
      </c>
      <c r="B399" s="175" t="s">
        <v>2227</v>
      </c>
      <c r="C399" s="191" t="s">
        <v>2228</v>
      </c>
      <c r="D399" s="176" t="s">
        <v>312</v>
      </c>
      <c r="E399" s="177">
        <v>20</v>
      </c>
      <c r="F399" s="178"/>
      <c r="G399" s="179">
        <f>ROUND(E399*F399,2)</f>
        <v>0</v>
      </c>
      <c r="H399" s="178"/>
      <c r="I399" s="179">
        <f>ROUND(E399*H399,2)</f>
        <v>0</v>
      </c>
      <c r="J399" s="178"/>
      <c r="K399" s="179">
        <f>ROUND(E399*J399,2)</f>
        <v>0</v>
      </c>
      <c r="L399" s="179">
        <v>21</v>
      </c>
      <c r="M399" s="179">
        <f>G399*(1+L399/100)</f>
        <v>0</v>
      </c>
      <c r="N399" s="177">
        <v>1.4400000000000001E-3</v>
      </c>
      <c r="O399" s="177">
        <f>ROUND(E399*N399,2)</f>
        <v>0.03</v>
      </c>
      <c r="P399" s="177">
        <v>0</v>
      </c>
      <c r="Q399" s="177">
        <f>ROUND(E399*P399,2)</f>
        <v>0</v>
      </c>
      <c r="R399" s="179"/>
      <c r="S399" s="179" t="s">
        <v>1946</v>
      </c>
      <c r="T399" s="180" t="s">
        <v>1902</v>
      </c>
      <c r="U399" s="162">
        <v>0</v>
      </c>
      <c r="V399" s="162">
        <f>ROUND(E399*U399,2)</f>
        <v>0</v>
      </c>
      <c r="W399" s="162"/>
      <c r="X399" s="162" t="s">
        <v>243</v>
      </c>
      <c r="Y399" s="162" t="s">
        <v>244</v>
      </c>
      <c r="Z399" s="151"/>
      <c r="AA399" s="151"/>
      <c r="AB399" s="151"/>
      <c r="AC399" s="151"/>
      <c r="AD399" s="151"/>
      <c r="AE399" s="151"/>
      <c r="AF399" s="151"/>
      <c r="AG399" s="151" t="s">
        <v>2108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2" x14ac:dyDescent="0.2">
      <c r="A400" s="158"/>
      <c r="B400" s="159"/>
      <c r="C400" s="266" t="s">
        <v>1926</v>
      </c>
      <c r="D400" s="267"/>
      <c r="E400" s="267"/>
      <c r="F400" s="267"/>
      <c r="G400" s="267"/>
      <c r="H400" s="162"/>
      <c r="I400" s="162"/>
      <c r="J400" s="162"/>
      <c r="K400" s="162"/>
      <c r="L400" s="162"/>
      <c r="M400" s="162"/>
      <c r="N400" s="161"/>
      <c r="O400" s="161"/>
      <c r="P400" s="161"/>
      <c r="Q400" s="161"/>
      <c r="R400" s="162"/>
      <c r="S400" s="162"/>
      <c r="T400" s="162"/>
      <c r="U400" s="162"/>
      <c r="V400" s="162"/>
      <c r="W400" s="162"/>
      <c r="X400" s="162"/>
      <c r="Y400" s="162"/>
      <c r="Z400" s="151"/>
      <c r="AA400" s="151"/>
      <c r="AB400" s="151"/>
      <c r="AC400" s="151"/>
      <c r="AD400" s="151"/>
      <c r="AE400" s="151"/>
      <c r="AF400" s="151"/>
      <c r="AG400" s="151" t="s">
        <v>1927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3" x14ac:dyDescent="0.2">
      <c r="A401" s="158"/>
      <c r="B401" s="159"/>
      <c r="C401" s="264" t="s">
        <v>2140</v>
      </c>
      <c r="D401" s="265"/>
      <c r="E401" s="265"/>
      <c r="F401" s="265"/>
      <c r="G401" s="265"/>
      <c r="H401" s="162"/>
      <c r="I401" s="162"/>
      <c r="J401" s="162"/>
      <c r="K401" s="162"/>
      <c r="L401" s="162"/>
      <c r="M401" s="162"/>
      <c r="N401" s="161"/>
      <c r="O401" s="161"/>
      <c r="P401" s="161"/>
      <c r="Q401" s="161"/>
      <c r="R401" s="162"/>
      <c r="S401" s="162"/>
      <c r="T401" s="162"/>
      <c r="U401" s="162"/>
      <c r="V401" s="162"/>
      <c r="W401" s="162"/>
      <c r="X401" s="162"/>
      <c r="Y401" s="162"/>
      <c r="Z401" s="151"/>
      <c r="AA401" s="151"/>
      <c r="AB401" s="151"/>
      <c r="AC401" s="151"/>
      <c r="AD401" s="151"/>
      <c r="AE401" s="151"/>
      <c r="AF401" s="151"/>
      <c r="AG401" s="151" t="s">
        <v>1927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2" t="s">
        <v>1905</v>
      </c>
      <c r="D402" s="164"/>
      <c r="E402" s="165"/>
      <c r="F402" s="162"/>
      <c r="G402" s="162"/>
      <c r="H402" s="162"/>
      <c r="I402" s="162"/>
      <c r="J402" s="162"/>
      <c r="K402" s="162"/>
      <c r="L402" s="162"/>
      <c r="M402" s="162"/>
      <c r="N402" s="161"/>
      <c r="O402" s="161"/>
      <c r="P402" s="161"/>
      <c r="Q402" s="161"/>
      <c r="R402" s="162"/>
      <c r="S402" s="162"/>
      <c r="T402" s="162"/>
      <c r="U402" s="162"/>
      <c r="V402" s="162"/>
      <c r="W402" s="162"/>
      <c r="X402" s="162"/>
      <c r="Y402" s="162"/>
      <c r="Z402" s="151"/>
      <c r="AA402" s="151"/>
      <c r="AB402" s="151"/>
      <c r="AC402" s="151"/>
      <c r="AD402" s="151"/>
      <c r="AE402" s="151"/>
      <c r="AF402" s="151"/>
      <c r="AG402" s="151" t="s">
        <v>249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2" t="s">
        <v>1906</v>
      </c>
      <c r="D403" s="164"/>
      <c r="E403" s="165">
        <v>20</v>
      </c>
      <c r="F403" s="162"/>
      <c r="G403" s="162"/>
      <c r="H403" s="162"/>
      <c r="I403" s="162"/>
      <c r="J403" s="162"/>
      <c r="K403" s="162"/>
      <c r="L403" s="162"/>
      <c r="M403" s="162"/>
      <c r="N403" s="161"/>
      <c r="O403" s="161"/>
      <c r="P403" s="161"/>
      <c r="Q403" s="161"/>
      <c r="R403" s="162"/>
      <c r="S403" s="162"/>
      <c r="T403" s="162"/>
      <c r="U403" s="162"/>
      <c r="V403" s="162"/>
      <c r="W403" s="162"/>
      <c r="X403" s="162"/>
      <c r="Y403" s="162"/>
      <c r="Z403" s="151"/>
      <c r="AA403" s="151"/>
      <c r="AB403" s="151"/>
      <c r="AC403" s="151"/>
      <c r="AD403" s="151"/>
      <c r="AE403" s="151"/>
      <c r="AF403" s="151"/>
      <c r="AG403" s="151" t="s">
        <v>249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74">
        <v>83</v>
      </c>
      <c r="B404" s="175" t="s">
        <v>2229</v>
      </c>
      <c r="C404" s="191" t="s">
        <v>2230</v>
      </c>
      <c r="D404" s="176" t="s">
        <v>312</v>
      </c>
      <c r="E404" s="177">
        <v>70</v>
      </c>
      <c r="F404" s="178"/>
      <c r="G404" s="179">
        <f>ROUND(E404*F404,2)</f>
        <v>0</v>
      </c>
      <c r="H404" s="178"/>
      <c r="I404" s="179">
        <f>ROUND(E404*H404,2)</f>
        <v>0</v>
      </c>
      <c r="J404" s="178"/>
      <c r="K404" s="179">
        <f>ROUND(E404*J404,2)</f>
        <v>0</v>
      </c>
      <c r="L404" s="179">
        <v>21</v>
      </c>
      <c r="M404" s="179">
        <f>G404*(1+L404/100)</f>
        <v>0</v>
      </c>
      <c r="N404" s="177">
        <v>2.81E-3</v>
      </c>
      <c r="O404" s="177">
        <f>ROUND(E404*N404,2)</f>
        <v>0.2</v>
      </c>
      <c r="P404" s="177">
        <v>0</v>
      </c>
      <c r="Q404" s="177">
        <f>ROUND(E404*P404,2)</f>
        <v>0</v>
      </c>
      <c r="R404" s="179"/>
      <c r="S404" s="179" t="s">
        <v>1946</v>
      </c>
      <c r="T404" s="180" t="s">
        <v>1902</v>
      </c>
      <c r="U404" s="162">
        <v>0</v>
      </c>
      <c r="V404" s="162">
        <f>ROUND(E404*U404,2)</f>
        <v>0</v>
      </c>
      <c r="W404" s="162"/>
      <c r="X404" s="162" t="s">
        <v>243</v>
      </c>
      <c r="Y404" s="162" t="s">
        <v>244</v>
      </c>
      <c r="Z404" s="151"/>
      <c r="AA404" s="151"/>
      <c r="AB404" s="151"/>
      <c r="AC404" s="151"/>
      <c r="AD404" s="151"/>
      <c r="AE404" s="151"/>
      <c r="AF404" s="151"/>
      <c r="AG404" s="151" t="s">
        <v>2108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2" x14ac:dyDescent="0.2">
      <c r="A405" s="158"/>
      <c r="B405" s="159"/>
      <c r="C405" s="266" t="s">
        <v>1926</v>
      </c>
      <c r="D405" s="267"/>
      <c r="E405" s="267"/>
      <c r="F405" s="267"/>
      <c r="G405" s="267"/>
      <c r="H405" s="162"/>
      <c r="I405" s="162"/>
      <c r="J405" s="162"/>
      <c r="K405" s="162"/>
      <c r="L405" s="162"/>
      <c r="M405" s="162"/>
      <c r="N405" s="161"/>
      <c r="O405" s="161"/>
      <c r="P405" s="161"/>
      <c r="Q405" s="161"/>
      <c r="R405" s="162"/>
      <c r="S405" s="162"/>
      <c r="T405" s="162"/>
      <c r="U405" s="162"/>
      <c r="V405" s="162"/>
      <c r="W405" s="162"/>
      <c r="X405" s="162"/>
      <c r="Y405" s="162"/>
      <c r="Z405" s="151"/>
      <c r="AA405" s="151"/>
      <c r="AB405" s="151"/>
      <c r="AC405" s="151"/>
      <c r="AD405" s="151"/>
      <c r="AE405" s="151"/>
      <c r="AF405" s="151"/>
      <c r="AG405" s="151" t="s">
        <v>1927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3" x14ac:dyDescent="0.2">
      <c r="A406" s="158"/>
      <c r="B406" s="159"/>
      <c r="C406" s="264" t="s">
        <v>2140</v>
      </c>
      <c r="D406" s="265"/>
      <c r="E406" s="265"/>
      <c r="F406" s="265"/>
      <c r="G406" s="265"/>
      <c r="H406" s="162"/>
      <c r="I406" s="162"/>
      <c r="J406" s="162"/>
      <c r="K406" s="162"/>
      <c r="L406" s="162"/>
      <c r="M406" s="162"/>
      <c r="N406" s="161"/>
      <c r="O406" s="161"/>
      <c r="P406" s="161"/>
      <c r="Q406" s="161"/>
      <c r="R406" s="162"/>
      <c r="S406" s="162"/>
      <c r="T406" s="162"/>
      <c r="U406" s="162"/>
      <c r="V406" s="162"/>
      <c r="W406" s="162"/>
      <c r="X406" s="162"/>
      <c r="Y406" s="162"/>
      <c r="Z406" s="151"/>
      <c r="AA406" s="151"/>
      <c r="AB406" s="151"/>
      <c r="AC406" s="151"/>
      <c r="AD406" s="151"/>
      <c r="AE406" s="151"/>
      <c r="AF406" s="151"/>
      <c r="AG406" s="151" t="s">
        <v>1927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2" x14ac:dyDescent="0.2">
      <c r="A407" s="158"/>
      <c r="B407" s="159"/>
      <c r="C407" s="192" t="s">
        <v>2225</v>
      </c>
      <c r="D407" s="164"/>
      <c r="E407" s="165"/>
      <c r="F407" s="162"/>
      <c r="G407" s="162"/>
      <c r="H407" s="162"/>
      <c r="I407" s="162"/>
      <c r="J407" s="162"/>
      <c r="K407" s="162"/>
      <c r="L407" s="162"/>
      <c r="M407" s="162"/>
      <c r="N407" s="161"/>
      <c r="O407" s="161"/>
      <c r="P407" s="161"/>
      <c r="Q407" s="161"/>
      <c r="R407" s="162"/>
      <c r="S407" s="162"/>
      <c r="T407" s="162"/>
      <c r="U407" s="162"/>
      <c r="V407" s="162"/>
      <c r="W407" s="162"/>
      <c r="X407" s="162"/>
      <c r="Y407" s="162"/>
      <c r="Z407" s="151"/>
      <c r="AA407" s="151"/>
      <c r="AB407" s="151"/>
      <c r="AC407" s="151"/>
      <c r="AD407" s="151"/>
      <c r="AE407" s="151"/>
      <c r="AF407" s="151"/>
      <c r="AG407" s="151" t="s">
        <v>249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3" x14ac:dyDescent="0.2">
      <c r="A408" s="158"/>
      <c r="B408" s="159"/>
      <c r="C408" s="192" t="s">
        <v>2226</v>
      </c>
      <c r="D408" s="164"/>
      <c r="E408" s="165">
        <v>70</v>
      </c>
      <c r="F408" s="162"/>
      <c r="G408" s="162"/>
      <c r="H408" s="162"/>
      <c r="I408" s="162"/>
      <c r="J408" s="162"/>
      <c r="K408" s="162"/>
      <c r="L408" s="162"/>
      <c r="M408" s="162"/>
      <c r="N408" s="161"/>
      <c r="O408" s="161"/>
      <c r="P408" s="161"/>
      <c r="Q408" s="161"/>
      <c r="R408" s="162"/>
      <c r="S408" s="162"/>
      <c r="T408" s="162"/>
      <c r="U408" s="162"/>
      <c r="V408" s="162"/>
      <c r="W408" s="162"/>
      <c r="X408" s="162"/>
      <c r="Y408" s="162"/>
      <c r="Z408" s="151"/>
      <c r="AA408" s="151"/>
      <c r="AB408" s="151"/>
      <c r="AC408" s="151"/>
      <c r="AD408" s="151"/>
      <c r="AE408" s="151"/>
      <c r="AF408" s="151"/>
      <c r="AG408" s="151" t="s">
        <v>249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74">
        <v>84</v>
      </c>
      <c r="B409" s="175" t="s">
        <v>2231</v>
      </c>
      <c r="C409" s="191" t="s">
        <v>2232</v>
      </c>
      <c r="D409" s="176" t="s">
        <v>312</v>
      </c>
      <c r="E409" s="177">
        <v>10</v>
      </c>
      <c r="F409" s="178"/>
      <c r="G409" s="179">
        <f>ROUND(E409*F409,2)</f>
        <v>0</v>
      </c>
      <c r="H409" s="178"/>
      <c r="I409" s="179">
        <f>ROUND(E409*H409,2)</f>
        <v>0</v>
      </c>
      <c r="J409" s="178"/>
      <c r="K409" s="179">
        <f>ROUND(E409*J409,2)</f>
        <v>0</v>
      </c>
      <c r="L409" s="179">
        <v>21</v>
      </c>
      <c r="M409" s="179">
        <f>G409*(1+L409/100)</f>
        <v>0</v>
      </c>
      <c r="N409" s="177">
        <v>3.62E-3</v>
      </c>
      <c r="O409" s="177">
        <f>ROUND(E409*N409,2)</f>
        <v>0.04</v>
      </c>
      <c r="P409" s="177">
        <v>0</v>
      </c>
      <c r="Q409" s="177">
        <f>ROUND(E409*P409,2)</f>
        <v>0</v>
      </c>
      <c r="R409" s="179"/>
      <c r="S409" s="179" t="s">
        <v>1946</v>
      </c>
      <c r="T409" s="180" t="s">
        <v>1902</v>
      </c>
      <c r="U409" s="162">
        <v>0</v>
      </c>
      <c r="V409" s="162">
        <f>ROUND(E409*U409,2)</f>
        <v>0</v>
      </c>
      <c r="W409" s="162"/>
      <c r="X409" s="162" t="s">
        <v>243</v>
      </c>
      <c r="Y409" s="162" t="s">
        <v>244</v>
      </c>
      <c r="Z409" s="151"/>
      <c r="AA409" s="151"/>
      <c r="AB409" s="151"/>
      <c r="AC409" s="151"/>
      <c r="AD409" s="151"/>
      <c r="AE409" s="151"/>
      <c r="AF409" s="151"/>
      <c r="AG409" s="151" t="s">
        <v>2108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2" x14ac:dyDescent="0.2">
      <c r="A410" s="158"/>
      <c r="B410" s="159"/>
      <c r="C410" s="266" t="s">
        <v>1926</v>
      </c>
      <c r="D410" s="267"/>
      <c r="E410" s="267"/>
      <c r="F410" s="267"/>
      <c r="G410" s="267"/>
      <c r="H410" s="162"/>
      <c r="I410" s="162"/>
      <c r="J410" s="162"/>
      <c r="K410" s="162"/>
      <c r="L410" s="162"/>
      <c r="M410" s="162"/>
      <c r="N410" s="161"/>
      <c r="O410" s="161"/>
      <c r="P410" s="161"/>
      <c r="Q410" s="161"/>
      <c r="R410" s="162"/>
      <c r="S410" s="162"/>
      <c r="T410" s="162"/>
      <c r="U410" s="162"/>
      <c r="V410" s="162"/>
      <c r="W410" s="162"/>
      <c r="X410" s="162"/>
      <c r="Y410" s="162"/>
      <c r="Z410" s="151"/>
      <c r="AA410" s="151"/>
      <c r="AB410" s="151"/>
      <c r="AC410" s="151"/>
      <c r="AD410" s="151"/>
      <c r="AE410" s="151"/>
      <c r="AF410" s="151"/>
      <c r="AG410" s="151" t="s">
        <v>1927</v>
      </c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264" t="s">
        <v>2140</v>
      </c>
      <c r="D411" s="265"/>
      <c r="E411" s="265"/>
      <c r="F411" s="265"/>
      <c r="G411" s="265"/>
      <c r="H411" s="162"/>
      <c r="I411" s="162"/>
      <c r="J411" s="162"/>
      <c r="K411" s="162"/>
      <c r="L411" s="162"/>
      <c r="M411" s="162"/>
      <c r="N411" s="161"/>
      <c r="O411" s="161"/>
      <c r="P411" s="161"/>
      <c r="Q411" s="161"/>
      <c r="R411" s="162"/>
      <c r="S411" s="162"/>
      <c r="T411" s="162"/>
      <c r="U411" s="162"/>
      <c r="V411" s="162"/>
      <c r="W411" s="162"/>
      <c r="X411" s="162"/>
      <c r="Y411" s="162"/>
      <c r="Z411" s="151"/>
      <c r="AA411" s="151"/>
      <c r="AB411" s="151"/>
      <c r="AC411" s="151"/>
      <c r="AD411" s="151"/>
      <c r="AE411" s="151"/>
      <c r="AF411" s="151"/>
      <c r="AG411" s="151" t="s">
        <v>1927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2" x14ac:dyDescent="0.2">
      <c r="A412" s="158"/>
      <c r="B412" s="159"/>
      <c r="C412" s="192" t="s">
        <v>2129</v>
      </c>
      <c r="D412" s="164"/>
      <c r="E412" s="165"/>
      <c r="F412" s="162"/>
      <c r="G412" s="162"/>
      <c r="H412" s="162"/>
      <c r="I412" s="162"/>
      <c r="J412" s="162"/>
      <c r="K412" s="162"/>
      <c r="L412" s="162"/>
      <c r="M412" s="162"/>
      <c r="N412" s="161"/>
      <c r="O412" s="161"/>
      <c r="P412" s="161"/>
      <c r="Q412" s="161"/>
      <c r="R412" s="162"/>
      <c r="S412" s="162"/>
      <c r="T412" s="162"/>
      <c r="U412" s="162"/>
      <c r="V412" s="162"/>
      <c r="W412" s="162"/>
      <c r="X412" s="162"/>
      <c r="Y412" s="162"/>
      <c r="Z412" s="151"/>
      <c r="AA412" s="151"/>
      <c r="AB412" s="151"/>
      <c r="AC412" s="151"/>
      <c r="AD412" s="151"/>
      <c r="AE412" s="151"/>
      <c r="AF412" s="151"/>
      <c r="AG412" s="151" t="s">
        <v>249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3" x14ac:dyDescent="0.2">
      <c r="A413" s="158"/>
      <c r="B413" s="159"/>
      <c r="C413" s="192" t="s">
        <v>2130</v>
      </c>
      <c r="D413" s="164"/>
      <c r="E413" s="165">
        <v>10</v>
      </c>
      <c r="F413" s="162"/>
      <c r="G413" s="162"/>
      <c r="H413" s="162"/>
      <c r="I413" s="162"/>
      <c r="J413" s="162"/>
      <c r="K413" s="162"/>
      <c r="L413" s="162"/>
      <c r="M413" s="162"/>
      <c r="N413" s="161"/>
      <c r="O413" s="161"/>
      <c r="P413" s="161"/>
      <c r="Q413" s="161"/>
      <c r="R413" s="162"/>
      <c r="S413" s="162"/>
      <c r="T413" s="162"/>
      <c r="U413" s="162"/>
      <c r="V413" s="162"/>
      <c r="W413" s="162"/>
      <c r="X413" s="162"/>
      <c r="Y413" s="162"/>
      <c r="Z413" s="151"/>
      <c r="AA413" s="151"/>
      <c r="AB413" s="151"/>
      <c r="AC413" s="151"/>
      <c r="AD413" s="151"/>
      <c r="AE413" s="151"/>
      <c r="AF413" s="151"/>
      <c r="AG413" s="151" t="s">
        <v>249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ht="22.5" outlineLevel="1" x14ac:dyDescent="0.2">
      <c r="A414" s="174">
        <v>85</v>
      </c>
      <c r="B414" s="175" t="s">
        <v>2233</v>
      </c>
      <c r="C414" s="191" t="s">
        <v>2234</v>
      </c>
      <c r="D414" s="176" t="s">
        <v>312</v>
      </c>
      <c r="E414" s="177">
        <v>266</v>
      </c>
      <c r="F414" s="178"/>
      <c r="G414" s="179">
        <f>ROUND(E414*F414,2)</f>
        <v>0</v>
      </c>
      <c r="H414" s="178"/>
      <c r="I414" s="179">
        <f>ROUND(E414*H414,2)</f>
        <v>0</v>
      </c>
      <c r="J414" s="178"/>
      <c r="K414" s="179">
        <f>ROUND(E414*J414,2)</f>
        <v>0</v>
      </c>
      <c r="L414" s="179">
        <v>21</v>
      </c>
      <c r="M414" s="179">
        <f>G414*(1+L414/100)</f>
        <v>0</v>
      </c>
      <c r="N414" s="177">
        <v>2.0000000000000001E-4</v>
      </c>
      <c r="O414" s="177">
        <f>ROUND(E414*N414,2)</f>
        <v>0.05</v>
      </c>
      <c r="P414" s="177">
        <v>0</v>
      </c>
      <c r="Q414" s="177">
        <f>ROUND(E414*P414,2)</f>
        <v>0</v>
      </c>
      <c r="R414" s="179"/>
      <c r="S414" s="179" t="s">
        <v>1946</v>
      </c>
      <c r="T414" s="180" t="s">
        <v>1902</v>
      </c>
      <c r="U414" s="162">
        <v>0</v>
      </c>
      <c r="V414" s="162">
        <f>ROUND(E414*U414,2)</f>
        <v>0</v>
      </c>
      <c r="W414" s="162"/>
      <c r="X414" s="162" t="s">
        <v>243</v>
      </c>
      <c r="Y414" s="162" t="s">
        <v>244</v>
      </c>
      <c r="Z414" s="151"/>
      <c r="AA414" s="151"/>
      <c r="AB414" s="151"/>
      <c r="AC414" s="151"/>
      <c r="AD414" s="151"/>
      <c r="AE414" s="151"/>
      <c r="AF414" s="151"/>
      <c r="AG414" s="151" t="s">
        <v>2108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2" x14ac:dyDescent="0.2">
      <c r="A415" s="158"/>
      <c r="B415" s="159"/>
      <c r="C415" s="192" t="s">
        <v>2235</v>
      </c>
      <c r="D415" s="164"/>
      <c r="E415" s="165"/>
      <c r="F415" s="162"/>
      <c r="G415" s="162"/>
      <c r="H415" s="162"/>
      <c r="I415" s="162"/>
      <c r="J415" s="162"/>
      <c r="K415" s="162"/>
      <c r="L415" s="162"/>
      <c r="M415" s="162"/>
      <c r="N415" s="161"/>
      <c r="O415" s="161"/>
      <c r="P415" s="161"/>
      <c r="Q415" s="161"/>
      <c r="R415" s="162"/>
      <c r="S415" s="162"/>
      <c r="T415" s="162"/>
      <c r="U415" s="162"/>
      <c r="V415" s="162"/>
      <c r="W415" s="162"/>
      <c r="X415" s="162"/>
      <c r="Y415" s="162"/>
      <c r="Z415" s="151"/>
      <c r="AA415" s="151"/>
      <c r="AB415" s="151"/>
      <c r="AC415" s="151"/>
      <c r="AD415" s="151"/>
      <c r="AE415" s="151"/>
      <c r="AF415" s="151"/>
      <c r="AG415" s="151" t="s">
        <v>249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2" t="s">
        <v>2236</v>
      </c>
      <c r="D416" s="164"/>
      <c r="E416" s="165"/>
      <c r="F416" s="162"/>
      <c r="G416" s="162"/>
      <c r="H416" s="162"/>
      <c r="I416" s="162"/>
      <c r="J416" s="162"/>
      <c r="K416" s="162"/>
      <c r="L416" s="162"/>
      <c r="M416" s="162"/>
      <c r="N416" s="161"/>
      <c r="O416" s="161"/>
      <c r="P416" s="161"/>
      <c r="Q416" s="161"/>
      <c r="R416" s="162"/>
      <c r="S416" s="162"/>
      <c r="T416" s="162"/>
      <c r="U416" s="162"/>
      <c r="V416" s="162"/>
      <c r="W416" s="162"/>
      <c r="X416" s="162"/>
      <c r="Y416" s="162"/>
      <c r="Z416" s="151"/>
      <c r="AA416" s="151"/>
      <c r="AB416" s="151"/>
      <c r="AC416" s="151"/>
      <c r="AD416" s="151"/>
      <c r="AE416" s="151"/>
      <c r="AF416" s="151"/>
      <c r="AG416" s="151" t="s">
        <v>249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92" t="s">
        <v>2237</v>
      </c>
      <c r="D417" s="164"/>
      <c r="E417" s="165">
        <v>266</v>
      </c>
      <c r="F417" s="162"/>
      <c r="G417" s="162"/>
      <c r="H417" s="162"/>
      <c r="I417" s="162"/>
      <c r="J417" s="162"/>
      <c r="K417" s="162"/>
      <c r="L417" s="162"/>
      <c r="M417" s="162"/>
      <c r="N417" s="161"/>
      <c r="O417" s="161"/>
      <c r="P417" s="161"/>
      <c r="Q417" s="161"/>
      <c r="R417" s="162"/>
      <c r="S417" s="162"/>
      <c r="T417" s="162"/>
      <c r="U417" s="162"/>
      <c r="V417" s="162"/>
      <c r="W417" s="162"/>
      <c r="X417" s="162"/>
      <c r="Y417" s="162"/>
      <c r="Z417" s="151"/>
      <c r="AA417" s="151"/>
      <c r="AB417" s="151"/>
      <c r="AC417" s="151"/>
      <c r="AD417" s="151"/>
      <c r="AE417" s="151"/>
      <c r="AF417" s="151"/>
      <c r="AG417" s="151" t="s">
        <v>249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ht="22.5" outlineLevel="1" x14ac:dyDescent="0.2">
      <c r="A418" s="174">
        <v>86</v>
      </c>
      <c r="B418" s="175" t="s">
        <v>2238</v>
      </c>
      <c r="C418" s="191" t="s">
        <v>2239</v>
      </c>
      <c r="D418" s="176" t="s">
        <v>312</v>
      </c>
      <c r="E418" s="177">
        <v>80</v>
      </c>
      <c r="F418" s="178"/>
      <c r="G418" s="179">
        <f>ROUND(E418*F418,2)</f>
        <v>0</v>
      </c>
      <c r="H418" s="178"/>
      <c r="I418" s="179">
        <f>ROUND(E418*H418,2)</f>
        <v>0</v>
      </c>
      <c r="J418" s="178"/>
      <c r="K418" s="179">
        <f>ROUND(E418*J418,2)</f>
        <v>0</v>
      </c>
      <c r="L418" s="179">
        <v>21</v>
      </c>
      <c r="M418" s="179">
        <f>G418*(1+L418/100)</f>
        <v>0</v>
      </c>
      <c r="N418" s="177">
        <v>2.4000000000000001E-4</v>
      </c>
      <c r="O418" s="177">
        <f>ROUND(E418*N418,2)</f>
        <v>0.02</v>
      </c>
      <c r="P418" s="177">
        <v>0</v>
      </c>
      <c r="Q418" s="177">
        <f>ROUND(E418*P418,2)</f>
        <v>0</v>
      </c>
      <c r="R418" s="179"/>
      <c r="S418" s="179" t="s">
        <v>1946</v>
      </c>
      <c r="T418" s="180" t="s">
        <v>1902</v>
      </c>
      <c r="U418" s="162">
        <v>0</v>
      </c>
      <c r="V418" s="162">
        <f>ROUND(E418*U418,2)</f>
        <v>0</v>
      </c>
      <c r="W418" s="162"/>
      <c r="X418" s="162" t="s">
        <v>243</v>
      </c>
      <c r="Y418" s="162" t="s">
        <v>244</v>
      </c>
      <c r="Z418" s="151"/>
      <c r="AA418" s="151"/>
      <c r="AB418" s="151"/>
      <c r="AC418" s="151"/>
      <c r="AD418" s="151"/>
      <c r="AE418" s="151"/>
      <c r="AF418" s="151"/>
      <c r="AG418" s="151" t="s">
        <v>2108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">
      <c r="A419" s="158"/>
      <c r="B419" s="159"/>
      <c r="C419" s="192" t="s">
        <v>2240</v>
      </c>
      <c r="D419" s="164"/>
      <c r="E419" s="165"/>
      <c r="F419" s="162"/>
      <c r="G419" s="162"/>
      <c r="H419" s="162"/>
      <c r="I419" s="162"/>
      <c r="J419" s="162"/>
      <c r="K419" s="162"/>
      <c r="L419" s="162"/>
      <c r="M419" s="162"/>
      <c r="N419" s="161"/>
      <c r="O419" s="161"/>
      <c r="P419" s="161"/>
      <c r="Q419" s="161"/>
      <c r="R419" s="162"/>
      <c r="S419" s="162"/>
      <c r="T419" s="162"/>
      <c r="U419" s="162"/>
      <c r="V419" s="162"/>
      <c r="W419" s="162"/>
      <c r="X419" s="162"/>
      <c r="Y419" s="162"/>
      <c r="Z419" s="151"/>
      <c r="AA419" s="151"/>
      <c r="AB419" s="151"/>
      <c r="AC419" s="151"/>
      <c r="AD419" s="151"/>
      <c r="AE419" s="151"/>
      <c r="AF419" s="151"/>
      <c r="AG419" s="151" t="s">
        <v>249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3" x14ac:dyDescent="0.2">
      <c r="A420" s="158"/>
      <c r="B420" s="159"/>
      <c r="C420" s="192" t="s">
        <v>2241</v>
      </c>
      <c r="D420" s="164"/>
      <c r="E420" s="165"/>
      <c r="F420" s="162"/>
      <c r="G420" s="162"/>
      <c r="H420" s="162"/>
      <c r="I420" s="162"/>
      <c r="J420" s="162"/>
      <c r="K420" s="162"/>
      <c r="L420" s="162"/>
      <c r="M420" s="162"/>
      <c r="N420" s="161"/>
      <c r="O420" s="161"/>
      <c r="P420" s="161"/>
      <c r="Q420" s="161"/>
      <c r="R420" s="162"/>
      <c r="S420" s="162"/>
      <c r="T420" s="162"/>
      <c r="U420" s="162"/>
      <c r="V420" s="162"/>
      <c r="W420" s="162"/>
      <c r="X420" s="162"/>
      <c r="Y420" s="162"/>
      <c r="Z420" s="151"/>
      <c r="AA420" s="151"/>
      <c r="AB420" s="151"/>
      <c r="AC420" s="151"/>
      <c r="AD420" s="151"/>
      <c r="AE420" s="151"/>
      <c r="AF420" s="151"/>
      <c r="AG420" s="151" t="s">
        <v>249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3" x14ac:dyDescent="0.2">
      <c r="A421" s="158"/>
      <c r="B421" s="159"/>
      <c r="C421" s="192" t="s">
        <v>2242</v>
      </c>
      <c r="D421" s="164"/>
      <c r="E421" s="165">
        <v>80</v>
      </c>
      <c r="F421" s="162"/>
      <c r="G421" s="162"/>
      <c r="H421" s="162"/>
      <c r="I421" s="162"/>
      <c r="J421" s="162"/>
      <c r="K421" s="162"/>
      <c r="L421" s="162"/>
      <c r="M421" s="162"/>
      <c r="N421" s="161"/>
      <c r="O421" s="161"/>
      <c r="P421" s="161"/>
      <c r="Q421" s="161"/>
      <c r="R421" s="162"/>
      <c r="S421" s="162"/>
      <c r="T421" s="162"/>
      <c r="U421" s="162"/>
      <c r="V421" s="162"/>
      <c r="W421" s="162"/>
      <c r="X421" s="162"/>
      <c r="Y421" s="162"/>
      <c r="Z421" s="151"/>
      <c r="AA421" s="151"/>
      <c r="AB421" s="151"/>
      <c r="AC421" s="151"/>
      <c r="AD421" s="151"/>
      <c r="AE421" s="151"/>
      <c r="AF421" s="151"/>
      <c r="AG421" s="151" t="s">
        <v>249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74">
        <v>87</v>
      </c>
      <c r="B422" s="175" t="s">
        <v>2243</v>
      </c>
      <c r="C422" s="191" t="s">
        <v>2244</v>
      </c>
      <c r="D422" s="176" t="s">
        <v>446</v>
      </c>
      <c r="E422" s="177">
        <v>28</v>
      </c>
      <c r="F422" s="178"/>
      <c r="G422" s="179">
        <f>ROUND(E422*F422,2)</f>
        <v>0</v>
      </c>
      <c r="H422" s="178"/>
      <c r="I422" s="179">
        <f>ROUND(E422*H422,2)</f>
        <v>0</v>
      </c>
      <c r="J422" s="178"/>
      <c r="K422" s="179">
        <f>ROUND(E422*J422,2)</f>
        <v>0</v>
      </c>
      <c r="L422" s="179">
        <v>21</v>
      </c>
      <c r="M422" s="179">
        <f>G422*(1+L422/100)</f>
        <v>0</v>
      </c>
      <c r="N422" s="177">
        <v>2.2000000000000001E-4</v>
      </c>
      <c r="O422" s="177">
        <f>ROUND(E422*N422,2)</f>
        <v>0.01</v>
      </c>
      <c r="P422" s="177">
        <v>0</v>
      </c>
      <c r="Q422" s="177">
        <f>ROUND(E422*P422,2)</f>
        <v>0</v>
      </c>
      <c r="R422" s="179"/>
      <c r="S422" s="179" t="s">
        <v>1946</v>
      </c>
      <c r="T422" s="180" t="s">
        <v>1902</v>
      </c>
      <c r="U422" s="162">
        <v>0</v>
      </c>
      <c r="V422" s="162">
        <f>ROUND(E422*U422,2)</f>
        <v>0</v>
      </c>
      <c r="W422" s="162"/>
      <c r="X422" s="162" t="s">
        <v>243</v>
      </c>
      <c r="Y422" s="162" t="s">
        <v>244</v>
      </c>
      <c r="Z422" s="151"/>
      <c r="AA422" s="151"/>
      <c r="AB422" s="151"/>
      <c r="AC422" s="151"/>
      <c r="AD422" s="151"/>
      <c r="AE422" s="151"/>
      <c r="AF422" s="151"/>
      <c r="AG422" s="151" t="s">
        <v>2108</v>
      </c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2" x14ac:dyDescent="0.2">
      <c r="A423" s="158"/>
      <c r="B423" s="159"/>
      <c r="C423" s="266" t="s">
        <v>1926</v>
      </c>
      <c r="D423" s="267"/>
      <c r="E423" s="267"/>
      <c r="F423" s="267"/>
      <c r="G423" s="267"/>
      <c r="H423" s="162"/>
      <c r="I423" s="162"/>
      <c r="J423" s="162"/>
      <c r="K423" s="162"/>
      <c r="L423" s="162"/>
      <c r="M423" s="162"/>
      <c r="N423" s="161"/>
      <c r="O423" s="161"/>
      <c r="P423" s="161"/>
      <c r="Q423" s="161"/>
      <c r="R423" s="162"/>
      <c r="S423" s="162"/>
      <c r="T423" s="162"/>
      <c r="U423" s="162"/>
      <c r="V423" s="162"/>
      <c r="W423" s="162"/>
      <c r="X423" s="162"/>
      <c r="Y423" s="162"/>
      <c r="Z423" s="151"/>
      <c r="AA423" s="151"/>
      <c r="AB423" s="151"/>
      <c r="AC423" s="151"/>
      <c r="AD423" s="151"/>
      <c r="AE423" s="151"/>
      <c r="AF423" s="151"/>
      <c r="AG423" s="151" t="s">
        <v>1927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3" x14ac:dyDescent="0.2">
      <c r="A424" s="158"/>
      <c r="B424" s="159"/>
      <c r="C424" s="264" t="s">
        <v>2245</v>
      </c>
      <c r="D424" s="265"/>
      <c r="E424" s="265"/>
      <c r="F424" s="265"/>
      <c r="G424" s="265"/>
      <c r="H424" s="162"/>
      <c r="I424" s="162"/>
      <c r="J424" s="162"/>
      <c r="K424" s="162"/>
      <c r="L424" s="162"/>
      <c r="M424" s="162"/>
      <c r="N424" s="161"/>
      <c r="O424" s="161"/>
      <c r="P424" s="161"/>
      <c r="Q424" s="161"/>
      <c r="R424" s="162"/>
      <c r="S424" s="162"/>
      <c r="T424" s="162"/>
      <c r="U424" s="162"/>
      <c r="V424" s="162"/>
      <c r="W424" s="162"/>
      <c r="X424" s="162"/>
      <c r="Y424" s="162"/>
      <c r="Z424" s="151"/>
      <c r="AA424" s="151"/>
      <c r="AB424" s="151"/>
      <c r="AC424" s="151"/>
      <c r="AD424" s="151"/>
      <c r="AE424" s="151"/>
      <c r="AF424" s="151"/>
      <c r="AG424" s="151" t="s">
        <v>1927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2" x14ac:dyDescent="0.2">
      <c r="A425" s="158"/>
      <c r="B425" s="159"/>
      <c r="C425" s="192" t="s">
        <v>2246</v>
      </c>
      <c r="D425" s="164"/>
      <c r="E425" s="165"/>
      <c r="F425" s="162"/>
      <c r="G425" s="162"/>
      <c r="H425" s="162"/>
      <c r="I425" s="162"/>
      <c r="J425" s="162"/>
      <c r="K425" s="162"/>
      <c r="L425" s="162"/>
      <c r="M425" s="162"/>
      <c r="N425" s="161"/>
      <c r="O425" s="161"/>
      <c r="P425" s="161"/>
      <c r="Q425" s="161"/>
      <c r="R425" s="162"/>
      <c r="S425" s="162"/>
      <c r="T425" s="162"/>
      <c r="U425" s="162"/>
      <c r="V425" s="162"/>
      <c r="W425" s="162"/>
      <c r="X425" s="162"/>
      <c r="Y425" s="162"/>
      <c r="Z425" s="151"/>
      <c r="AA425" s="151"/>
      <c r="AB425" s="151"/>
      <c r="AC425" s="151"/>
      <c r="AD425" s="151"/>
      <c r="AE425" s="151"/>
      <c r="AF425" s="151"/>
      <c r="AG425" s="151" t="s">
        <v>249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3" x14ac:dyDescent="0.2">
      <c r="A426" s="158"/>
      <c r="B426" s="159"/>
      <c r="C426" s="192" t="s">
        <v>2247</v>
      </c>
      <c r="D426" s="164"/>
      <c r="E426" s="165">
        <v>28</v>
      </c>
      <c r="F426" s="162"/>
      <c r="G426" s="162"/>
      <c r="H426" s="162"/>
      <c r="I426" s="162"/>
      <c r="J426" s="162"/>
      <c r="K426" s="162"/>
      <c r="L426" s="162"/>
      <c r="M426" s="162"/>
      <c r="N426" s="161"/>
      <c r="O426" s="161"/>
      <c r="P426" s="161"/>
      <c r="Q426" s="161"/>
      <c r="R426" s="162"/>
      <c r="S426" s="162"/>
      <c r="T426" s="162"/>
      <c r="U426" s="162"/>
      <c r="V426" s="162"/>
      <c r="W426" s="162"/>
      <c r="X426" s="162"/>
      <c r="Y426" s="162"/>
      <c r="Z426" s="151"/>
      <c r="AA426" s="151"/>
      <c r="AB426" s="151"/>
      <c r="AC426" s="151"/>
      <c r="AD426" s="151"/>
      <c r="AE426" s="151"/>
      <c r="AF426" s="151"/>
      <c r="AG426" s="151" t="s">
        <v>249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74">
        <v>88</v>
      </c>
      <c r="B427" s="175" t="s">
        <v>2248</v>
      </c>
      <c r="C427" s="191" t="s">
        <v>2249</v>
      </c>
      <c r="D427" s="176" t="s">
        <v>446</v>
      </c>
      <c r="E427" s="177">
        <v>26</v>
      </c>
      <c r="F427" s="178"/>
      <c r="G427" s="179">
        <f>ROUND(E427*F427,2)</f>
        <v>0</v>
      </c>
      <c r="H427" s="178"/>
      <c r="I427" s="179">
        <f>ROUND(E427*H427,2)</f>
        <v>0</v>
      </c>
      <c r="J427" s="178"/>
      <c r="K427" s="179">
        <f>ROUND(E427*J427,2)</f>
        <v>0</v>
      </c>
      <c r="L427" s="179">
        <v>21</v>
      </c>
      <c r="M427" s="179">
        <f>G427*(1+L427/100)</f>
        <v>0</v>
      </c>
      <c r="N427" s="177">
        <v>2.1000000000000001E-4</v>
      </c>
      <c r="O427" s="177">
        <f>ROUND(E427*N427,2)</f>
        <v>0.01</v>
      </c>
      <c r="P427" s="177">
        <v>0</v>
      </c>
      <c r="Q427" s="177">
        <f>ROUND(E427*P427,2)</f>
        <v>0</v>
      </c>
      <c r="R427" s="179"/>
      <c r="S427" s="179" t="s">
        <v>1946</v>
      </c>
      <c r="T427" s="180" t="s">
        <v>1902</v>
      </c>
      <c r="U427" s="162">
        <v>0</v>
      </c>
      <c r="V427" s="162">
        <f>ROUND(E427*U427,2)</f>
        <v>0</v>
      </c>
      <c r="W427" s="162"/>
      <c r="X427" s="162" t="s">
        <v>243</v>
      </c>
      <c r="Y427" s="162" t="s">
        <v>244</v>
      </c>
      <c r="Z427" s="151"/>
      <c r="AA427" s="151"/>
      <c r="AB427" s="151"/>
      <c r="AC427" s="151"/>
      <c r="AD427" s="151"/>
      <c r="AE427" s="151"/>
      <c r="AF427" s="151"/>
      <c r="AG427" s="151" t="s">
        <v>2108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2" x14ac:dyDescent="0.2">
      <c r="A428" s="158"/>
      <c r="B428" s="159"/>
      <c r="C428" s="266" t="s">
        <v>1926</v>
      </c>
      <c r="D428" s="267"/>
      <c r="E428" s="267"/>
      <c r="F428" s="267"/>
      <c r="G428" s="267"/>
      <c r="H428" s="162"/>
      <c r="I428" s="162"/>
      <c r="J428" s="162"/>
      <c r="K428" s="162"/>
      <c r="L428" s="162"/>
      <c r="M428" s="162"/>
      <c r="N428" s="161"/>
      <c r="O428" s="161"/>
      <c r="P428" s="161"/>
      <c r="Q428" s="161"/>
      <c r="R428" s="162"/>
      <c r="S428" s="162"/>
      <c r="T428" s="162"/>
      <c r="U428" s="162"/>
      <c r="V428" s="162"/>
      <c r="W428" s="162"/>
      <c r="X428" s="162"/>
      <c r="Y428" s="162"/>
      <c r="Z428" s="151"/>
      <c r="AA428" s="151"/>
      <c r="AB428" s="151"/>
      <c r="AC428" s="151"/>
      <c r="AD428" s="151"/>
      <c r="AE428" s="151"/>
      <c r="AF428" s="151"/>
      <c r="AG428" s="151" t="s">
        <v>1927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3" x14ac:dyDescent="0.2">
      <c r="A429" s="158"/>
      <c r="B429" s="159"/>
      <c r="C429" s="264" t="s">
        <v>2245</v>
      </c>
      <c r="D429" s="265"/>
      <c r="E429" s="265"/>
      <c r="F429" s="265"/>
      <c r="G429" s="265"/>
      <c r="H429" s="162"/>
      <c r="I429" s="162"/>
      <c r="J429" s="162"/>
      <c r="K429" s="162"/>
      <c r="L429" s="162"/>
      <c r="M429" s="162"/>
      <c r="N429" s="161"/>
      <c r="O429" s="161"/>
      <c r="P429" s="161"/>
      <c r="Q429" s="161"/>
      <c r="R429" s="162"/>
      <c r="S429" s="162"/>
      <c r="T429" s="162"/>
      <c r="U429" s="162"/>
      <c r="V429" s="162"/>
      <c r="W429" s="162"/>
      <c r="X429" s="162"/>
      <c r="Y429" s="162"/>
      <c r="Z429" s="151"/>
      <c r="AA429" s="151"/>
      <c r="AB429" s="151"/>
      <c r="AC429" s="151"/>
      <c r="AD429" s="151"/>
      <c r="AE429" s="151"/>
      <c r="AF429" s="151"/>
      <c r="AG429" s="151" t="s">
        <v>1927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2" x14ac:dyDescent="0.2">
      <c r="A430" s="158"/>
      <c r="B430" s="159"/>
      <c r="C430" s="192" t="s">
        <v>2250</v>
      </c>
      <c r="D430" s="164"/>
      <c r="E430" s="165"/>
      <c r="F430" s="162"/>
      <c r="G430" s="162"/>
      <c r="H430" s="162"/>
      <c r="I430" s="162"/>
      <c r="J430" s="162"/>
      <c r="K430" s="162"/>
      <c r="L430" s="162"/>
      <c r="M430" s="162"/>
      <c r="N430" s="161"/>
      <c r="O430" s="161"/>
      <c r="P430" s="161"/>
      <c r="Q430" s="161"/>
      <c r="R430" s="162"/>
      <c r="S430" s="162"/>
      <c r="T430" s="162"/>
      <c r="U430" s="162"/>
      <c r="V430" s="162"/>
      <c r="W430" s="162"/>
      <c r="X430" s="162"/>
      <c r="Y430" s="162"/>
      <c r="Z430" s="151"/>
      <c r="AA430" s="151"/>
      <c r="AB430" s="151"/>
      <c r="AC430" s="151"/>
      <c r="AD430" s="151"/>
      <c r="AE430" s="151"/>
      <c r="AF430" s="151"/>
      <c r="AG430" s="151" t="s">
        <v>249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2" t="s">
        <v>2251</v>
      </c>
      <c r="D431" s="164"/>
      <c r="E431" s="165">
        <v>26</v>
      </c>
      <c r="F431" s="162"/>
      <c r="G431" s="162"/>
      <c r="H431" s="162"/>
      <c r="I431" s="162"/>
      <c r="J431" s="162"/>
      <c r="K431" s="162"/>
      <c r="L431" s="162"/>
      <c r="M431" s="162"/>
      <c r="N431" s="161"/>
      <c r="O431" s="161"/>
      <c r="P431" s="161"/>
      <c r="Q431" s="161"/>
      <c r="R431" s="162"/>
      <c r="S431" s="162"/>
      <c r="T431" s="162"/>
      <c r="U431" s="162"/>
      <c r="V431" s="162"/>
      <c r="W431" s="162"/>
      <c r="X431" s="162"/>
      <c r="Y431" s="162"/>
      <c r="Z431" s="151"/>
      <c r="AA431" s="151"/>
      <c r="AB431" s="151"/>
      <c r="AC431" s="151"/>
      <c r="AD431" s="151"/>
      <c r="AE431" s="151"/>
      <c r="AF431" s="151"/>
      <c r="AG431" s="151" t="s">
        <v>249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74">
        <v>89</v>
      </c>
      <c r="B432" s="175" t="s">
        <v>2252</v>
      </c>
      <c r="C432" s="191" t="s">
        <v>2253</v>
      </c>
      <c r="D432" s="176" t="s">
        <v>446</v>
      </c>
      <c r="E432" s="177">
        <v>2</v>
      </c>
      <c r="F432" s="178"/>
      <c r="G432" s="179">
        <f>ROUND(E432*F432,2)</f>
        <v>0</v>
      </c>
      <c r="H432" s="178"/>
      <c r="I432" s="179">
        <f>ROUND(E432*H432,2)</f>
        <v>0</v>
      </c>
      <c r="J432" s="178"/>
      <c r="K432" s="179">
        <f>ROUND(E432*J432,2)</f>
        <v>0</v>
      </c>
      <c r="L432" s="179">
        <v>21</v>
      </c>
      <c r="M432" s="179">
        <f>G432*(1+L432/100)</f>
        <v>0</v>
      </c>
      <c r="N432" s="177">
        <v>3.4000000000000002E-4</v>
      </c>
      <c r="O432" s="177">
        <f>ROUND(E432*N432,2)</f>
        <v>0</v>
      </c>
      <c r="P432" s="177">
        <v>0</v>
      </c>
      <c r="Q432" s="177">
        <f>ROUND(E432*P432,2)</f>
        <v>0</v>
      </c>
      <c r="R432" s="179"/>
      <c r="S432" s="179" t="s">
        <v>1946</v>
      </c>
      <c r="T432" s="180" t="s">
        <v>1902</v>
      </c>
      <c r="U432" s="162">
        <v>0</v>
      </c>
      <c r="V432" s="162">
        <f>ROUND(E432*U432,2)</f>
        <v>0</v>
      </c>
      <c r="W432" s="162"/>
      <c r="X432" s="162" t="s">
        <v>243</v>
      </c>
      <c r="Y432" s="162" t="s">
        <v>244</v>
      </c>
      <c r="Z432" s="151"/>
      <c r="AA432" s="151"/>
      <c r="AB432" s="151"/>
      <c r="AC432" s="151"/>
      <c r="AD432" s="151"/>
      <c r="AE432" s="151"/>
      <c r="AF432" s="151"/>
      <c r="AG432" s="151" t="s">
        <v>2108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">
      <c r="A433" s="158"/>
      <c r="B433" s="159"/>
      <c r="C433" s="192" t="s">
        <v>1955</v>
      </c>
      <c r="D433" s="164"/>
      <c r="E433" s="165"/>
      <c r="F433" s="162"/>
      <c r="G433" s="162"/>
      <c r="H433" s="162"/>
      <c r="I433" s="162"/>
      <c r="J433" s="162"/>
      <c r="K433" s="162"/>
      <c r="L433" s="162"/>
      <c r="M433" s="162"/>
      <c r="N433" s="161"/>
      <c r="O433" s="161"/>
      <c r="P433" s="161"/>
      <c r="Q433" s="161"/>
      <c r="R433" s="162"/>
      <c r="S433" s="162"/>
      <c r="T433" s="162"/>
      <c r="U433" s="162"/>
      <c r="V433" s="162"/>
      <c r="W433" s="162"/>
      <c r="X433" s="162"/>
      <c r="Y433" s="162"/>
      <c r="Z433" s="151"/>
      <c r="AA433" s="151"/>
      <c r="AB433" s="151"/>
      <c r="AC433" s="151"/>
      <c r="AD433" s="151"/>
      <c r="AE433" s="151"/>
      <c r="AF433" s="151"/>
      <c r="AG433" s="151" t="s">
        <v>249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2" t="s">
        <v>122</v>
      </c>
      <c r="D434" s="164"/>
      <c r="E434" s="165">
        <v>2</v>
      </c>
      <c r="F434" s="162"/>
      <c r="G434" s="162"/>
      <c r="H434" s="162"/>
      <c r="I434" s="162"/>
      <c r="J434" s="162"/>
      <c r="K434" s="162"/>
      <c r="L434" s="162"/>
      <c r="M434" s="162"/>
      <c r="N434" s="161"/>
      <c r="O434" s="161"/>
      <c r="P434" s="161"/>
      <c r="Q434" s="161"/>
      <c r="R434" s="162"/>
      <c r="S434" s="162"/>
      <c r="T434" s="162"/>
      <c r="U434" s="162"/>
      <c r="V434" s="162"/>
      <c r="W434" s="162"/>
      <c r="X434" s="162"/>
      <c r="Y434" s="162"/>
      <c r="Z434" s="151"/>
      <c r="AA434" s="151"/>
      <c r="AB434" s="151"/>
      <c r="AC434" s="151"/>
      <c r="AD434" s="151"/>
      <c r="AE434" s="151"/>
      <c r="AF434" s="151"/>
      <c r="AG434" s="151" t="s">
        <v>249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74">
        <v>90</v>
      </c>
      <c r="B435" s="175" t="s">
        <v>2254</v>
      </c>
      <c r="C435" s="191" t="s">
        <v>2255</v>
      </c>
      <c r="D435" s="176" t="s">
        <v>446</v>
      </c>
      <c r="E435" s="177">
        <v>2</v>
      </c>
      <c r="F435" s="178"/>
      <c r="G435" s="179">
        <f>ROUND(E435*F435,2)</f>
        <v>0</v>
      </c>
      <c r="H435" s="178"/>
      <c r="I435" s="179">
        <f>ROUND(E435*H435,2)</f>
        <v>0</v>
      </c>
      <c r="J435" s="178"/>
      <c r="K435" s="179">
        <f>ROUND(E435*J435,2)</f>
        <v>0</v>
      </c>
      <c r="L435" s="179">
        <v>21</v>
      </c>
      <c r="M435" s="179">
        <f>G435*(1+L435/100)</f>
        <v>0</v>
      </c>
      <c r="N435" s="177">
        <v>5.0000000000000001E-4</v>
      </c>
      <c r="O435" s="177">
        <f>ROUND(E435*N435,2)</f>
        <v>0</v>
      </c>
      <c r="P435" s="177">
        <v>0</v>
      </c>
      <c r="Q435" s="177">
        <f>ROUND(E435*P435,2)</f>
        <v>0</v>
      </c>
      <c r="R435" s="179"/>
      <c r="S435" s="179" t="s">
        <v>1946</v>
      </c>
      <c r="T435" s="180" t="s">
        <v>1902</v>
      </c>
      <c r="U435" s="162">
        <v>0</v>
      </c>
      <c r="V435" s="162">
        <f>ROUND(E435*U435,2)</f>
        <v>0</v>
      </c>
      <c r="W435" s="162"/>
      <c r="X435" s="162" t="s">
        <v>243</v>
      </c>
      <c r="Y435" s="162" t="s">
        <v>244</v>
      </c>
      <c r="Z435" s="151"/>
      <c r="AA435" s="151"/>
      <c r="AB435" s="151"/>
      <c r="AC435" s="151"/>
      <c r="AD435" s="151"/>
      <c r="AE435" s="151"/>
      <c r="AF435" s="151"/>
      <c r="AG435" s="151" t="s">
        <v>2108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2" x14ac:dyDescent="0.2">
      <c r="A436" s="158"/>
      <c r="B436" s="159"/>
      <c r="C436" s="266" t="s">
        <v>1926</v>
      </c>
      <c r="D436" s="267"/>
      <c r="E436" s="267"/>
      <c r="F436" s="267"/>
      <c r="G436" s="267"/>
      <c r="H436" s="162"/>
      <c r="I436" s="162"/>
      <c r="J436" s="162"/>
      <c r="K436" s="162"/>
      <c r="L436" s="162"/>
      <c r="M436" s="162"/>
      <c r="N436" s="161"/>
      <c r="O436" s="161"/>
      <c r="P436" s="161"/>
      <c r="Q436" s="161"/>
      <c r="R436" s="162"/>
      <c r="S436" s="162"/>
      <c r="T436" s="162"/>
      <c r="U436" s="162"/>
      <c r="V436" s="162"/>
      <c r="W436" s="162"/>
      <c r="X436" s="162"/>
      <c r="Y436" s="162"/>
      <c r="Z436" s="151"/>
      <c r="AA436" s="151"/>
      <c r="AB436" s="151"/>
      <c r="AC436" s="151"/>
      <c r="AD436" s="151"/>
      <c r="AE436" s="151"/>
      <c r="AF436" s="151"/>
      <c r="AG436" s="151" t="s">
        <v>1927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264" t="s">
        <v>2245</v>
      </c>
      <c r="D437" s="265"/>
      <c r="E437" s="265"/>
      <c r="F437" s="265"/>
      <c r="G437" s="265"/>
      <c r="H437" s="162"/>
      <c r="I437" s="162"/>
      <c r="J437" s="162"/>
      <c r="K437" s="162"/>
      <c r="L437" s="162"/>
      <c r="M437" s="162"/>
      <c r="N437" s="161"/>
      <c r="O437" s="161"/>
      <c r="P437" s="161"/>
      <c r="Q437" s="161"/>
      <c r="R437" s="162"/>
      <c r="S437" s="162"/>
      <c r="T437" s="162"/>
      <c r="U437" s="162"/>
      <c r="V437" s="162"/>
      <c r="W437" s="162"/>
      <c r="X437" s="162"/>
      <c r="Y437" s="162"/>
      <c r="Z437" s="151"/>
      <c r="AA437" s="151"/>
      <c r="AB437" s="151"/>
      <c r="AC437" s="151"/>
      <c r="AD437" s="151"/>
      <c r="AE437" s="151"/>
      <c r="AF437" s="151"/>
      <c r="AG437" s="151" t="s">
        <v>1927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2" x14ac:dyDescent="0.2">
      <c r="A438" s="158"/>
      <c r="B438" s="159"/>
      <c r="C438" s="192" t="s">
        <v>1955</v>
      </c>
      <c r="D438" s="164"/>
      <c r="E438" s="165"/>
      <c r="F438" s="162"/>
      <c r="G438" s="162"/>
      <c r="H438" s="162"/>
      <c r="I438" s="162"/>
      <c r="J438" s="162"/>
      <c r="K438" s="162"/>
      <c r="L438" s="162"/>
      <c r="M438" s="162"/>
      <c r="N438" s="161"/>
      <c r="O438" s="161"/>
      <c r="P438" s="161"/>
      <c r="Q438" s="161"/>
      <c r="R438" s="162"/>
      <c r="S438" s="162"/>
      <c r="T438" s="162"/>
      <c r="U438" s="162"/>
      <c r="V438" s="162"/>
      <c r="W438" s="162"/>
      <c r="X438" s="162"/>
      <c r="Y438" s="162"/>
      <c r="Z438" s="151"/>
      <c r="AA438" s="151"/>
      <c r="AB438" s="151"/>
      <c r="AC438" s="151"/>
      <c r="AD438" s="151"/>
      <c r="AE438" s="151"/>
      <c r="AF438" s="151"/>
      <c r="AG438" s="151" t="s">
        <v>249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192" t="s">
        <v>122</v>
      </c>
      <c r="D439" s="164"/>
      <c r="E439" s="165">
        <v>2</v>
      </c>
      <c r="F439" s="162"/>
      <c r="G439" s="162"/>
      <c r="H439" s="162"/>
      <c r="I439" s="162"/>
      <c r="J439" s="162"/>
      <c r="K439" s="162"/>
      <c r="L439" s="162"/>
      <c r="M439" s="162"/>
      <c r="N439" s="161"/>
      <c r="O439" s="161"/>
      <c r="P439" s="161"/>
      <c r="Q439" s="161"/>
      <c r="R439" s="162"/>
      <c r="S439" s="162"/>
      <c r="T439" s="162"/>
      <c r="U439" s="162"/>
      <c r="V439" s="162"/>
      <c r="W439" s="162"/>
      <c r="X439" s="162"/>
      <c r="Y439" s="162"/>
      <c r="Z439" s="151"/>
      <c r="AA439" s="151"/>
      <c r="AB439" s="151"/>
      <c r="AC439" s="151"/>
      <c r="AD439" s="151"/>
      <c r="AE439" s="151"/>
      <c r="AF439" s="151"/>
      <c r="AG439" s="151" t="s">
        <v>249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74">
        <v>91</v>
      </c>
      <c r="B440" s="175" t="s">
        <v>2256</v>
      </c>
      <c r="C440" s="191" t="s">
        <v>2257</v>
      </c>
      <c r="D440" s="176" t="s">
        <v>446</v>
      </c>
      <c r="E440" s="177">
        <v>2</v>
      </c>
      <c r="F440" s="178"/>
      <c r="G440" s="179">
        <f>ROUND(E440*F440,2)</f>
        <v>0</v>
      </c>
      <c r="H440" s="178"/>
      <c r="I440" s="179">
        <f>ROUND(E440*H440,2)</f>
        <v>0</v>
      </c>
      <c r="J440" s="178"/>
      <c r="K440" s="179">
        <f>ROUND(E440*J440,2)</f>
        <v>0</v>
      </c>
      <c r="L440" s="179">
        <v>21</v>
      </c>
      <c r="M440" s="179">
        <f>G440*(1+L440/100)</f>
        <v>0</v>
      </c>
      <c r="N440" s="177">
        <v>6.9999999999999999E-4</v>
      </c>
      <c r="O440" s="177">
        <f>ROUND(E440*N440,2)</f>
        <v>0</v>
      </c>
      <c r="P440" s="177">
        <v>0</v>
      </c>
      <c r="Q440" s="177">
        <f>ROUND(E440*P440,2)</f>
        <v>0</v>
      </c>
      <c r="R440" s="179"/>
      <c r="S440" s="179" t="s">
        <v>1946</v>
      </c>
      <c r="T440" s="180" t="s">
        <v>1902</v>
      </c>
      <c r="U440" s="162">
        <v>0</v>
      </c>
      <c r="V440" s="162">
        <f>ROUND(E440*U440,2)</f>
        <v>0</v>
      </c>
      <c r="W440" s="162"/>
      <c r="X440" s="162" t="s">
        <v>243</v>
      </c>
      <c r="Y440" s="162" t="s">
        <v>244</v>
      </c>
      <c r="Z440" s="151"/>
      <c r="AA440" s="151"/>
      <c r="AB440" s="151"/>
      <c r="AC440" s="151"/>
      <c r="AD440" s="151"/>
      <c r="AE440" s="151"/>
      <c r="AF440" s="151"/>
      <c r="AG440" s="151" t="s">
        <v>2108</v>
      </c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2" x14ac:dyDescent="0.2">
      <c r="A441" s="158"/>
      <c r="B441" s="159"/>
      <c r="C441" s="192" t="s">
        <v>1955</v>
      </c>
      <c r="D441" s="164"/>
      <c r="E441" s="165"/>
      <c r="F441" s="162"/>
      <c r="G441" s="162"/>
      <c r="H441" s="162"/>
      <c r="I441" s="162"/>
      <c r="J441" s="162"/>
      <c r="K441" s="162"/>
      <c r="L441" s="162"/>
      <c r="M441" s="162"/>
      <c r="N441" s="161"/>
      <c r="O441" s="161"/>
      <c r="P441" s="161"/>
      <c r="Q441" s="161"/>
      <c r="R441" s="162"/>
      <c r="S441" s="162"/>
      <c r="T441" s="162"/>
      <c r="U441" s="162"/>
      <c r="V441" s="162"/>
      <c r="W441" s="162"/>
      <c r="X441" s="162"/>
      <c r="Y441" s="162"/>
      <c r="Z441" s="151"/>
      <c r="AA441" s="151"/>
      <c r="AB441" s="151"/>
      <c r="AC441" s="151"/>
      <c r="AD441" s="151"/>
      <c r="AE441" s="151"/>
      <c r="AF441" s="151"/>
      <c r="AG441" s="151" t="s">
        <v>249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2" t="s">
        <v>122</v>
      </c>
      <c r="D442" s="164"/>
      <c r="E442" s="165">
        <v>2</v>
      </c>
      <c r="F442" s="162"/>
      <c r="G442" s="162"/>
      <c r="H442" s="162"/>
      <c r="I442" s="162"/>
      <c r="J442" s="162"/>
      <c r="K442" s="162"/>
      <c r="L442" s="162"/>
      <c r="M442" s="162"/>
      <c r="N442" s="161"/>
      <c r="O442" s="161"/>
      <c r="P442" s="161"/>
      <c r="Q442" s="161"/>
      <c r="R442" s="162"/>
      <c r="S442" s="162"/>
      <c r="T442" s="162"/>
      <c r="U442" s="162"/>
      <c r="V442" s="162"/>
      <c r="W442" s="162"/>
      <c r="X442" s="162"/>
      <c r="Y442" s="162"/>
      <c r="Z442" s="151"/>
      <c r="AA442" s="151"/>
      <c r="AB442" s="151"/>
      <c r="AC442" s="151"/>
      <c r="AD442" s="151"/>
      <c r="AE442" s="151"/>
      <c r="AF442" s="151"/>
      <c r="AG442" s="151" t="s">
        <v>249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ht="22.5" outlineLevel="1" x14ac:dyDescent="0.2">
      <c r="A443" s="174">
        <v>92</v>
      </c>
      <c r="B443" s="175" t="s">
        <v>2258</v>
      </c>
      <c r="C443" s="191" t="s">
        <v>2259</v>
      </c>
      <c r="D443" s="176" t="s">
        <v>446</v>
      </c>
      <c r="E443" s="177">
        <v>48</v>
      </c>
      <c r="F443" s="178"/>
      <c r="G443" s="179">
        <f>ROUND(E443*F443,2)</f>
        <v>0</v>
      </c>
      <c r="H443" s="178"/>
      <c r="I443" s="179">
        <f>ROUND(E443*H443,2)</f>
        <v>0</v>
      </c>
      <c r="J443" s="178"/>
      <c r="K443" s="179">
        <f>ROUND(E443*J443,2)</f>
        <v>0</v>
      </c>
      <c r="L443" s="179">
        <v>21</v>
      </c>
      <c r="M443" s="179">
        <f>G443*(1+L443/100)</f>
        <v>0</v>
      </c>
      <c r="N443" s="177">
        <v>2.7999999999999998E-4</v>
      </c>
      <c r="O443" s="177">
        <f>ROUND(E443*N443,2)</f>
        <v>0.01</v>
      </c>
      <c r="P443" s="177">
        <v>0</v>
      </c>
      <c r="Q443" s="177">
        <f>ROUND(E443*P443,2)</f>
        <v>0</v>
      </c>
      <c r="R443" s="179"/>
      <c r="S443" s="179" t="s">
        <v>1946</v>
      </c>
      <c r="T443" s="180" t="s">
        <v>1902</v>
      </c>
      <c r="U443" s="162">
        <v>0</v>
      </c>
      <c r="V443" s="162">
        <f>ROUND(E443*U443,2)</f>
        <v>0</v>
      </c>
      <c r="W443" s="162"/>
      <c r="X443" s="162" t="s">
        <v>243</v>
      </c>
      <c r="Y443" s="162" t="s">
        <v>244</v>
      </c>
      <c r="Z443" s="151"/>
      <c r="AA443" s="151"/>
      <c r="AB443" s="151"/>
      <c r="AC443" s="151"/>
      <c r="AD443" s="151"/>
      <c r="AE443" s="151"/>
      <c r="AF443" s="151"/>
      <c r="AG443" s="151" t="s">
        <v>2108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2" x14ac:dyDescent="0.2">
      <c r="A444" s="158"/>
      <c r="B444" s="159"/>
      <c r="C444" s="266" t="s">
        <v>1926</v>
      </c>
      <c r="D444" s="267"/>
      <c r="E444" s="267"/>
      <c r="F444" s="267"/>
      <c r="G444" s="267"/>
      <c r="H444" s="162"/>
      <c r="I444" s="162"/>
      <c r="J444" s="162"/>
      <c r="K444" s="162"/>
      <c r="L444" s="162"/>
      <c r="M444" s="162"/>
      <c r="N444" s="161"/>
      <c r="O444" s="161"/>
      <c r="P444" s="161"/>
      <c r="Q444" s="161"/>
      <c r="R444" s="162"/>
      <c r="S444" s="162"/>
      <c r="T444" s="162"/>
      <c r="U444" s="162"/>
      <c r="V444" s="162"/>
      <c r="W444" s="162"/>
      <c r="X444" s="162"/>
      <c r="Y444" s="162"/>
      <c r="Z444" s="151"/>
      <c r="AA444" s="151"/>
      <c r="AB444" s="151"/>
      <c r="AC444" s="151"/>
      <c r="AD444" s="151"/>
      <c r="AE444" s="151"/>
      <c r="AF444" s="151"/>
      <c r="AG444" s="151" t="s">
        <v>1927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3" x14ac:dyDescent="0.2">
      <c r="A445" s="158"/>
      <c r="B445" s="159"/>
      <c r="C445" s="264" t="s">
        <v>2260</v>
      </c>
      <c r="D445" s="265"/>
      <c r="E445" s="265"/>
      <c r="F445" s="265"/>
      <c r="G445" s="265"/>
      <c r="H445" s="162"/>
      <c r="I445" s="162"/>
      <c r="J445" s="162"/>
      <c r="K445" s="162"/>
      <c r="L445" s="162"/>
      <c r="M445" s="162"/>
      <c r="N445" s="161"/>
      <c r="O445" s="161"/>
      <c r="P445" s="161"/>
      <c r="Q445" s="161"/>
      <c r="R445" s="162"/>
      <c r="S445" s="162"/>
      <c r="T445" s="162"/>
      <c r="U445" s="162"/>
      <c r="V445" s="162"/>
      <c r="W445" s="162"/>
      <c r="X445" s="162"/>
      <c r="Y445" s="162"/>
      <c r="Z445" s="151"/>
      <c r="AA445" s="151"/>
      <c r="AB445" s="151"/>
      <c r="AC445" s="151"/>
      <c r="AD445" s="151"/>
      <c r="AE445" s="151"/>
      <c r="AF445" s="151"/>
      <c r="AG445" s="151" t="s">
        <v>1927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3" x14ac:dyDescent="0.2">
      <c r="A446" s="158"/>
      <c r="B446" s="159"/>
      <c r="C446" s="264" t="s">
        <v>2245</v>
      </c>
      <c r="D446" s="265"/>
      <c r="E446" s="265"/>
      <c r="F446" s="265"/>
      <c r="G446" s="265"/>
      <c r="H446" s="162"/>
      <c r="I446" s="162"/>
      <c r="J446" s="162"/>
      <c r="K446" s="162"/>
      <c r="L446" s="162"/>
      <c r="M446" s="162"/>
      <c r="N446" s="161"/>
      <c r="O446" s="161"/>
      <c r="P446" s="161"/>
      <c r="Q446" s="161"/>
      <c r="R446" s="162"/>
      <c r="S446" s="162"/>
      <c r="T446" s="162"/>
      <c r="U446" s="162"/>
      <c r="V446" s="162"/>
      <c r="W446" s="162"/>
      <c r="X446" s="162"/>
      <c r="Y446" s="162"/>
      <c r="Z446" s="151"/>
      <c r="AA446" s="151"/>
      <c r="AB446" s="151"/>
      <c r="AC446" s="151"/>
      <c r="AD446" s="151"/>
      <c r="AE446" s="151"/>
      <c r="AF446" s="151"/>
      <c r="AG446" s="151" t="s">
        <v>1927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2" x14ac:dyDescent="0.2">
      <c r="A447" s="158"/>
      <c r="B447" s="159"/>
      <c r="C447" s="192" t="s">
        <v>2200</v>
      </c>
      <c r="D447" s="164"/>
      <c r="E447" s="165"/>
      <c r="F447" s="162"/>
      <c r="G447" s="162"/>
      <c r="H447" s="162"/>
      <c r="I447" s="162"/>
      <c r="J447" s="162"/>
      <c r="K447" s="162"/>
      <c r="L447" s="162"/>
      <c r="M447" s="162"/>
      <c r="N447" s="161"/>
      <c r="O447" s="161"/>
      <c r="P447" s="161"/>
      <c r="Q447" s="161"/>
      <c r="R447" s="162"/>
      <c r="S447" s="162"/>
      <c r="T447" s="162"/>
      <c r="U447" s="162"/>
      <c r="V447" s="162"/>
      <c r="W447" s="162"/>
      <c r="X447" s="162"/>
      <c r="Y447" s="162"/>
      <c r="Z447" s="151"/>
      <c r="AA447" s="151"/>
      <c r="AB447" s="151"/>
      <c r="AC447" s="151"/>
      <c r="AD447" s="151"/>
      <c r="AE447" s="151"/>
      <c r="AF447" s="151"/>
      <c r="AG447" s="151" t="s">
        <v>249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3" x14ac:dyDescent="0.2">
      <c r="A448" s="158"/>
      <c r="B448" s="159"/>
      <c r="C448" s="192" t="s">
        <v>2201</v>
      </c>
      <c r="D448" s="164"/>
      <c r="E448" s="165">
        <v>48</v>
      </c>
      <c r="F448" s="162"/>
      <c r="G448" s="162"/>
      <c r="H448" s="162"/>
      <c r="I448" s="162"/>
      <c r="J448" s="162"/>
      <c r="K448" s="162"/>
      <c r="L448" s="162"/>
      <c r="M448" s="162"/>
      <c r="N448" s="161"/>
      <c r="O448" s="161"/>
      <c r="P448" s="161"/>
      <c r="Q448" s="161"/>
      <c r="R448" s="162"/>
      <c r="S448" s="162"/>
      <c r="T448" s="162"/>
      <c r="U448" s="162"/>
      <c r="V448" s="162"/>
      <c r="W448" s="162"/>
      <c r="X448" s="162"/>
      <c r="Y448" s="162"/>
      <c r="Z448" s="151"/>
      <c r="AA448" s="151"/>
      <c r="AB448" s="151"/>
      <c r="AC448" s="151"/>
      <c r="AD448" s="151"/>
      <c r="AE448" s="151"/>
      <c r="AF448" s="151"/>
      <c r="AG448" s="151" t="s">
        <v>249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74">
        <v>93</v>
      </c>
      <c r="B449" s="175" t="s">
        <v>2261</v>
      </c>
      <c r="C449" s="191" t="s">
        <v>2262</v>
      </c>
      <c r="D449" s="176" t="s">
        <v>446</v>
      </c>
      <c r="E449" s="177">
        <v>1</v>
      </c>
      <c r="F449" s="178"/>
      <c r="G449" s="179">
        <f>ROUND(E449*F449,2)</f>
        <v>0</v>
      </c>
      <c r="H449" s="178"/>
      <c r="I449" s="179">
        <f>ROUND(E449*H449,2)</f>
        <v>0</v>
      </c>
      <c r="J449" s="178"/>
      <c r="K449" s="179">
        <f>ROUND(E449*J449,2)</f>
        <v>0</v>
      </c>
      <c r="L449" s="179">
        <v>21</v>
      </c>
      <c r="M449" s="179">
        <f>G449*(1+L449/100)</f>
        <v>0</v>
      </c>
      <c r="N449" s="177">
        <v>2.32E-3</v>
      </c>
      <c r="O449" s="177">
        <f>ROUND(E449*N449,2)</f>
        <v>0</v>
      </c>
      <c r="P449" s="177">
        <v>0</v>
      </c>
      <c r="Q449" s="177">
        <f>ROUND(E449*P449,2)</f>
        <v>0</v>
      </c>
      <c r="R449" s="179"/>
      <c r="S449" s="179" t="s">
        <v>1946</v>
      </c>
      <c r="T449" s="180" t="s">
        <v>1902</v>
      </c>
      <c r="U449" s="162">
        <v>0</v>
      </c>
      <c r="V449" s="162">
        <f>ROUND(E449*U449,2)</f>
        <v>0</v>
      </c>
      <c r="W449" s="162"/>
      <c r="X449" s="162" t="s">
        <v>243</v>
      </c>
      <c r="Y449" s="162" t="s">
        <v>244</v>
      </c>
      <c r="Z449" s="151"/>
      <c r="AA449" s="151"/>
      <c r="AB449" s="151"/>
      <c r="AC449" s="151"/>
      <c r="AD449" s="151"/>
      <c r="AE449" s="151"/>
      <c r="AF449" s="151"/>
      <c r="AG449" s="151" t="s">
        <v>2108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">
      <c r="A450" s="158"/>
      <c r="B450" s="159"/>
      <c r="C450" s="192" t="s">
        <v>2263</v>
      </c>
      <c r="D450" s="164"/>
      <c r="E450" s="165"/>
      <c r="F450" s="162"/>
      <c r="G450" s="162"/>
      <c r="H450" s="162"/>
      <c r="I450" s="162"/>
      <c r="J450" s="162"/>
      <c r="K450" s="162"/>
      <c r="L450" s="162"/>
      <c r="M450" s="162"/>
      <c r="N450" s="161"/>
      <c r="O450" s="161"/>
      <c r="P450" s="161"/>
      <c r="Q450" s="161"/>
      <c r="R450" s="162"/>
      <c r="S450" s="162"/>
      <c r="T450" s="162"/>
      <c r="U450" s="162"/>
      <c r="V450" s="162"/>
      <c r="W450" s="162"/>
      <c r="X450" s="162"/>
      <c r="Y450" s="162"/>
      <c r="Z450" s="151"/>
      <c r="AA450" s="151"/>
      <c r="AB450" s="151"/>
      <c r="AC450" s="151"/>
      <c r="AD450" s="151"/>
      <c r="AE450" s="151"/>
      <c r="AF450" s="151"/>
      <c r="AG450" s="151" t="s">
        <v>249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2" t="s">
        <v>2029</v>
      </c>
      <c r="D451" s="164"/>
      <c r="E451" s="165"/>
      <c r="F451" s="162"/>
      <c r="G451" s="162"/>
      <c r="H451" s="162"/>
      <c r="I451" s="162"/>
      <c r="J451" s="162"/>
      <c r="K451" s="162"/>
      <c r="L451" s="162"/>
      <c r="M451" s="162"/>
      <c r="N451" s="161"/>
      <c r="O451" s="161"/>
      <c r="P451" s="161"/>
      <c r="Q451" s="161"/>
      <c r="R451" s="162"/>
      <c r="S451" s="162"/>
      <c r="T451" s="162"/>
      <c r="U451" s="162"/>
      <c r="V451" s="162"/>
      <c r="W451" s="162"/>
      <c r="X451" s="162"/>
      <c r="Y451" s="162"/>
      <c r="Z451" s="151"/>
      <c r="AA451" s="151"/>
      <c r="AB451" s="151"/>
      <c r="AC451" s="151"/>
      <c r="AD451" s="151"/>
      <c r="AE451" s="151"/>
      <c r="AF451" s="151"/>
      <c r="AG451" s="151" t="s">
        <v>249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2" t="s">
        <v>106</v>
      </c>
      <c r="D452" s="164"/>
      <c r="E452" s="165">
        <v>1</v>
      </c>
      <c r="F452" s="162"/>
      <c r="G452" s="162"/>
      <c r="H452" s="162"/>
      <c r="I452" s="162"/>
      <c r="J452" s="162"/>
      <c r="K452" s="162"/>
      <c r="L452" s="162"/>
      <c r="M452" s="162"/>
      <c r="N452" s="161"/>
      <c r="O452" s="161"/>
      <c r="P452" s="161"/>
      <c r="Q452" s="161"/>
      <c r="R452" s="162"/>
      <c r="S452" s="162"/>
      <c r="T452" s="162"/>
      <c r="U452" s="162"/>
      <c r="V452" s="162"/>
      <c r="W452" s="162"/>
      <c r="X452" s="162"/>
      <c r="Y452" s="162"/>
      <c r="Z452" s="151"/>
      <c r="AA452" s="151"/>
      <c r="AB452" s="151"/>
      <c r="AC452" s="151"/>
      <c r="AD452" s="151"/>
      <c r="AE452" s="151"/>
      <c r="AF452" s="151"/>
      <c r="AG452" s="151" t="s">
        <v>249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74">
        <v>94</v>
      </c>
      <c r="B453" s="175" t="s">
        <v>2264</v>
      </c>
      <c r="C453" s="191" t="s">
        <v>2265</v>
      </c>
      <c r="D453" s="176" t="s">
        <v>428</v>
      </c>
      <c r="E453" s="177">
        <v>3</v>
      </c>
      <c r="F453" s="178"/>
      <c r="G453" s="179">
        <f>ROUND(E453*F453,2)</f>
        <v>0</v>
      </c>
      <c r="H453" s="178"/>
      <c r="I453" s="179">
        <f>ROUND(E453*H453,2)</f>
        <v>0</v>
      </c>
      <c r="J453" s="178"/>
      <c r="K453" s="179">
        <f>ROUND(E453*J453,2)</f>
        <v>0</v>
      </c>
      <c r="L453" s="179">
        <v>21</v>
      </c>
      <c r="M453" s="179">
        <f>G453*(1+L453/100)</f>
        <v>0</v>
      </c>
      <c r="N453" s="177">
        <v>2.8199999999999999E-2</v>
      </c>
      <c r="O453" s="177">
        <f>ROUND(E453*N453,2)</f>
        <v>0.08</v>
      </c>
      <c r="P453" s="177">
        <v>0</v>
      </c>
      <c r="Q453" s="177">
        <f>ROUND(E453*P453,2)</f>
        <v>0</v>
      </c>
      <c r="R453" s="179"/>
      <c r="S453" s="179" t="s">
        <v>1946</v>
      </c>
      <c r="T453" s="180" t="s">
        <v>1902</v>
      </c>
      <c r="U453" s="162">
        <v>0</v>
      </c>
      <c r="V453" s="162">
        <f>ROUND(E453*U453,2)</f>
        <v>0</v>
      </c>
      <c r="W453" s="162"/>
      <c r="X453" s="162" t="s">
        <v>243</v>
      </c>
      <c r="Y453" s="162" t="s">
        <v>244</v>
      </c>
      <c r="Z453" s="151"/>
      <c r="AA453" s="151"/>
      <c r="AB453" s="151"/>
      <c r="AC453" s="151"/>
      <c r="AD453" s="151"/>
      <c r="AE453" s="151"/>
      <c r="AF453" s="151"/>
      <c r="AG453" s="151" t="s">
        <v>2108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2" x14ac:dyDescent="0.2">
      <c r="A454" s="158"/>
      <c r="B454" s="159"/>
      <c r="C454" s="192" t="s">
        <v>2209</v>
      </c>
      <c r="D454" s="164"/>
      <c r="E454" s="165"/>
      <c r="F454" s="162"/>
      <c r="G454" s="162"/>
      <c r="H454" s="162"/>
      <c r="I454" s="162"/>
      <c r="J454" s="162"/>
      <c r="K454" s="162"/>
      <c r="L454" s="162"/>
      <c r="M454" s="162"/>
      <c r="N454" s="161"/>
      <c r="O454" s="161"/>
      <c r="P454" s="161"/>
      <c r="Q454" s="161"/>
      <c r="R454" s="162"/>
      <c r="S454" s="162"/>
      <c r="T454" s="162"/>
      <c r="U454" s="162"/>
      <c r="V454" s="162"/>
      <c r="W454" s="162"/>
      <c r="X454" s="162"/>
      <c r="Y454" s="162"/>
      <c r="Z454" s="151"/>
      <c r="AA454" s="151"/>
      <c r="AB454" s="151"/>
      <c r="AC454" s="151"/>
      <c r="AD454" s="151"/>
      <c r="AE454" s="151"/>
      <c r="AF454" s="151"/>
      <c r="AG454" s="151" t="s">
        <v>249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2" t="s">
        <v>125</v>
      </c>
      <c r="D455" s="164"/>
      <c r="E455" s="165">
        <v>3</v>
      </c>
      <c r="F455" s="162"/>
      <c r="G455" s="162"/>
      <c r="H455" s="162"/>
      <c r="I455" s="162"/>
      <c r="J455" s="162"/>
      <c r="K455" s="162"/>
      <c r="L455" s="162"/>
      <c r="M455" s="162"/>
      <c r="N455" s="161"/>
      <c r="O455" s="161"/>
      <c r="P455" s="161"/>
      <c r="Q455" s="161"/>
      <c r="R455" s="162"/>
      <c r="S455" s="162"/>
      <c r="T455" s="162"/>
      <c r="U455" s="162"/>
      <c r="V455" s="162"/>
      <c r="W455" s="162"/>
      <c r="X455" s="162"/>
      <c r="Y455" s="162"/>
      <c r="Z455" s="151"/>
      <c r="AA455" s="151"/>
      <c r="AB455" s="151"/>
      <c r="AC455" s="151"/>
      <c r="AD455" s="151"/>
      <c r="AE455" s="151"/>
      <c r="AF455" s="151"/>
      <c r="AG455" s="151" t="s">
        <v>249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74">
        <v>95</v>
      </c>
      <c r="B456" s="175" t="s">
        <v>2266</v>
      </c>
      <c r="C456" s="191" t="s">
        <v>2267</v>
      </c>
      <c r="D456" s="176" t="s">
        <v>446</v>
      </c>
      <c r="E456" s="177">
        <v>3</v>
      </c>
      <c r="F456" s="178"/>
      <c r="G456" s="179">
        <f>ROUND(E456*F456,2)</f>
        <v>0</v>
      </c>
      <c r="H456" s="178"/>
      <c r="I456" s="179">
        <f>ROUND(E456*H456,2)</f>
        <v>0</v>
      </c>
      <c r="J456" s="178"/>
      <c r="K456" s="179">
        <f>ROUND(E456*J456,2)</f>
        <v>0</v>
      </c>
      <c r="L456" s="179">
        <v>21</v>
      </c>
      <c r="M456" s="179">
        <f>G456*(1+L456/100)</f>
        <v>0</v>
      </c>
      <c r="N456" s="177">
        <v>1.8400000000000001E-3</v>
      </c>
      <c r="O456" s="177">
        <f>ROUND(E456*N456,2)</f>
        <v>0.01</v>
      </c>
      <c r="P456" s="177">
        <v>0</v>
      </c>
      <c r="Q456" s="177">
        <f>ROUND(E456*P456,2)</f>
        <v>0</v>
      </c>
      <c r="R456" s="179"/>
      <c r="S456" s="179" t="s">
        <v>1946</v>
      </c>
      <c r="T456" s="180" t="s">
        <v>1902</v>
      </c>
      <c r="U456" s="162">
        <v>0</v>
      </c>
      <c r="V456" s="162">
        <f>ROUND(E456*U456,2)</f>
        <v>0</v>
      </c>
      <c r="W456" s="162"/>
      <c r="X456" s="162" t="s">
        <v>552</v>
      </c>
      <c r="Y456" s="162" t="s">
        <v>244</v>
      </c>
      <c r="Z456" s="151"/>
      <c r="AA456" s="151"/>
      <c r="AB456" s="151"/>
      <c r="AC456" s="151"/>
      <c r="AD456" s="151"/>
      <c r="AE456" s="151"/>
      <c r="AF456" s="151"/>
      <c r="AG456" s="151" t="s">
        <v>1988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2" x14ac:dyDescent="0.2">
      <c r="A457" s="158"/>
      <c r="B457" s="159"/>
      <c r="C457" s="266" t="s">
        <v>1926</v>
      </c>
      <c r="D457" s="267"/>
      <c r="E457" s="267"/>
      <c r="F457" s="267"/>
      <c r="G457" s="267"/>
      <c r="H457" s="162"/>
      <c r="I457" s="162"/>
      <c r="J457" s="162"/>
      <c r="K457" s="162"/>
      <c r="L457" s="162"/>
      <c r="M457" s="162"/>
      <c r="N457" s="161"/>
      <c r="O457" s="161"/>
      <c r="P457" s="161"/>
      <c r="Q457" s="161"/>
      <c r="R457" s="162"/>
      <c r="S457" s="162"/>
      <c r="T457" s="162"/>
      <c r="U457" s="162"/>
      <c r="V457" s="162"/>
      <c r="W457" s="162"/>
      <c r="X457" s="162"/>
      <c r="Y457" s="162"/>
      <c r="Z457" s="151"/>
      <c r="AA457" s="151"/>
      <c r="AB457" s="151"/>
      <c r="AC457" s="151"/>
      <c r="AD457" s="151"/>
      <c r="AE457" s="151"/>
      <c r="AF457" s="151"/>
      <c r="AG457" s="151" t="s">
        <v>1927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ht="22.5" outlineLevel="3" x14ac:dyDescent="0.2">
      <c r="A458" s="158"/>
      <c r="B458" s="159"/>
      <c r="C458" s="264" t="s">
        <v>2207</v>
      </c>
      <c r="D458" s="265"/>
      <c r="E458" s="265"/>
      <c r="F458" s="265"/>
      <c r="G458" s="265"/>
      <c r="H458" s="162"/>
      <c r="I458" s="162"/>
      <c r="J458" s="162"/>
      <c r="K458" s="162"/>
      <c r="L458" s="162"/>
      <c r="M458" s="162"/>
      <c r="N458" s="161"/>
      <c r="O458" s="161"/>
      <c r="P458" s="161"/>
      <c r="Q458" s="161"/>
      <c r="R458" s="162"/>
      <c r="S458" s="162"/>
      <c r="T458" s="162"/>
      <c r="U458" s="162"/>
      <c r="V458" s="162"/>
      <c r="W458" s="162"/>
      <c r="X458" s="162"/>
      <c r="Y458" s="162"/>
      <c r="Z458" s="151"/>
      <c r="AA458" s="151"/>
      <c r="AB458" s="151"/>
      <c r="AC458" s="151"/>
      <c r="AD458" s="151"/>
      <c r="AE458" s="151"/>
      <c r="AF458" s="151"/>
      <c r="AG458" s="151" t="s">
        <v>1927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81" t="str">
        <f>C458</f>
        <v>REGULAČNÍ ARMATURA "ALWA-KOMBI-4" S TERMICKÝM REGULAČNÍM NÁSTAVCEM PRO AUTOMATICKÉ ŘÍZENÍ TEPLOTY, VČ. AUTOMATICKÉ REGULACE PRŮTOČNÉHO MNOŽSTVÍ.</v>
      </c>
      <c r="BB458" s="151"/>
      <c r="BC458" s="151"/>
      <c r="BD458" s="151"/>
      <c r="BE458" s="151"/>
      <c r="BF458" s="151"/>
      <c r="BG458" s="151"/>
      <c r="BH458" s="151"/>
    </row>
    <row r="459" spans="1:60" outlineLevel="2" x14ac:dyDescent="0.2">
      <c r="A459" s="158"/>
      <c r="B459" s="159"/>
      <c r="C459" s="192" t="s">
        <v>2209</v>
      </c>
      <c r="D459" s="164"/>
      <c r="E459" s="165"/>
      <c r="F459" s="162"/>
      <c r="G459" s="162"/>
      <c r="H459" s="162"/>
      <c r="I459" s="162"/>
      <c r="J459" s="162"/>
      <c r="K459" s="162"/>
      <c r="L459" s="162"/>
      <c r="M459" s="162"/>
      <c r="N459" s="161"/>
      <c r="O459" s="161"/>
      <c r="P459" s="161"/>
      <c r="Q459" s="161"/>
      <c r="R459" s="162"/>
      <c r="S459" s="162"/>
      <c r="T459" s="162"/>
      <c r="U459" s="162"/>
      <c r="V459" s="162"/>
      <c r="W459" s="162"/>
      <c r="X459" s="162"/>
      <c r="Y459" s="162"/>
      <c r="Z459" s="151"/>
      <c r="AA459" s="151"/>
      <c r="AB459" s="151"/>
      <c r="AC459" s="151"/>
      <c r="AD459" s="151"/>
      <c r="AE459" s="151"/>
      <c r="AF459" s="151"/>
      <c r="AG459" s="151" t="s">
        <v>249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192" t="s">
        <v>125</v>
      </c>
      <c r="D460" s="164"/>
      <c r="E460" s="165">
        <v>3</v>
      </c>
      <c r="F460" s="162"/>
      <c r="G460" s="162"/>
      <c r="H460" s="162"/>
      <c r="I460" s="162"/>
      <c r="J460" s="162"/>
      <c r="K460" s="162"/>
      <c r="L460" s="162"/>
      <c r="M460" s="162"/>
      <c r="N460" s="161"/>
      <c r="O460" s="161"/>
      <c r="P460" s="161"/>
      <c r="Q460" s="161"/>
      <c r="R460" s="162"/>
      <c r="S460" s="162"/>
      <c r="T460" s="162"/>
      <c r="U460" s="162"/>
      <c r="V460" s="162"/>
      <c r="W460" s="162"/>
      <c r="X460" s="162"/>
      <c r="Y460" s="162"/>
      <c r="Z460" s="151"/>
      <c r="AA460" s="151"/>
      <c r="AB460" s="151"/>
      <c r="AC460" s="151"/>
      <c r="AD460" s="151"/>
      <c r="AE460" s="151"/>
      <c r="AF460" s="151"/>
      <c r="AG460" s="151" t="s">
        <v>249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74">
        <v>96</v>
      </c>
      <c r="B461" s="175" t="s">
        <v>2268</v>
      </c>
      <c r="C461" s="191" t="s">
        <v>2269</v>
      </c>
      <c r="D461" s="176" t="s">
        <v>446</v>
      </c>
      <c r="E461" s="177">
        <v>80</v>
      </c>
      <c r="F461" s="178"/>
      <c r="G461" s="179">
        <f>ROUND(E461*F461,2)</f>
        <v>0</v>
      </c>
      <c r="H461" s="178"/>
      <c r="I461" s="179">
        <f>ROUND(E461*H461,2)</f>
        <v>0</v>
      </c>
      <c r="J461" s="178"/>
      <c r="K461" s="179">
        <f>ROUND(E461*J461,2)</f>
        <v>0</v>
      </c>
      <c r="L461" s="179">
        <v>21</v>
      </c>
      <c r="M461" s="179">
        <f>G461*(1+L461/100)</f>
        <v>0</v>
      </c>
      <c r="N461" s="177">
        <v>5.0000000000000001E-4</v>
      </c>
      <c r="O461" s="177">
        <f>ROUND(E461*N461,2)</f>
        <v>0.04</v>
      </c>
      <c r="P461" s="177">
        <v>0</v>
      </c>
      <c r="Q461" s="177">
        <f>ROUND(E461*P461,2)</f>
        <v>0</v>
      </c>
      <c r="R461" s="179"/>
      <c r="S461" s="179" t="s">
        <v>1946</v>
      </c>
      <c r="T461" s="180" t="s">
        <v>1902</v>
      </c>
      <c r="U461" s="162">
        <v>0</v>
      </c>
      <c r="V461" s="162">
        <f>ROUND(E461*U461,2)</f>
        <v>0</v>
      </c>
      <c r="W461" s="162"/>
      <c r="X461" s="162" t="s">
        <v>552</v>
      </c>
      <c r="Y461" s="162" t="s">
        <v>244</v>
      </c>
      <c r="Z461" s="151"/>
      <c r="AA461" s="151"/>
      <c r="AB461" s="151"/>
      <c r="AC461" s="151"/>
      <c r="AD461" s="151"/>
      <c r="AE461" s="151"/>
      <c r="AF461" s="151"/>
      <c r="AG461" s="151" t="s">
        <v>1988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2" x14ac:dyDescent="0.2">
      <c r="A462" s="158"/>
      <c r="B462" s="159"/>
      <c r="C462" s="266" t="s">
        <v>1926</v>
      </c>
      <c r="D462" s="267"/>
      <c r="E462" s="267"/>
      <c r="F462" s="267"/>
      <c r="G462" s="267"/>
      <c r="H462" s="162"/>
      <c r="I462" s="162"/>
      <c r="J462" s="162"/>
      <c r="K462" s="162"/>
      <c r="L462" s="162"/>
      <c r="M462" s="162"/>
      <c r="N462" s="161"/>
      <c r="O462" s="161"/>
      <c r="P462" s="161"/>
      <c r="Q462" s="161"/>
      <c r="R462" s="162"/>
      <c r="S462" s="162"/>
      <c r="T462" s="162"/>
      <c r="U462" s="162"/>
      <c r="V462" s="162"/>
      <c r="W462" s="162"/>
      <c r="X462" s="162"/>
      <c r="Y462" s="162"/>
      <c r="Z462" s="151"/>
      <c r="AA462" s="151"/>
      <c r="AB462" s="151"/>
      <c r="AC462" s="151"/>
      <c r="AD462" s="151"/>
      <c r="AE462" s="151"/>
      <c r="AF462" s="151"/>
      <c r="AG462" s="151" t="s">
        <v>1927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264" t="s">
        <v>2270</v>
      </c>
      <c r="D463" s="265"/>
      <c r="E463" s="265"/>
      <c r="F463" s="265"/>
      <c r="G463" s="265"/>
      <c r="H463" s="162"/>
      <c r="I463" s="162"/>
      <c r="J463" s="162"/>
      <c r="K463" s="162"/>
      <c r="L463" s="162"/>
      <c r="M463" s="162"/>
      <c r="N463" s="161"/>
      <c r="O463" s="161"/>
      <c r="P463" s="161"/>
      <c r="Q463" s="161"/>
      <c r="R463" s="162"/>
      <c r="S463" s="162"/>
      <c r="T463" s="162"/>
      <c r="U463" s="162"/>
      <c r="V463" s="162"/>
      <c r="W463" s="162"/>
      <c r="X463" s="162"/>
      <c r="Y463" s="162"/>
      <c r="Z463" s="151"/>
      <c r="AA463" s="151"/>
      <c r="AB463" s="151"/>
      <c r="AC463" s="151"/>
      <c r="AD463" s="151"/>
      <c r="AE463" s="151"/>
      <c r="AF463" s="151"/>
      <c r="AG463" s="151" t="s">
        <v>1927</v>
      </c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264" t="s">
        <v>2271</v>
      </c>
      <c r="D464" s="265"/>
      <c r="E464" s="265"/>
      <c r="F464" s="265"/>
      <c r="G464" s="265"/>
      <c r="H464" s="162"/>
      <c r="I464" s="162"/>
      <c r="J464" s="162"/>
      <c r="K464" s="162"/>
      <c r="L464" s="162"/>
      <c r="M464" s="162"/>
      <c r="N464" s="161"/>
      <c r="O464" s="161"/>
      <c r="P464" s="161"/>
      <c r="Q464" s="161"/>
      <c r="R464" s="162"/>
      <c r="S464" s="162"/>
      <c r="T464" s="162"/>
      <c r="U464" s="162"/>
      <c r="V464" s="162"/>
      <c r="W464" s="162"/>
      <c r="X464" s="162"/>
      <c r="Y464" s="162"/>
      <c r="Z464" s="151"/>
      <c r="AA464" s="151"/>
      <c r="AB464" s="151"/>
      <c r="AC464" s="151"/>
      <c r="AD464" s="151"/>
      <c r="AE464" s="151"/>
      <c r="AF464" s="151"/>
      <c r="AG464" s="151" t="s">
        <v>1927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2" x14ac:dyDescent="0.2">
      <c r="A465" s="158"/>
      <c r="B465" s="159"/>
      <c r="C465" s="192" t="s">
        <v>2272</v>
      </c>
      <c r="D465" s="164"/>
      <c r="E465" s="165"/>
      <c r="F465" s="162"/>
      <c r="G465" s="162"/>
      <c r="H465" s="162"/>
      <c r="I465" s="162"/>
      <c r="J465" s="162"/>
      <c r="K465" s="162"/>
      <c r="L465" s="162"/>
      <c r="M465" s="162"/>
      <c r="N465" s="161"/>
      <c r="O465" s="161"/>
      <c r="P465" s="161"/>
      <c r="Q465" s="161"/>
      <c r="R465" s="162"/>
      <c r="S465" s="162"/>
      <c r="T465" s="162"/>
      <c r="U465" s="162"/>
      <c r="V465" s="162"/>
      <c r="W465" s="162"/>
      <c r="X465" s="162"/>
      <c r="Y465" s="162"/>
      <c r="Z465" s="151"/>
      <c r="AA465" s="151"/>
      <c r="AB465" s="151"/>
      <c r="AC465" s="151"/>
      <c r="AD465" s="151"/>
      <c r="AE465" s="151"/>
      <c r="AF465" s="151"/>
      <c r="AG465" s="151" t="s">
        <v>249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2" t="s">
        <v>2241</v>
      </c>
      <c r="D466" s="164"/>
      <c r="E466" s="165"/>
      <c r="F466" s="162"/>
      <c r="G466" s="162"/>
      <c r="H466" s="162"/>
      <c r="I466" s="162"/>
      <c r="J466" s="162"/>
      <c r="K466" s="162"/>
      <c r="L466" s="162"/>
      <c r="M466" s="162"/>
      <c r="N466" s="161"/>
      <c r="O466" s="161"/>
      <c r="P466" s="161"/>
      <c r="Q466" s="161"/>
      <c r="R466" s="162"/>
      <c r="S466" s="162"/>
      <c r="T466" s="162"/>
      <c r="U466" s="162"/>
      <c r="V466" s="162"/>
      <c r="W466" s="162"/>
      <c r="X466" s="162"/>
      <c r="Y466" s="162"/>
      <c r="Z466" s="151"/>
      <c r="AA466" s="151"/>
      <c r="AB466" s="151"/>
      <c r="AC466" s="151"/>
      <c r="AD466" s="151"/>
      <c r="AE466" s="151"/>
      <c r="AF466" s="151"/>
      <c r="AG466" s="151" t="s">
        <v>249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2" t="s">
        <v>2242</v>
      </c>
      <c r="D467" s="164"/>
      <c r="E467" s="165">
        <v>80</v>
      </c>
      <c r="F467" s="162"/>
      <c r="G467" s="162"/>
      <c r="H467" s="162"/>
      <c r="I467" s="162"/>
      <c r="J467" s="162"/>
      <c r="K467" s="162"/>
      <c r="L467" s="162"/>
      <c r="M467" s="162"/>
      <c r="N467" s="161"/>
      <c r="O467" s="161"/>
      <c r="P467" s="161"/>
      <c r="Q467" s="161"/>
      <c r="R467" s="162"/>
      <c r="S467" s="162"/>
      <c r="T467" s="162"/>
      <c r="U467" s="162"/>
      <c r="V467" s="162"/>
      <c r="W467" s="162"/>
      <c r="X467" s="162"/>
      <c r="Y467" s="162"/>
      <c r="Z467" s="151"/>
      <c r="AA467" s="151"/>
      <c r="AB467" s="151"/>
      <c r="AC467" s="151"/>
      <c r="AD467" s="151"/>
      <c r="AE467" s="151"/>
      <c r="AF467" s="151"/>
      <c r="AG467" s="151" t="s">
        <v>249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x14ac:dyDescent="0.2">
      <c r="A468" s="167" t="s">
        <v>235</v>
      </c>
      <c r="B468" s="168" t="s">
        <v>177</v>
      </c>
      <c r="C468" s="190" t="s">
        <v>179</v>
      </c>
      <c r="D468" s="169"/>
      <c r="E468" s="170"/>
      <c r="F468" s="171"/>
      <c r="G468" s="171">
        <f>SUMIF(AG469:AG595,"&lt;&gt;NOR",G469:G595)</f>
        <v>0</v>
      </c>
      <c r="H468" s="171"/>
      <c r="I468" s="171">
        <f>SUM(I469:I595)</f>
        <v>0</v>
      </c>
      <c r="J468" s="171"/>
      <c r="K468" s="171">
        <f>SUM(K469:K595)</f>
        <v>0</v>
      </c>
      <c r="L468" s="171"/>
      <c r="M468" s="171">
        <f>SUM(M469:M595)</f>
        <v>0</v>
      </c>
      <c r="N468" s="170"/>
      <c r="O468" s="170">
        <f>SUM(O469:O595)</f>
        <v>0.58000000000000018</v>
      </c>
      <c r="P468" s="170"/>
      <c r="Q468" s="170">
        <f>SUM(Q469:Q595)</f>
        <v>0.95000000000000018</v>
      </c>
      <c r="R468" s="171"/>
      <c r="S468" s="171"/>
      <c r="T468" s="172"/>
      <c r="U468" s="166"/>
      <c r="V468" s="166">
        <f>SUM(V469:V595)</f>
        <v>35.51</v>
      </c>
      <c r="W468" s="166"/>
      <c r="X468" s="166"/>
      <c r="Y468" s="166"/>
      <c r="AG468" t="s">
        <v>236</v>
      </c>
    </row>
    <row r="469" spans="1:60" outlineLevel="1" x14ac:dyDescent="0.2">
      <c r="A469" s="174">
        <v>97</v>
      </c>
      <c r="B469" s="175" t="s">
        <v>2273</v>
      </c>
      <c r="C469" s="191" t="s">
        <v>2274</v>
      </c>
      <c r="D469" s="176" t="s">
        <v>428</v>
      </c>
      <c r="E469" s="177">
        <v>8</v>
      </c>
      <c r="F469" s="178"/>
      <c r="G469" s="179">
        <f>ROUND(E469*F469,2)</f>
        <v>0</v>
      </c>
      <c r="H469" s="178"/>
      <c r="I469" s="179">
        <f>ROUND(E469*H469,2)</f>
        <v>0</v>
      </c>
      <c r="J469" s="178"/>
      <c r="K469" s="179">
        <f>ROUND(E469*J469,2)</f>
        <v>0</v>
      </c>
      <c r="L469" s="179">
        <v>21</v>
      </c>
      <c r="M469" s="179">
        <f>G469*(1+L469/100)</f>
        <v>0</v>
      </c>
      <c r="N469" s="177">
        <v>0</v>
      </c>
      <c r="O469" s="177">
        <f>ROUND(E469*N469,2)</f>
        <v>0</v>
      </c>
      <c r="P469" s="177">
        <v>3.4200000000000001E-2</v>
      </c>
      <c r="Q469" s="177">
        <f>ROUND(E469*P469,2)</f>
        <v>0.27</v>
      </c>
      <c r="R469" s="179" t="s">
        <v>1358</v>
      </c>
      <c r="S469" s="179" t="s">
        <v>241</v>
      </c>
      <c r="T469" s="180" t="s">
        <v>1902</v>
      </c>
      <c r="U469" s="162">
        <v>0.46500000000000002</v>
      </c>
      <c r="V469" s="162">
        <f>ROUND(E469*U469,2)</f>
        <v>3.72</v>
      </c>
      <c r="W469" s="162"/>
      <c r="X469" s="162" t="s">
        <v>243</v>
      </c>
      <c r="Y469" s="162" t="s">
        <v>244</v>
      </c>
      <c r="Z469" s="151"/>
      <c r="AA469" s="151"/>
      <c r="AB469" s="151"/>
      <c r="AC469" s="151"/>
      <c r="AD469" s="151"/>
      <c r="AE469" s="151"/>
      <c r="AF469" s="151"/>
      <c r="AG469" s="151" t="s">
        <v>2108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2" x14ac:dyDescent="0.2">
      <c r="A470" s="158"/>
      <c r="B470" s="159"/>
      <c r="C470" s="266" t="s">
        <v>1926</v>
      </c>
      <c r="D470" s="267"/>
      <c r="E470" s="267"/>
      <c r="F470" s="267"/>
      <c r="G470" s="267"/>
      <c r="H470" s="162"/>
      <c r="I470" s="162"/>
      <c r="J470" s="162"/>
      <c r="K470" s="162"/>
      <c r="L470" s="162"/>
      <c r="M470" s="162"/>
      <c r="N470" s="161"/>
      <c r="O470" s="161"/>
      <c r="P470" s="161"/>
      <c r="Q470" s="161"/>
      <c r="R470" s="162"/>
      <c r="S470" s="162"/>
      <c r="T470" s="162"/>
      <c r="U470" s="162"/>
      <c r="V470" s="162"/>
      <c r="W470" s="162"/>
      <c r="X470" s="162"/>
      <c r="Y470" s="162"/>
      <c r="Z470" s="151"/>
      <c r="AA470" s="151"/>
      <c r="AB470" s="151"/>
      <c r="AC470" s="151"/>
      <c r="AD470" s="151"/>
      <c r="AE470" s="151"/>
      <c r="AF470" s="151"/>
      <c r="AG470" s="151" t="s">
        <v>1927</v>
      </c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264" t="s">
        <v>2178</v>
      </c>
      <c r="D471" s="265"/>
      <c r="E471" s="265"/>
      <c r="F471" s="265"/>
      <c r="G471" s="265"/>
      <c r="H471" s="162"/>
      <c r="I471" s="162"/>
      <c r="J471" s="162"/>
      <c r="K471" s="162"/>
      <c r="L471" s="162"/>
      <c r="M471" s="162"/>
      <c r="N471" s="161"/>
      <c r="O471" s="161"/>
      <c r="P471" s="161"/>
      <c r="Q471" s="161"/>
      <c r="R471" s="162"/>
      <c r="S471" s="162"/>
      <c r="T471" s="162"/>
      <c r="U471" s="162"/>
      <c r="V471" s="162"/>
      <c r="W471" s="162"/>
      <c r="X471" s="162"/>
      <c r="Y471" s="162"/>
      <c r="Z471" s="151"/>
      <c r="AA471" s="151"/>
      <c r="AB471" s="151"/>
      <c r="AC471" s="151"/>
      <c r="AD471" s="151"/>
      <c r="AE471" s="151"/>
      <c r="AF471" s="151"/>
      <c r="AG471" s="151" t="s">
        <v>1927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">
      <c r="A472" s="158"/>
      <c r="B472" s="159"/>
      <c r="C472" s="192" t="s">
        <v>2275</v>
      </c>
      <c r="D472" s="164"/>
      <c r="E472" s="165"/>
      <c r="F472" s="162"/>
      <c r="G472" s="162"/>
      <c r="H472" s="162"/>
      <c r="I472" s="162"/>
      <c r="J472" s="162"/>
      <c r="K472" s="162"/>
      <c r="L472" s="162"/>
      <c r="M472" s="162"/>
      <c r="N472" s="161"/>
      <c r="O472" s="161"/>
      <c r="P472" s="161"/>
      <c r="Q472" s="161"/>
      <c r="R472" s="162"/>
      <c r="S472" s="162"/>
      <c r="T472" s="162"/>
      <c r="U472" s="162"/>
      <c r="V472" s="162"/>
      <c r="W472" s="162"/>
      <c r="X472" s="162"/>
      <c r="Y472" s="162"/>
      <c r="Z472" s="151"/>
      <c r="AA472" s="151"/>
      <c r="AB472" s="151"/>
      <c r="AC472" s="151"/>
      <c r="AD472" s="151"/>
      <c r="AE472" s="151"/>
      <c r="AF472" s="151"/>
      <c r="AG472" s="151" t="s">
        <v>249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3" x14ac:dyDescent="0.2">
      <c r="A473" s="158"/>
      <c r="B473" s="159"/>
      <c r="C473" s="192" t="s">
        <v>141</v>
      </c>
      <c r="D473" s="164"/>
      <c r="E473" s="165">
        <v>8</v>
      </c>
      <c r="F473" s="162"/>
      <c r="G473" s="162"/>
      <c r="H473" s="162"/>
      <c r="I473" s="162"/>
      <c r="J473" s="162"/>
      <c r="K473" s="162"/>
      <c r="L473" s="162"/>
      <c r="M473" s="162"/>
      <c r="N473" s="161"/>
      <c r="O473" s="161"/>
      <c r="P473" s="161"/>
      <c r="Q473" s="161"/>
      <c r="R473" s="162"/>
      <c r="S473" s="162"/>
      <c r="T473" s="162"/>
      <c r="U473" s="162"/>
      <c r="V473" s="162"/>
      <c r="W473" s="162"/>
      <c r="X473" s="162"/>
      <c r="Y473" s="162"/>
      <c r="Z473" s="151"/>
      <c r="AA473" s="151"/>
      <c r="AB473" s="151"/>
      <c r="AC473" s="151"/>
      <c r="AD473" s="151"/>
      <c r="AE473" s="151"/>
      <c r="AF473" s="151"/>
      <c r="AG473" s="151" t="s">
        <v>249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74">
        <v>98</v>
      </c>
      <c r="B474" s="175" t="s">
        <v>2276</v>
      </c>
      <c r="C474" s="191" t="s">
        <v>2277</v>
      </c>
      <c r="D474" s="176" t="s">
        <v>428</v>
      </c>
      <c r="E474" s="177">
        <v>18</v>
      </c>
      <c r="F474" s="178"/>
      <c r="G474" s="179">
        <f>ROUND(E474*F474,2)</f>
        <v>0</v>
      </c>
      <c r="H474" s="178"/>
      <c r="I474" s="179">
        <f>ROUND(E474*H474,2)</f>
        <v>0</v>
      </c>
      <c r="J474" s="178"/>
      <c r="K474" s="179">
        <f>ROUND(E474*J474,2)</f>
        <v>0</v>
      </c>
      <c r="L474" s="179">
        <v>21</v>
      </c>
      <c r="M474" s="179">
        <f>G474*(1+L474/100)</f>
        <v>0</v>
      </c>
      <c r="N474" s="177">
        <v>0</v>
      </c>
      <c r="O474" s="177">
        <f>ROUND(E474*N474,2)</f>
        <v>0</v>
      </c>
      <c r="P474" s="177">
        <v>1.9460000000000002E-2</v>
      </c>
      <c r="Q474" s="177">
        <f>ROUND(E474*P474,2)</f>
        <v>0.35</v>
      </c>
      <c r="R474" s="179" t="s">
        <v>1358</v>
      </c>
      <c r="S474" s="179" t="s">
        <v>241</v>
      </c>
      <c r="T474" s="180" t="s">
        <v>1902</v>
      </c>
      <c r="U474" s="162">
        <v>0.38200000000000001</v>
      </c>
      <c r="V474" s="162">
        <f>ROUND(E474*U474,2)</f>
        <v>6.88</v>
      </c>
      <c r="W474" s="162"/>
      <c r="X474" s="162" t="s">
        <v>243</v>
      </c>
      <c r="Y474" s="162" t="s">
        <v>244</v>
      </c>
      <c r="Z474" s="151"/>
      <c r="AA474" s="151"/>
      <c r="AB474" s="151"/>
      <c r="AC474" s="151"/>
      <c r="AD474" s="151"/>
      <c r="AE474" s="151"/>
      <c r="AF474" s="151"/>
      <c r="AG474" s="151" t="s">
        <v>2108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266" t="s">
        <v>1926</v>
      </c>
      <c r="D475" s="267"/>
      <c r="E475" s="267"/>
      <c r="F475" s="267"/>
      <c r="G475" s="267"/>
      <c r="H475" s="162"/>
      <c r="I475" s="162"/>
      <c r="J475" s="162"/>
      <c r="K475" s="162"/>
      <c r="L475" s="162"/>
      <c r="M475" s="162"/>
      <c r="N475" s="161"/>
      <c r="O475" s="161"/>
      <c r="P475" s="161"/>
      <c r="Q475" s="161"/>
      <c r="R475" s="162"/>
      <c r="S475" s="162"/>
      <c r="T475" s="162"/>
      <c r="U475" s="162"/>
      <c r="V475" s="162"/>
      <c r="W475" s="162"/>
      <c r="X475" s="162"/>
      <c r="Y475" s="162"/>
      <c r="Z475" s="151"/>
      <c r="AA475" s="151"/>
      <c r="AB475" s="151"/>
      <c r="AC475" s="151"/>
      <c r="AD475" s="151"/>
      <c r="AE475" s="151"/>
      <c r="AF475" s="151"/>
      <c r="AG475" s="151" t="s">
        <v>1927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3" x14ac:dyDescent="0.2">
      <c r="A476" s="158"/>
      <c r="B476" s="159"/>
      <c r="C476" s="264" t="s">
        <v>2178</v>
      </c>
      <c r="D476" s="265"/>
      <c r="E476" s="265"/>
      <c r="F476" s="265"/>
      <c r="G476" s="265"/>
      <c r="H476" s="162"/>
      <c r="I476" s="162"/>
      <c r="J476" s="162"/>
      <c r="K476" s="162"/>
      <c r="L476" s="162"/>
      <c r="M476" s="162"/>
      <c r="N476" s="161"/>
      <c r="O476" s="161"/>
      <c r="P476" s="161"/>
      <c r="Q476" s="161"/>
      <c r="R476" s="162"/>
      <c r="S476" s="162"/>
      <c r="T476" s="162"/>
      <c r="U476" s="162"/>
      <c r="V476" s="162"/>
      <c r="W476" s="162"/>
      <c r="X476" s="162"/>
      <c r="Y476" s="162"/>
      <c r="Z476" s="151"/>
      <c r="AA476" s="151"/>
      <c r="AB476" s="151"/>
      <c r="AC476" s="151"/>
      <c r="AD476" s="151"/>
      <c r="AE476" s="151"/>
      <c r="AF476" s="151"/>
      <c r="AG476" s="151" t="s">
        <v>1927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2" x14ac:dyDescent="0.2">
      <c r="A477" s="158"/>
      <c r="B477" s="159"/>
      <c r="C477" s="192" t="s">
        <v>2278</v>
      </c>
      <c r="D477" s="164"/>
      <c r="E477" s="165"/>
      <c r="F477" s="162"/>
      <c r="G477" s="162"/>
      <c r="H477" s="162"/>
      <c r="I477" s="162"/>
      <c r="J477" s="162"/>
      <c r="K477" s="162"/>
      <c r="L477" s="162"/>
      <c r="M477" s="162"/>
      <c r="N477" s="161"/>
      <c r="O477" s="161"/>
      <c r="P477" s="161"/>
      <c r="Q477" s="161"/>
      <c r="R477" s="162"/>
      <c r="S477" s="162"/>
      <c r="T477" s="162"/>
      <c r="U477" s="162"/>
      <c r="V477" s="162"/>
      <c r="W477" s="162"/>
      <c r="X477" s="162"/>
      <c r="Y477" s="162"/>
      <c r="Z477" s="151"/>
      <c r="AA477" s="151"/>
      <c r="AB477" s="151"/>
      <c r="AC477" s="151"/>
      <c r="AD477" s="151"/>
      <c r="AE477" s="151"/>
      <c r="AF477" s="151"/>
      <c r="AG477" s="151" t="s">
        <v>249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3" x14ac:dyDescent="0.2">
      <c r="A478" s="158"/>
      <c r="B478" s="159"/>
      <c r="C478" s="192" t="s">
        <v>2279</v>
      </c>
      <c r="D478" s="164"/>
      <c r="E478" s="165">
        <v>18</v>
      </c>
      <c r="F478" s="162"/>
      <c r="G478" s="162"/>
      <c r="H478" s="162"/>
      <c r="I478" s="162"/>
      <c r="J478" s="162"/>
      <c r="K478" s="162"/>
      <c r="L478" s="162"/>
      <c r="M478" s="162"/>
      <c r="N478" s="161"/>
      <c r="O478" s="161"/>
      <c r="P478" s="161"/>
      <c r="Q478" s="161"/>
      <c r="R478" s="162"/>
      <c r="S478" s="162"/>
      <c r="T478" s="162"/>
      <c r="U478" s="162"/>
      <c r="V478" s="162"/>
      <c r="W478" s="162"/>
      <c r="X478" s="162"/>
      <c r="Y478" s="162"/>
      <c r="Z478" s="151"/>
      <c r="AA478" s="151"/>
      <c r="AB478" s="151"/>
      <c r="AC478" s="151"/>
      <c r="AD478" s="151"/>
      <c r="AE478" s="151"/>
      <c r="AF478" s="151"/>
      <c r="AG478" s="151" t="s">
        <v>249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74">
        <v>99</v>
      </c>
      <c r="B479" s="175" t="s">
        <v>2280</v>
      </c>
      <c r="C479" s="191" t="s">
        <v>2281</v>
      </c>
      <c r="D479" s="176" t="s">
        <v>428</v>
      </c>
      <c r="E479" s="177">
        <v>1</v>
      </c>
      <c r="F479" s="178"/>
      <c r="G479" s="179">
        <f>ROUND(E479*F479,2)</f>
        <v>0</v>
      </c>
      <c r="H479" s="178"/>
      <c r="I479" s="179">
        <f>ROUND(E479*H479,2)</f>
        <v>0</v>
      </c>
      <c r="J479" s="178"/>
      <c r="K479" s="179">
        <f>ROUND(E479*J479,2)</f>
        <v>0</v>
      </c>
      <c r="L479" s="179">
        <v>21</v>
      </c>
      <c r="M479" s="179">
        <f>G479*(1+L479/100)</f>
        <v>0</v>
      </c>
      <c r="N479" s="177">
        <v>0</v>
      </c>
      <c r="O479" s="177">
        <f>ROUND(E479*N479,2)</f>
        <v>0</v>
      </c>
      <c r="P479" s="177">
        <v>8.7999999999999995E-2</v>
      </c>
      <c r="Q479" s="177">
        <f>ROUND(E479*P479,2)</f>
        <v>0.09</v>
      </c>
      <c r="R479" s="179" t="s">
        <v>1358</v>
      </c>
      <c r="S479" s="179" t="s">
        <v>241</v>
      </c>
      <c r="T479" s="180" t="s">
        <v>1902</v>
      </c>
      <c r="U479" s="162">
        <v>0.69299999999999995</v>
      </c>
      <c r="V479" s="162">
        <f>ROUND(E479*U479,2)</f>
        <v>0.69</v>
      </c>
      <c r="W479" s="162"/>
      <c r="X479" s="162" t="s">
        <v>243</v>
      </c>
      <c r="Y479" s="162" t="s">
        <v>244</v>
      </c>
      <c r="Z479" s="151"/>
      <c r="AA479" s="151"/>
      <c r="AB479" s="151"/>
      <c r="AC479" s="151"/>
      <c r="AD479" s="151"/>
      <c r="AE479" s="151"/>
      <c r="AF479" s="151"/>
      <c r="AG479" s="151" t="s">
        <v>2108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2" x14ac:dyDescent="0.2">
      <c r="A480" s="158"/>
      <c r="B480" s="159"/>
      <c r="C480" s="192" t="s">
        <v>2029</v>
      </c>
      <c r="D480" s="164"/>
      <c r="E480" s="165"/>
      <c r="F480" s="162"/>
      <c r="G480" s="162"/>
      <c r="H480" s="162"/>
      <c r="I480" s="162"/>
      <c r="J480" s="162"/>
      <c r="K480" s="162"/>
      <c r="L480" s="162"/>
      <c r="M480" s="162"/>
      <c r="N480" s="161"/>
      <c r="O480" s="161"/>
      <c r="P480" s="161"/>
      <c r="Q480" s="161"/>
      <c r="R480" s="162"/>
      <c r="S480" s="162"/>
      <c r="T480" s="162"/>
      <c r="U480" s="162"/>
      <c r="V480" s="162"/>
      <c r="W480" s="162"/>
      <c r="X480" s="162"/>
      <c r="Y480" s="162"/>
      <c r="Z480" s="151"/>
      <c r="AA480" s="151"/>
      <c r="AB480" s="151"/>
      <c r="AC480" s="151"/>
      <c r="AD480" s="151"/>
      <c r="AE480" s="151"/>
      <c r="AF480" s="151"/>
      <c r="AG480" s="151" t="s">
        <v>249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192" t="s">
        <v>106</v>
      </c>
      <c r="D481" s="164"/>
      <c r="E481" s="165">
        <v>1</v>
      </c>
      <c r="F481" s="162"/>
      <c r="G481" s="162"/>
      <c r="H481" s="162"/>
      <c r="I481" s="162"/>
      <c r="J481" s="162"/>
      <c r="K481" s="162"/>
      <c r="L481" s="162"/>
      <c r="M481" s="162"/>
      <c r="N481" s="161"/>
      <c r="O481" s="161"/>
      <c r="P481" s="161"/>
      <c r="Q481" s="161"/>
      <c r="R481" s="162"/>
      <c r="S481" s="162"/>
      <c r="T481" s="162"/>
      <c r="U481" s="162"/>
      <c r="V481" s="162"/>
      <c r="W481" s="162"/>
      <c r="X481" s="162"/>
      <c r="Y481" s="162"/>
      <c r="Z481" s="151"/>
      <c r="AA481" s="151"/>
      <c r="AB481" s="151"/>
      <c r="AC481" s="151"/>
      <c r="AD481" s="151"/>
      <c r="AE481" s="151"/>
      <c r="AF481" s="151"/>
      <c r="AG481" s="151" t="s">
        <v>249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74">
        <v>100</v>
      </c>
      <c r="B482" s="175" t="s">
        <v>2282</v>
      </c>
      <c r="C482" s="191" t="s">
        <v>2283</v>
      </c>
      <c r="D482" s="176" t="s">
        <v>428</v>
      </c>
      <c r="E482" s="177">
        <v>2</v>
      </c>
      <c r="F482" s="178"/>
      <c r="G482" s="179">
        <f>ROUND(E482*F482,2)</f>
        <v>0</v>
      </c>
      <c r="H482" s="178"/>
      <c r="I482" s="179">
        <f>ROUND(E482*H482,2)</f>
        <v>0</v>
      </c>
      <c r="J482" s="178"/>
      <c r="K482" s="179">
        <f>ROUND(E482*J482,2)</f>
        <v>0</v>
      </c>
      <c r="L482" s="179">
        <v>21</v>
      </c>
      <c r="M482" s="179">
        <f>G482*(1+L482/100)</f>
        <v>0</v>
      </c>
      <c r="N482" s="177">
        <v>0</v>
      </c>
      <c r="O482" s="177">
        <f>ROUND(E482*N482,2)</f>
        <v>0</v>
      </c>
      <c r="P482" s="177">
        <v>1.7069999999999998E-2</v>
      </c>
      <c r="Q482" s="177">
        <f>ROUND(E482*P482,2)</f>
        <v>0.03</v>
      </c>
      <c r="R482" s="179" t="s">
        <v>1358</v>
      </c>
      <c r="S482" s="179" t="s">
        <v>241</v>
      </c>
      <c r="T482" s="180" t="s">
        <v>1902</v>
      </c>
      <c r="U482" s="162">
        <v>0.36199999999999999</v>
      </c>
      <c r="V482" s="162">
        <f>ROUND(E482*U482,2)</f>
        <v>0.72</v>
      </c>
      <c r="W482" s="162"/>
      <c r="X482" s="162" t="s">
        <v>243</v>
      </c>
      <c r="Y482" s="162" t="s">
        <v>244</v>
      </c>
      <c r="Z482" s="151"/>
      <c r="AA482" s="151"/>
      <c r="AB482" s="151"/>
      <c r="AC482" s="151"/>
      <c r="AD482" s="151"/>
      <c r="AE482" s="151"/>
      <c r="AF482" s="151"/>
      <c r="AG482" s="151" t="s">
        <v>2108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2" x14ac:dyDescent="0.2">
      <c r="A483" s="158"/>
      <c r="B483" s="159"/>
      <c r="C483" s="253" t="s">
        <v>2284</v>
      </c>
      <c r="D483" s="254"/>
      <c r="E483" s="254"/>
      <c r="F483" s="254"/>
      <c r="G483" s="254"/>
      <c r="H483" s="162"/>
      <c r="I483" s="162"/>
      <c r="J483" s="162"/>
      <c r="K483" s="162"/>
      <c r="L483" s="162"/>
      <c r="M483" s="162"/>
      <c r="N483" s="161"/>
      <c r="O483" s="161"/>
      <c r="P483" s="161"/>
      <c r="Q483" s="161"/>
      <c r="R483" s="162"/>
      <c r="S483" s="162"/>
      <c r="T483" s="162"/>
      <c r="U483" s="162"/>
      <c r="V483" s="162"/>
      <c r="W483" s="162"/>
      <c r="X483" s="162"/>
      <c r="Y483" s="162"/>
      <c r="Z483" s="151"/>
      <c r="AA483" s="151"/>
      <c r="AB483" s="151"/>
      <c r="AC483" s="151"/>
      <c r="AD483" s="151"/>
      <c r="AE483" s="151"/>
      <c r="AF483" s="151"/>
      <c r="AG483" s="151" t="s">
        <v>247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2" x14ac:dyDescent="0.2">
      <c r="A484" s="158"/>
      <c r="B484" s="159"/>
      <c r="C484" s="192" t="s">
        <v>1955</v>
      </c>
      <c r="D484" s="164"/>
      <c r="E484" s="165"/>
      <c r="F484" s="162"/>
      <c r="G484" s="162"/>
      <c r="H484" s="162"/>
      <c r="I484" s="162"/>
      <c r="J484" s="162"/>
      <c r="K484" s="162"/>
      <c r="L484" s="162"/>
      <c r="M484" s="162"/>
      <c r="N484" s="161"/>
      <c r="O484" s="161"/>
      <c r="P484" s="161"/>
      <c r="Q484" s="161"/>
      <c r="R484" s="162"/>
      <c r="S484" s="162"/>
      <c r="T484" s="162"/>
      <c r="U484" s="162"/>
      <c r="V484" s="162"/>
      <c r="W484" s="162"/>
      <c r="X484" s="162"/>
      <c r="Y484" s="162"/>
      <c r="Z484" s="151"/>
      <c r="AA484" s="151"/>
      <c r="AB484" s="151"/>
      <c r="AC484" s="151"/>
      <c r="AD484" s="151"/>
      <c r="AE484" s="151"/>
      <c r="AF484" s="151"/>
      <c r="AG484" s="151" t="s">
        <v>249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192" t="s">
        <v>122</v>
      </c>
      <c r="D485" s="164"/>
      <c r="E485" s="165">
        <v>2</v>
      </c>
      <c r="F485" s="162"/>
      <c r="G485" s="162"/>
      <c r="H485" s="162"/>
      <c r="I485" s="162"/>
      <c r="J485" s="162"/>
      <c r="K485" s="162"/>
      <c r="L485" s="162"/>
      <c r="M485" s="162"/>
      <c r="N485" s="161"/>
      <c r="O485" s="161"/>
      <c r="P485" s="161"/>
      <c r="Q485" s="161"/>
      <c r="R485" s="162"/>
      <c r="S485" s="162"/>
      <c r="T485" s="162"/>
      <c r="U485" s="162"/>
      <c r="V485" s="162"/>
      <c r="W485" s="162"/>
      <c r="X485" s="162"/>
      <c r="Y485" s="162"/>
      <c r="Z485" s="151"/>
      <c r="AA485" s="151"/>
      <c r="AB485" s="151"/>
      <c r="AC485" s="151"/>
      <c r="AD485" s="151"/>
      <c r="AE485" s="151"/>
      <c r="AF485" s="151"/>
      <c r="AG485" s="151" t="s">
        <v>249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74">
        <v>101</v>
      </c>
      <c r="B486" s="175" t="s">
        <v>2285</v>
      </c>
      <c r="C486" s="191" t="s">
        <v>2286</v>
      </c>
      <c r="D486" s="176" t="s">
        <v>428</v>
      </c>
      <c r="E486" s="177">
        <v>2</v>
      </c>
      <c r="F486" s="178"/>
      <c r="G486" s="179">
        <f>ROUND(E486*F486,2)</f>
        <v>0</v>
      </c>
      <c r="H486" s="178"/>
      <c r="I486" s="179">
        <f>ROUND(E486*H486,2)</f>
        <v>0</v>
      </c>
      <c r="J486" s="178"/>
      <c r="K486" s="179">
        <f>ROUND(E486*J486,2)</f>
        <v>0</v>
      </c>
      <c r="L486" s="179">
        <v>21</v>
      </c>
      <c r="M486" s="179">
        <f>G486*(1+L486/100)</f>
        <v>0</v>
      </c>
      <c r="N486" s="177">
        <v>0</v>
      </c>
      <c r="O486" s="177">
        <f>ROUND(E486*N486,2)</f>
        <v>0</v>
      </c>
      <c r="P486" s="177">
        <v>9.1999999999999998E-3</v>
      </c>
      <c r="Q486" s="177">
        <f>ROUND(E486*P486,2)</f>
        <v>0.02</v>
      </c>
      <c r="R486" s="179" t="s">
        <v>1358</v>
      </c>
      <c r="S486" s="179" t="s">
        <v>241</v>
      </c>
      <c r="T486" s="180" t="s">
        <v>1902</v>
      </c>
      <c r="U486" s="162">
        <v>0.46500000000000002</v>
      </c>
      <c r="V486" s="162">
        <f>ROUND(E486*U486,2)</f>
        <v>0.93</v>
      </c>
      <c r="W486" s="162"/>
      <c r="X486" s="162" t="s">
        <v>243</v>
      </c>
      <c r="Y486" s="162" t="s">
        <v>244</v>
      </c>
      <c r="Z486" s="151"/>
      <c r="AA486" s="151"/>
      <c r="AB486" s="151"/>
      <c r="AC486" s="151"/>
      <c r="AD486" s="151"/>
      <c r="AE486" s="151"/>
      <c r="AF486" s="151"/>
      <c r="AG486" s="151" t="s">
        <v>2108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">
      <c r="A487" s="158"/>
      <c r="B487" s="159"/>
      <c r="C487" s="253" t="s">
        <v>2284</v>
      </c>
      <c r="D487" s="254"/>
      <c r="E487" s="254"/>
      <c r="F487" s="254"/>
      <c r="G487" s="254"/>
      <c r="H487" s="162"/>
      <c r="I487" s="162"/>
      <c r="J487" s="162"/>
      <c r="K487" s="162"/>
      <c r="L487" s="162"/>
      <c r="M487" s="162"/>
      <c r="N487" s="161"/>
      <c r="O487" s="161"/>
      <c r="P487" s="161"/>
      <c r="Q487" s="161"/>
      <c r="R487" s="162"/>
      <c r="S487" s="162"/>
      <c r="T487" s="162"/>
      <c r="U487" s="162"/>
      <c r="V487" s="162"/>
      <c r="W487" s="162"/>
      <c r="X487" s="162"/>
      <c r="Y487" s="162"/>
      <c r="Z487" s="151"/>
      <c r="AA487" s="151"/>
      <c r="AB487" s="151"/>
      <c r="AC487" s="151"/>
      <c r="AD487" s="151"/>
      <c r="AE487" s="151"/>
      <c r="AF487" s="151"/>
      <c r="AG487" s="151" t="s">
        <v>247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192" t="s">
        <v>1955</v>
      </c>
      <c r="D488" s="164"/>
      <c r="E488" s="165"/>
      <c r="F488" s="162"/>
      <c r="G488" s="162"/>
      <c r="H488" s="162"/>
      <c r="I488" s="162"/>
      <c r="J488" s="162"/>
      <c r="K488" s="162"/>
      <c r="L488" s="162"/>
      <c r="M488" s="162"/>
      <c r="N488" s="161"/>
      <c r="O488" s="161"/>
      <c r="P488" s="161"/>
      <c r="Q488" s="161"/>
      <c r="R488" s="162"/>
      <c r="S488" s="162"/>
      <c r="T488" s="162"/>
      <c r="U488" s="162"/>
      <c r="V488" s="162"/>
      <c r="W488" s="162"/>
      <c r="X488" s="162"/>
      <c r="Y488" s="162"/>
      <c r="Z488" s="151"/>
      <c r="AA488" s="151"/>
      <c r="AB488" s="151"/>
      <c r="AC488" s="151"/>
      <c r="AD488" s="151"/>
      <c r="AE488" s="151"/>
      <c r="AF488" s="151"/>
      <c r="AG488" s="151" t="s">
        <v>249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3" x14ac:dyDescent="0.2">
      <c r="A489" s="158"/>
      <c r="B489" s="159"/>
      <c r="C489" s="192" t="s">
        <v>122</v>
      </c>
      <c r="D489" s="164"/>
      <c r="E489" s="165">
        <v>2</v>
      </c>
      <c r="F489" s="162"/>
      <c r="G489" s="162"/>
      <c r="H489" s="162"/>
      <c r="I489" s="162"/>
      <c r="J489" s="162"/>
      <c r="K489" s="162"/>
      <c r="L489" s="162"/>
      <c r="M489" s="162"/>
      <c r="N489" s="161"/>
      <c r="O489" s="161"/>
      <c r="P489" s="161"/>
      <c r="Q489" s="161"/>
      <c r="R489" s="162"/>
      <c r="S489" s="162"/>
      <c r="T489" s="162"/>
      <c r="U489" s="162"/>
      <c r="V489" s="162"/>
      <c r="W489" s="162"/>
      <c r="X489" s="162"/>
      <c r="Y489" s="162"/>
      <c r="Z489" s="151"/>
      <c r="AA489" s="151"/>
      <c r="AB489" s="151"/>
      <c r="AC489" s="151"/>
      <c r="AD489" s="151"/>
      <c r="AE489" s="151"/>
      <c r="AF489" s="151"/>
      <c r="AG489" s="151" t="s">
        <v>249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74">
        <v>102</v>
      </c>
      <c r="B490" s="175" t="s">
        <v>2287</v>
      </c>
      <c r="C490" s="191" t="s">
        <v>2288</v>
      </c>
      <c r="D490" s="176" t="s">
        <v>428</v>
      </c>
      <c r="E490" s="177">
        <v>2</v>
      </c>
      <c r="F490" s="178"/>
      <c r="G490" s="179">
        <f>ROUND(E490*F490,2)</f>
        <v>0</v>
      </c>
      <c r="H490" s="178"/>
      <c r="I490" s="179">
        <f>ROUND(E490*H490,2)</f>
        <v>0</v>
      </c>
      <c r="J490" s="178"/>
      <c r="K490" s="179">
        <f>ROUND(E490*J490,2)</f>
        <v>0</v>
      </c>
      <c r="L490" s="179">
        <v>21</v>
      </c>
      <c r="M490" s="179">
        <f>G490*(1+L490/100)</f>
        <v>0</v>
      </c>
      <c r="N490" s="177">
        <v>0</v>
      </c>
      <c r="O490" s="177">
        <f>ROUND(E490*N490,2)</f>
        <v>0</v>
      </c>
      <c r="P490" s="177">
        <v>3.4700000000000002E-2</v>
      </c>
      <c r="Q490" s="177">
        <f>ROUND(E490*P490,2)</f>
        <v>7.0000000000000007E-2</v>
      </c>
      <c r="R490" s="179" t="s">
        <v>1358</v>
      </c>
      <c r="S490" s="179" t="s">
        <v>241</v>
      </c>
      <c r="T490" s="180" t="s">
        <v>1902</v>
      </c>
      <c r="U490" s="162">
        <v>0.56899999999999995</v>
      </c>
      <c r="V490" s="162">
        <f>ROUND(E490*U490,2)</f>
        <v>1.1399999999999999</v>
      </c>
      <c r="W490" s="162"/>
      <c r="X490" s="162" t="s">
        <v>243</v>
      </c>
      <c r="Y490" s="162" t="s">
        <v>244</v>
      </c>
      <c r="Z490" s="151"/>
      <c r="AA490" s="151"/>
      <c r="AB490" s="151"/>
      <c r="AC490" s="151"/>
      <c r="AD490" s="151"/>
      <c r="AE490" s="151"/>
      <c r="AF490" s="151"/>
      <c r="AG490" s="151" t="s">
        <v>2108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53" t="s">
        <v>2289</v>
      </c>
      <c r="D491" s="254"/>
      <c r="E491" s="254"/>
      <c r="F491" s="254"/>
      <c r="G491" s="254"/>
      <c r="H491" s="162"/>
      <c r="I491" s="162"/>
      <c r="J491" s="162"/>
      <c r="K491" s="162"/>
      <c r="L491" s="162"/>
      <c r="M491" s="162"/>
      <c r="N491" s="161"/>
      <c r="O491" s="161"/>
      <c r="P491" s="161"/>
      <c r="Q491" s="161"/>
      <c r="R491" s="162"/>
      <c r="S491" s="162"/>
      <c r="T491" s="162"/>
      <c r="U491" s="162"/>
      <c r="V491" s="162"/>
      <c r="W491" s="162"/>
      <c r="X491" s="162"/>
      <c r="Y491" s="162"/>
      <c r="Z491" s="151"/>
      <c r="AA491" s="151"/>
      <c r="AB491" s="151"/>
      <c r="AC491" s="151"/>
      <c r="AD491" s="151"/>
      <c r="AE491" s="151"/>
      <c r="AF491" s="151"/>
      <c r="AG491" s="151" t="s">
        <v>247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2" x14ac:dyDescent="0.2">
      <c r="A492" s="158"/>
      <c r="B492" s="159"/>
      <c r="C492" s="192" t="s">
        <v>1955</v>
      </c>
      <c r="D492" s="164"/>
      <c r="E492" s="165"/>
      <c r="F492" s="162"/>
      <c r="G492" s="162"/>
      <c r="H492" s="162"/>
      <c r="I492" s="162"/>
      <c r="J492" s="162"/>
      <c r="K492" s="162"/>
      <c r="L492" s="162"/>
      <c r="M492" s="162"/>
      <c r="N492" s="161"/>
      <c r="O492" s="161"/>
      <c r="P492" s="161"/>
      <c r="Q492" s="161"/>
      <c r="R492" s="162"/>
      <c r="S492" s="162"/>
      <c r="T492" s="162"/>
      <c r="U492" s="162"/>
      <c r="V492" s="162"/>
      <c r="W492" s="162"/>
      <c r="X492" s="162"/>
      <c r="Y492" s="162"/>
      <c r="Z492" s="151"/>
      <c r="AA492" s="151"/>
      <c r="AB492" s="151"/>
      <c r="AC492" s="151"/>
      <c r="AD492" s="151"/>
      <c r="AE492" s="151"/>
      <c r="AF492" s="151"/>
      <c r="AG492" s="151" t="s">
        <v>249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2" t="s">
        <v>122</v>
      </c>
      <c r="D493" s="164"/>
      <c r="E493" s="165">
        <v>2</v>
      </c>
      <c r="F493" s="162"/>
      <c r="G493" s="162"/>
      <c r="H493" s="162"/>
      <c r="I493" s="162"/>
      <c r="J493" s="162"/>
      <c r="K493" s="162"/>
      <c r="L493" s="162"/>
      <c r="M493" s="162"/>
      <c r="N493" s="161"/>
      <c r="O493" s="161"/>
      <c r="P493" s="161"/>
      <c r="Q493" s="161"/>
      <c r="R493" s="162"/>
      <c r="S493" s="162"/>
      <c r="T493" s="162"/>
      <c r="U493" s="162"/>
      <c r="V493" s="162"/>
      <c r="W493" s="162"/>
      <c r="X493" s="162"/>
      <c r="Y493" s="162"/>
      <c r="Z493" s="151"/>
      <c r="AA493" s="151"/>
      <c r="AB493" s="151"/>
      <c r="AC493" s="151"/>
      <c r="AD493" s="151"/>
      <c r="AE493" s="151"/>
      <c r="AF493" s="151"/>
      <c r="AG493" s="151" t="s">
        <v>249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74">
        <v>103</v>
      </c>
      <c r="B494" s="175" t="s">
        <v>2290</v>
      </c>
      <c r="C494" s="191" t="s">
        <v>2291</v>
      </c>
      <c r="D494" s="176" t="s">
        <v>446</v>
      </c>
      <c r="E494" s="177">
        <v>10</v>
      </c>
      <c r="F494" s="178"/>
      <c r="G494" s="179">
        <f>ROUND(E494*F494,2)</f>
        <v>0</v>
      </c>
      <c r="H494" s="178"/>
      <c r="I494" s="179">
        <f>ROUND(E494*H494,2)</f>
        <v>0</v>
      </c>
      <c r="J494" s="178"/>
      <c r="K494" s="179">
        <f>ROUND(E494*J494,2)</f>
        <v>0</v>
      </c>
      <c r="L494" s="179">
        <v>21</v>
      </c>
      <c r="M494" s="179">
        <f>G494*(1+L494/100)</f>
        <v>0</v>
      </c>
      <c r="N494" s="177">
        <v>0</v>
      </c>
      <c r="O494" s="177">
        <f>ROUND(E494*N494,2)</f>
        <v>0</v>
      </c>
      <c r="P494" s="177">
        <v>4.8999999999999998E-4</v>
      </c>
      <c r="Q494" s="177">
        <f>ROUND(E494*P494,2)</f>
        <v>0</v>
      </c>
      <c r="R494" s="179" t="s">
        <v>1358</v>
      </c>
      <c r="S494" s="179" t="s">
        <v>241</v>
      </c>
      <c r="T494" s="180" t="s">
        <v>1902</v>
      </c>
      <c r="U494" s="162">
        <v>0.114</v>
      </c>
      <c r="V494" s="162">
        <f>ROUND(E494*U494,2)</f>
        <v>1.1399999999999999</v>
      </c>
      <c r="W494" s="162"/>
      <c r="X494" s="162" t="s">
        <v>243</v>
      </c>
      <c r="Y494" s="162" t="s">
        <v>244</v>
      </c>
      <c r="Z494" s="151"/>
      <c r="AA494" s="151"/>
      <c r="AB494" s="151"/>
      <c r="AC494" s="151"/>
      <c r="AD494" s="151"/>
      <c r="AE494" s="151"/>
      <c r="AF494" s="151"/>
      <c r="AG494" s="151" t="s">
        <v>2108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2" x14ac:dyDescent="0.2">
      <c r="A495" s="158"/>
      <c r="B495" s="159"/>
      <c r="C495" s="266" t="s">
        <v>1926</v>
      </c>
      <c r="D495" s="267"/>
      <c r="E495" s="267"/>
      <c r="F495" s="267"/>
      <c r="G495" s="267"/>
      <c r="H495" s="162"/>
      <c r="I495" s="162"/>
      <c r="J495" s="162"/>
      <c r="K495" s="162"/>
      <c r="L495" s="162"/>
      <c r="M495" s="162"/>
      <c r="N495" s="161"/>
      <c r="O495" s="161"/>
      <c r="P495" s="161"/>
      <c r="Q495" s="161"/>
      <c r="R495" s="162"/>
      <c r="S495" s="162"/>
      <c r="T495" s="162"/>
      <c r="U495" s="162"/>
      <c r="V495" s="162"/>
      <c r="W495" s="162"/>
      <c r="X495" s="162"/>
      <c r="Y495" s="162"/>
      <c r="Z495" s="151"/>
      <c r="AA495" s="151"/>
      <c r="AB495" s="151"/>
      <c r="AC495" s="151"/>
      <c r="AD495" s="151"/>
      <c r="AE495" s="151"/>
      <c r="AF495" s="151"/>
      <c r="AG495" s="151" t="s">
        <v>1927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3" x14ac:dyDescent="0.2">
      <c r="A496" s="158"/>
      <c r="B496" s="159"/>
      <c r="C496" s="264" t="s">
        <v>2178</v>
      </c>
      <c r="D496" s="265"/>
      <c r="E496" s="265"/>
      <c r="F496" s="265"/>
      <c r="G496" s="265"/>
      <c r="H496" s="162"/>
      <c r="I496" s="162"/>
      <c r="J496" s="162"/>
      <c r="K496" s="162"/>
      <c r="L496" s="162"/>
      <c r="M496" s="162"/>
      <c r="N496" s="161"/>
      <c r="O496" s="161"/>
      <c r="P496" s="161"/>
      <c r="Q496" s="161"/>
      <c r="R496" s="162"/>
      <c r="S496" s="162"/>
      <c r="T496" s="162"/>
      <c r="U496" s="162"/>
      <c r="V496" s="162"/>
      <c r="W496" s="162"/>
      <c r="X496" s="162"/>
      <c r="Y496" s="162"/>
      <c r="Z496" s="151"/>
      <c r="AA496" s="151"/>
      <c r="AB496" s="151"/>
      <c r="AC496" s="151"/>
      <c r="AD496" s="151"/>
      <c r="AE496" s="151"/>
      <c r="AF496" s="151"/>
      <c r="AG496" s="151" t="s">
        <v>1927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2" x14ac:dyDescent="0.2">
      <c r="A497" s="158"/>
      <c r="B497" s="159"/>
      <c r="C497" s="192" t="s">
        <v>2129</v>
      </c>
      <c r="D497" s="164"/>
      <c r="E497" s="165"/>
      <c r="F497" s="162"/>
      <c r="G497" s="162"/>
      <c r="H497" s="162"/>
      <c r="I497" s="162"/>
      <c r="J497" s="162"/>
      <c r="K497" s="162"/>
      <c r="L497" s="162"/>
      <c r="M497" s="162"/>
      <c r="N497" s="161"/>
      <c r="O497" s="161"/>
      <c r="P497" s="161"/>
      <c r="Q497" s="161"/>
      <c r="R497" s="162"/>
      <c r="S497" s="162"/>
      <c r="T497" s="162"/>
      <c r="U497" s="162"/>
      <c r="V497" s="162"/>
      <c r="W497" s="162"/>
      <c r="X497" s="162"/>
      <c r="Y497" s="162"/>
      <c r="Z497" s="151"/>
      <c r="AA497" s="151"/>
      <c r="AB497" s="151"/>
      <c r="AC497" s="151"/>
      <c r="AD497" s="151"/>
      <c r="AE497" s="151"/>
      <c r="AF497" s="151"/>
      <c r="AG497" s="151" t="s">
        <v>249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2" t="s">
        <v>2130</v>
      </c>
      <c r="D498" s="164"/>
      <c r="E498" s="165">
        <v>10</v>
      </c>
      <c r="F498" s="162"/>
      <c r="G498" s="162"/>
      <c r="H498" s="162"/>
      <c r="I498" s="162"/>
      <c r="J498" s="162"/>
      <c r="K498" s="162"/>
      <c r="L498" s="162"/>
      <c r="M498" s="162"/>
      <c r="N498" s="161"/>
      <c r="O498" s="161"/>
      <c r="P498" s="161"/>
      <c r="Q498" s="161"/>
      <c r="R498" s="162"/>
      <c r="S498" s="162"/>
      <c r="T498" s="162"/>
      <c r="U498" s="162"/>
      <c r="V498" s="162"/>
      <c r="W498" s="162"/>
      <c r="X498" s="162"/>
      <c r="Y498" s="162"/>
      <c r="Z498" s="151"/>
      <c r="AA498" s="151"/>
      <c r="AB498" s="151"/>
      <c r="AC498" s="151"/>
      <c r="AD498" s="151"/>
      <c r="AE498" s="151"/>
      <c r="AF498" s="151"/>
      <c r="AG498" s="151" t="s">
        <v>249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74">
        <v>104</v>
      </c>
      <c r="B499" s="175" t="s">
        <v>2292</v>
      </c>
      <c r="C499" s="191" t="s">
        <v>2293</v>
      </c>
      <c r="D499" s="176" t="s">
        <v>428</v>
      </c>
      <c r="E499" s="177">
        <v>30</v>
      </c>
      <c r="F499" s="178"/>
      <c r="G499" s="179">
        <f>ROUND(E499*F499,2)</f>
        <v>0</v>
      </c>
      <c r="H499" s="178"/>
      <c r="I499" s="179">
        <f>ROUND(E499*H499,2)</f>
        <v>0</v>
      </c>
      <c r="J499" s="178"/>
      <c r="K499" s="179">
        <f>ROUND(E499*J499,2)</f>
        <v>0</v>
      </c>
      <c r="L499" s="179">
        <v>21</v>
      </c>
      <c r="M499" s="179">
        <f>G499*(1+L499/100)</f>
        <v>0</v>
      </c>
      <c r="N499" s="177">
        <v>0</v>
      </c>
      <c r="O499" s="177">
        <f>ROUND(E499*N499,2)</f>
        <v>0</v>
      </c>
      <c r="P499" s="177">
        <v>1.56E-3</v>
      </c>
      <c r="Q499" s="177">
        <f>ROUND(E499*P499,2)</f>
        <v>0.05</v>
      </c>
      <c r="R499" s="179" t="s">
        <v>1358</v>
      </c>
      <c r="S499" s="179" t="s">
        <v>241</v>
      </c>
      <c r="T499" s="180" t="s">
        <v>1902</v>
      </c>
      <c r="U499" s="162">
        <v>0.217</v>
      </c>
      <c r="V499" s="162">
        <f>ROUND(E499*U499,2)</f>
        <v>6.51</v>
      </c>
      <c r="W499" s="162"/>
      <c r="X499" s="162" t="s">
        <v>243</v>
      </c>
      <c r="Y499" s="162" t="s">
        <v>244</v>
      </c>
      <c r="Z499" s="151"/>
      <c r="AA499" s="151"/>
      <c r="AB499" s="151"/>
      <c r="AC499" s="151"/>
      <c r="AD499" s="151"/>
      <c r="AE499" s="151"/>
      <c r="AF499" s="151"/>
      <c r="AG499" s="151" t="s">
        <v>2108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2" x14ac:dyDescent="0.2">
      <c r="A500" s="158"/>
      <c r="B500" s="159"/>
      <c r="C500" s="266" t="s">
        <v>1926</v>
      </c>
      <c r="D500" s="267"/>
      <c r="E500" s="267"/>
      <c r="F500" s="267"/>
      <c r="G500" s="267"/>
      <c r="H500" s="162"/>
      <c r="I500" s="162"/>
      <c r="J500" s="162"/>
      <c r="K500" s="162"/>
      <c r="L500" s="162"/>
      <c r="M500" s="162"/>
      <c r="N500" s="161"/>
      <c r="O500" s="161"/>
      <c r="P500" s="161"/>
      <c r="Q500" s="161"/>
      <c r="R500" s="162"/>
      <c r="S500" s="162"/>
      <c r="T500" s="162"/>
      <c r="U500" s="162"/>
      <c r="V500" s="162"/>
      <c r="W500" s="162"/>
      <c r="X500" s="162"/>
      <c r="Y500" s="162"/>
      <c r="Z500" s="151"/>
      <c r="AA500" s="151"/>
      <c r="AB500" s="151"/>
      <c r="AC500" s="151"/>
      <c r="AD500" s="151"/>
      <c r="AE500" s="151"/>
      <c r="AF500" s="151"/>
      <c r="AG500" s="151" t="s">
        <v>1927</v>
      </c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264" t="s">
        <v>2178</v>
      </c>
      <c r="D501" s="265"/>
      <c r="E501" s="265"/>
      <c r="F501" s="265"/>
      <c r="G501" s="265"/>
      <c r="H501" s="162"/>
      <c r="I501" s="162"/>
      <c r="J501" s="162"/>
      <c r="K501" s="162"/>
      <c r="L501" s="162"/>
      <c r="M501" s="162"/>
      <c r="N501" s="161"/>
      <c r="O501" s="161"/>
      <c r="P501" s="161"/>
      <c r="Q501" s="161"/>
      <c r="R501" s="162"/>
      <c r="S501" s="162"/>
      <c r="T501" s="162"/>
      <c r="U501" s="162"/>
      <c r="V501" s="162"/>
      <c r="W501" s="162"/>
      <c r="X501" s="162"/>
      <c r="Y501" s="162"/>
      <c r="Z501" s="151"/>
      <c r="AA501" s="151"/>
      <c r="AB501" s="151"/>
      <c r="AC501" s="151"/>
      <c r="AD501" s="151"/>
      <c r="AE501" s="151"/>
      <c r="AF501" s="151"/>
      <c r="AG501" s="151" t="s">
        <v>1927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2" x14ac:dyDescent="0.2">
      <c r="A502" s="158"/>
      <c r="B502" s="159"/>
      <c r="C502" s="192" t="s">
        <v>2125</v>
      </c>
      <c r="D502" s="164"/>
      <c r="E502" s="165"/>
      <c r="F502" s="162"/>
      <c r="G502" s="162"/>
      <c r="H502" s="162"/>
      <c r="I502" s="162"/>
      <c r="J502" s="162"/>
      <c r="K502" s="162"/>
      <c r="L502" s="162"/>
      <c r="M502" s="162"/>
      <c r="N502" s="161"/>
      <c r="O502" s="161"/>
      <c r="P502" s="161"/>
      <c r="Q502" s="161"/>
      <c r="R502" s="162"/>
      <c r="S502" s="162"/>
      <c r="T502" s="162"/>
      <c r="U502" s="162"/>
      <c r="V502" s="162"/>
      <c r="W502" s="162"/>
      <c r="X502" s="162"/>
      <c r="Y502" s="162"/>
      <c r="Z502" s="151"/>
      <c r="AA502" s="151"/>
      <c r="AB502" s="151"/>
      <c r="AC502" s="151"/>
      <c r="AD502" s="151"/>
      <c r="AE502" s="151"/>
      <c r="AF502" s="151"/>
      <c r="AG502" s="151" t="s">
        <v>249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2" t="s">
        <v>2126</v>
      </c>
      <c r="D503" s="164"/>
      <c r="E503" s="165">
        <v>30</v>
      </c>
      <c r="F503" s="162"/>
      <c r="G503" s="162"/>
      <c r="H503" s="162"/>
      <c r="I503" s="162"/>
      <c r="J503" s="162"/>
      <c r="K503" s="162"/>
      <c r="L503" s="162"/>
      <c r="M503" s="162"/>
      <c r="N503" s="161"/>
      <c r="O503" s="161"/>
      <c r="P503" s="161"/>
      <c r="Q503" s="161"/>
      <c r="R503" s="162"/>
      <c r="S503" s="162"/>
      <c r="T503" s="162"/>
      <c r="U503" s="162"/>
      <c r="V503" s="162"/>
      <c r="W503" s="162"/>
      <c r="X503" s="162"/>
      <c r="Y503" s="162"/>
      <c r="Z503" s="151"/>
      <c r="AA503" s="151"/>
      <c r="AB503" s="151"/>
      <c r="AC503" s="151"/>
      <c r="AD503" s="151"/>
      <c r="AE503" s="151"/>
      <c r="AF503" s="151"/>
      <c r="AG503" s="151" t="s">
        <v>249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74">
        <v>105</v>
      </c>
      <c r="B504" s="175" t="s">
        <v>2294</v>
      </c>
      <c r="C504" s="191" t="s">
        <v>2295</v>
      </c>
      <c r="D504" s="176" t="s">
        <v>446</v>
      </c>
      <c r="E504" s="177">
        <v>35</v>
      </c>
      <c r="F504" s="178"/>
      <c r="G504" s="179">
        <f>ROUND(E504*F504,2)</f>
        <v>0</v>
      </c>
      <c r="H504" s="178"/>
      <c r="I504" s="179">
        <f>ROUND(E504*H504,2)</f>
        <v>0</v>
      </c>
      <c r="J504" s="178"/>
      <c r="K504" s="179">
        <f>ROUND(E504*J504,2)</f>
        <v>0</v>
      </c>
      <c r="L504" s="179">
        <v>21</v>
      </c>
      <c r="M504" s="179">
        <f>G504*(1+L504/100)</f>
        <v>0</v>
      </c>
      <c r="N504" s="177">
        <v>5.0000000000000001E-4</v>
      </c>
      <c r="O504" s="177">
        <f>ROUND(E504*N504,2)</f>
        <v>0.02</v>
      </c>
      <c r="P504" s="177">
        <v>0</v>
      </c>
      <c r="Q504" s="177">
        <f>ROUND(E504*P504,2)</f>
        <v>0</v>
      </c>
      <c r="R504" s="179" t="s">
        <v>1358</v>
      </c>
      <c r="S504" s="179" t="s">
        <v>241</v>
      </c>
      <c r="T504" s="180" t="s">
        <v>1902</v>
      </c>
      <c r="U504" s="162">
        <v>0.37</v>
      </c>
      <c r="V504" s="162">
        <f>ROUND(E504*U504,2)</f>
        <v>12.95</v>
      </c>
      <c r="W504" s="162"/>
      <c r="X504" s="162" t="s">
        <v>243</v>
      </c>
      <c r="Y504" s="162" t="s">
        <v>244</v>
      </c>
      <c r="Z504" s="151"/>
      <c r="AA504" s="151"/>
      <c r="AB504" s="151"/>
      <c r="AC504" s="151"/>
      <c r="AD504" s="151"/>
      <c r="AE504" s="151"/>
      <c r="AF504" s="151"/>
      <c r="AG504" s="151" t="s">
        <v>2108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2" x14ac:dyDescent="0.2">
      <c r="A505" s="158"/>
      <c r="B505" s="159"/>
      <c r="C505" s="266" t="s">
        <v>1926</v>
      </c>
      <c r="D505" s="267"/>
      <c r="E505" s="267"/>
      <c r="F505" s="267"/>
      <c r="G505" s="267"/>
      <c r="H505" s="162"/>
      <c r="I505" s="162"/>
      <c r="J505" s="162"/>
      <c r="K505" s="162"/>
      <c r="L505" s="162"/>
      <c r="M505" s="162"/>
      <c r="N505" s="161"/>
      <c r="O505" s="161"/>
      <c r="P505" s="161"/>
      <c r="Q505" s="161"/>
      <c r="R505" s="162"/>
      <c r="S505" s="162"/>
      <c r="T505" s="162"/>
      <c r="U505" s="162"/>
      <c r="V505" s="162"/>
      <c r="W505" s="162"/>
      <c r="X505" s="162"/>
      <c r="Y505" s="162"/>
      <c r="Z505" s="151"/>
      <c r="AA505" s="151"/>
      <c r="AB505" s="151"/>
      <c r="AC505" s="151"/>
      <c r="AD505" s="151"/>
      <c r="AE505" s="151"/>
      <c r="AF505" s="151"/>
      <c r="AG505" s="151" t="s">
        <v>1927</v>
      </c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264" t="s">
        <v>2296</v>
      </c>
      <c r="D506" s="265"/>
      <c r="E506" s="265"/>
      <c r="F506" s="265"/>
      <c r="G506" s="265"/>
      <c r="H506" s="162"/>
      <c r="I506" s="162"/>
      <c r="J506" s="162"/>
      <c r="K506" s="162"/>
      <c r="L506" s="162"/>
      <c r="M506" s="162"/>
      <c r="N506" s="161"/>
      <c r="O506" s="161"/>
      <c r="P506" s="161"/>
      <c r="Q506" s="161"/>
      <c r="R506" s="162"/>
      <c r="S506" s="162"/>
      <c r="T506" s="162"/>
      <c r="U506" s="162"/>
      <c r="V506" s="162"/>
      <c r="W506" s="162"/>
      <c r="X506" s="162"/>
      <c r="Y506" s="162"/>
      <c r="Z506" s="151"/>
      <c r="AA506" s="151"/>
      <c r="AB506" s="151"/>
      <c r="AC506" s="151"/>
      <c r="AD506" s="151"/>
      <c r="AE506" s="151"/>
      <c r="AF506" s="151"/>
      <c r="AG506" s="151" t="s">
        <v>1927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2" x14ac:dyDescent="0.2">
      <c r="A507" s="158"/>
      <c r="B507" s="159"/>
      <c r="C507" s="192" t="s">
        <v>2297</v>
      </c>
      <c r="D507" s="164"/>
      <c r="E507" s="165"/>
      <c r="F507" s="162"/>
      <c r="G507" s="162"/>
      <c r="H507" s="162"/>
      <c r="I507" s="162"/>
      <c r="J507" s="162"/>
      <c r="K507" s="162"/>
      <c r="L507" s="162"/>
      <c r="M507" s="162"/>
      <c r="N507" s="161"/>
      <c r="O507" s="161"/>
      <c r="P507" s="161"/>
      <c r="Q507" s="161"/>
      <c r="R507" s="162"/>
      <c r="S507" s="162"/>
      <c r="T507" s="162"/>
      <c r="U507" s="162"/>
      <c r="V507" s="162"/>
      <c r="W507" s="162"/>
      <c r="X507" s="162"/>
      <c r="Y507" s="162"/>
      <c r="Z507" s="151"/>
      <c r="AA507" s="151"/>
      <c r="AB507" s="151"/>
      <c r="AC507" s="151"/>
      <c r="AD507" s="151"/>
      <c r="AE507" s="151"/>
      <c r="AF507" s="151"/>
      <c r="AG507" s="151" t="s">
        <v>249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2" t="s">
        <v>2298</v>
      </c>
      <c r="D508" s="164"/>
      <c r="E508" s="165"/>
      <c r="F508" s="162"/>
      <c r="G508" s="162"/>
      <c r="H508" s="162"/>
      <c r="I508" s="162"/>
      <c r="J508" s="162"/>
      <c r="K508" s="162"/>
      <c r="L508" s="162"/>
      <c r="M508" s="162"/>
      <c r="N508" s="161"/>
      <c r="O508" s="161"/>
      <c r="P508" s="161"/>
      <c r="Q508" s="161"/>
      <c r="R508" s="162"/>
      <c r="S508" s="162"/>
      <c r="T508" s="162"/>
      <c r="U508" s="162"/>
      <c r="V508" s="162"/>
      <c r="W508" s="162"/>
      <c r="X508" s="162"/>
      <c r="Y508" s="162"/>
      <c r="Z508" s="151"/>
      <c r="AA508" s="151"/>
      <c r="AB508" s="151"/>
      <c r="AC508" s="151"/>
      <c r="AD508" s="151"/>
      <c r="AE508" s="151"/>
      <c r="AF508" s="151"/>
      <c r="AG508" s="151" t="s">
        <v>249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92" t="s">
        <v>2299</v>
      </c>
      <c r="D509" s="164"/>
      <c r="E509" s="165">
        <v>35</v>
      </c>
      <c r="F509" s="162"/>
      <c r="G509" s="162"/>
      <c r="H509" s="162"/>
      <c r="I509" s="162"/>
      <c r="J509" s="162"/>
      <c r="K509" s="162"/>
      <c r="L509" s="162"/>
      <c r="M509" s="162"/>
      <c r="N509" s="161"/>
      <c r="O509" s="161"/>
      <c r="P509" s="161"/>
      <c r="Q509" s="161"/>
      <c r="R509" s="162"/>
      <c r="S509" s="162"/>
      <c r="T509" s="162"/>
      <c r="U509" s="162"/>
      <c r="V509" s="162"/>
      <c r="W509" s="162"/>
      <c r="X509" s="162"/>
      <c r="Y509" s="162"/>
      <c r="Z509" s="151"/>
      <c r="AA509" s="151"/>
      <c r="AB509" s="151"/>
      <c r="AC509" s="151"/>
      <c r="AD509" s="151"/>
      <c r="AE509" s="151"/>
      <c r="AF509" s="151"/>
      <c r="AG509" s="151" t="s">
        <v>249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 x14ac:dyDescent="0.2">
      <c r="A510" s="174">
        <v>106</v>
      </c>
      <c r="B510" s="175" t="s">
        <v>2300</v>
      </c>
      <c r="C510" s="191" t="s">
        <v>2301</v>
      </c>
      <c r="D510" s="176" t="s">
        <v>297</v>
      </c>
      <c r="E510" s="177">
        <v>0.54600000000000004</v>
      </c>
      <c r="F510" s="178"/>
      <c r="G510" s="179">
        <f>ROUND(E510*F510,2)</f>
        <v>0</v>
      </c>
      <c r="H510" s="178"/>
      <c r="I510" s="179">
        <f>ROUND(E510*H510,2)</f>
        <v>0</v>
      </c>
      <c r="J510" s="178"/>
      <c r="K510" s="179">
        <f>ROUND(E510*J510,2)</f>
        <v>0</v>
      </c>
      <c r="L510" s="179">
        <v>21</v>
      </c>
      <c r="M510" s="179">
        <f>G510*(1+L510/100)</f>
        <v>0</v>
      </c>
      <c r="N510" s="177">
        <v>0</v>
      </c>
      <c r="O510" s="177">
        <f>ROUND(E510*N510,2)</f>
        <v>0</v>
      </c>
      <c r="P510" s="177">
        <v>0</v>
      </c>
      <c r="Q510" s="177">
        <f>ROUND(E510*P510,2)</f>
        <v>0</v>
      </c>
      <c r="R510" s="179" t="s">
        <v>1358</v>
      </c>
      <c r="S510" s="179" t="s">
        <v>241</v>
      </c>
      <c r="T510" s="180" t="s">
        <v>1902</v>
      </c>
      <c r="U510" s="162">
        <v>1.5169999999999999</v>
      </c>
      <c r="V510" s="162">
        <f>ROUND(E510*U510,2)</f>
        <v>0.83</v>
      </c>
      <c r="W510" s="162"/>
      <c r="X510" s="162" t="s">
        <v>243</v>
      </c>
      <c r="Y510" s="162" t="s">
        <v>244</v>
      </c>
      <c r="Z510" s="151"/>
      <c r="AA510" s="151"/>
      <c r="AB510" s="151"/>
      <c r="AC510" s="151"/>
      <c r="AD510" s="151"/>
      <c r="AE510" s="151"/>
      <c r="AF510" s="151"/>
      <c r="AG510" s="151" t="s">
        <v>2108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2" x14ac:dyDescent="0.2">
      <c r="A511" s="158"/>
      <c r="B511" s="159"/>
      <c r="C511" s="253" t="s">
        <v>1359</v>
      </c>
      <c r="D511" s="254"/>
      <c r="E511" s="254"/>
      <c r="F511" s="254"/>
      <c r="G511" s="254"/>
      <c r="H511" s="162"/>
      <c r="I511" s="162"/>
      <c r="J511" s="162"/>
      <c r="K511" s="162"/>
      <c r="L511" s="162"/>
      <c r="M511" s="162"/>
      <c r="N511" s="161"/>
      <c r="O511" s="161"/>
      <c r="P511" s="161"/>
      <c r="Q511" s="161"/>
      <c r="R511" s="162"/>
      <c r="S511" s="162"/>
      <c r="T511" s="162"/>
      <c r="U511" s="162"/>
      <c r="V511" s="162"/>
      <c r="W511" s="162"/>
      <c r="X511" s="162"/>
      <c r="Y511" s="162"/>
      <c r="Z511" s="151"/>
      <c r="AA511" s="151"/>
      <c r="AB511" s="151"/>
      <c r="AC511" s="151"/>
      <c r="AD511" s="151"/>
      <c r="AE511" s="151"/>
      <c r="AF511" s="151"/>
      <c r="AG511" s="151" t="s">
        <v>247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74">
        <v>107</v>
      </c>
      <c r="B512" s="175" t="s">
        <v>2302</v>
      </c>
      <c r="C512" s="191" t="s">
        <v>2303</v>
      </c>
      <c r="D512" s="176" t="s">
        <v>428</v>
      </c>
      <c r="E512" s="177">
        <v>8</v>
      </c>
      <c r="F512" s="178"/>
      <c r="G512" s="179">
        <f>ROUND(E512*F512,2)</f>
        <v>0</v>
      </c>
      <c r="H512" s="178"/>
      <c r="I512" s="179">
        <f>ROUND(E512*H512,2)</f>
        <v>0</v>
      </c>
      <c r="J512" s="178"/>
      <c r="K512" s="179">
        <f>ROUND(E512*J512,2)</f>
        <v>0</v>
      </c>
      <c r="L512" s="179">
        <v>21</v>
      </c>
      <c r="M512" s="179">
        <f>G512*(1+L512/100)</f>
        <v>0</v>
      </c>
      <c r="N512" s="177">
        <v>1.6969999999999999E-2</v>
      </c>
      <c r="O512" s="177">
        <f>ROUND(E512*N512,2)</f>
        <v>0.14000000000000001</v>
      </c>
      <c r="P512" s="177">
        <v>0</v>
      </c>
      <c r="Q512" s="177">
        <f>ROUND(E512*P512,2)</f>
        <v>0</v>
      </c>
      <c r="R512" s="179"/>
      <c r="S512" s="179" t="s">
        <v>1946</v>
      </c>
      <c r="T512" s="180" t="s">
        <v>1902</v>
      </c>
      <c r="U512" s="162">
        <v>0</v>
      </c>
      <c r="V512" s="162">
        <f>ROUND(E512*U512,2)</f>
        <v>0</v>
      </c>
      <c r="W512" s="162"/>
      <c r="X512" s="162" t="s">
        <v>243</v>
      </c>
      <c r="Y512" s="162" t="s">
        <v>244</v>
      </c>
      <c r="Z512" s="151"/>
      <c r="AA512" s="151"/>
      <c r="AB512" s="151"/>
      <c r="AC512" s="151"/>
      <c r="AD512" s="151"/>
      <c r="AE512" s="151"/>
      <c r="AF512" s="151"/>
      <c r="AG512" s="151" t="s">
        <v>2108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2" x14ac:dyDescent="0.2">
      <c r="A513" s="158"/>
      <c r="B513" s="159"/>
      <c r="C513" s="192" t="s">
        <v>2304</v>
      </c>
      <c r="D513" s="164"/>
      <c r="E513" s="165"/>
      <c r="F513" s="162"/>
      <c r="G513" s="162"/>
      <c r="H513" s="162"/>
      <c r="I513" s="162"/>
      <c r="J513" s="162"/>
      <c r="K513" s="162"/>
      <c r="L513" s="162"/>
      <c r="M513" s="162"/>
      <c r="N513" s="161"/>
      <c r="O513" s="161"/>
      <c r="P513" s="161"/>
      <c r="Q513" s="161"/>
      <c r="R513" s="162"/>
      <c r="S513" s="162"/>
      <c r="T513" s="162"/>
      <c r="U513" s="162"/>
      <c r="V513" s="162"/>
      <c r="W513" s="162"/>
      <c r="X513" s="162"/>
      <c r="Y513" s="162"/>
      <c r="Z513" s="151"/>
      <c r="AA513" s="151"/>
      <c r="AB513" s="151"/>
      <c r="AC513" s="151"/>
      <c r="AD513" s="151"/>
      <c r="AE513" s="151"/>
      <c r="AF513" s="151"/>
      <c r="AG513" s="151" t="s">
        <v>249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92" t="s">
        <v>2305</v>
      </c>
      <c r="D514" s="164"/>
      <c r="E514" s="165"/>
      <c r="F514" s="162"/>
      <c r="G514" s="162"/>
      <c r="H514" s="162"/>
      <c r="I514" s="162"/>
      <c r="J514" s="162"/>
      <c r="K514" s="162"/>
      <c r="L514" s="162"/>
      <c r="M514" s="162"/>
      <c r="N514" s="161"/>
      <c r="O514" s="161"/>
      <c r="P514" s="161"/>
      <c r="Q514" s="161"/>
      <c r="R514" s="162"/>
      <c r="S514" s="162"/>
      <c r="T514" s="162"/>
      <c r="U514" s="162"/>
      <c r="V514" s="162"/>
      <c r="W514" s="162"/>
      <c r="X514" s="162"/>
      <c r="Y514" s="162"/>
      <c r="Z514" s="151"/>
      <c r="AA514" s="151"/>
      <c r="AB514" s="151"/>
      <c r="AC514" s="151"/>
      <c r="AD514" s="151"/>
      <c r="AE514" s="151"/>
      <c r="AF514" s="151"/>
      <c r="AG514" s="151" t="s">
        <v>249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3" x14ac:dyDescent="0.2">
      <c r="A515" s="158"/>
      <c r="B515" s="159"/>
      <c r="C515" s="192" t="s">
        <v>2306</v>
      </c>
      <c r="D515" s="164"/>
      <c r="E515" s="165"/>
      <c r="F515" s="162"/>
      <c r="G515" s="162"/>
      <c r="H515" s="162"/>
      <c r="I515" s="162"/>
      <c r="J515" s="162"/>
      <c r="K515" s="162"/>
      <c r="L515" s="162"/>
      <c r="M515" s="162"/>
      <c r="N515" s="161"/>
      <c r="O515" s="161"/>
      <c r="P515" s="161"/>
      <c r="Q515" s="161"/>
      <c r="R515" s="162"/>
      <c r="S515" s="162"/>
      <c r="T515" s="162"/>
      <c r="U515" s="162"/>
      <c r="V515" s="162"/>
      <c r="W515" s="162"/>
      <c r="X515" s="162"/>
      <c r="Y515" s="162"/>
      <c r="Z515" s="151"/>
      <c r="AA515" s="151"/>
      <c r="AB515" s="151"/>
      <c r="AC515" s="151"/>
      <c r="AD515" s="151"/>
      <c r="AE515" s="151"/>
      <c r="AF515" s="151"/>
      <c r="AG515" s="151" t="s">
        <v>249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2" t="s">
        <v>2029</v>
      </c>
      <c r="D516" s="164"/>
      <c r="E516" s="165"/>
      <c r="F516" s="162"/>
      <c r="G516" s="162"/>
      <c r="H516" s="162"/>
      <c r="I516" s="162"/>
      <c r="J516" s="162"/>
      <c r="K516" s="162"/>
      <c r="L516" s="162"/>
      <c r="M516" s="162"/>
      <c r="N516" s="161"/>
      <c r="O516" s="161"/>
      <c r="P516" s="161"/>
      <c r="Q516" s="161"/>
      <c r="R516" s="162"/>
      <c r="S516" s="162"/>
      <c r="T516" s="162"/>
      <c r="U516" s="162"/>
      <c r="V516" s="162"/>
      <c r="W516" s="162"/>
      <c r="X516" s="162"/>
      <c r="Y516" s="162"/>
      <c r="Z516" s="151"/>
      <c r="AA516" s="151"/>
      <c r="AB516" s="151"/>
      <c r="AC516" s="151"/>
      <c r="AD516" s="151"/>
      <c r="AE516" s="151"/>
      <c r="AF516" s="151"/>
      <c r="AG516" s="151" t="s">
        <v>249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">
      <c r="A517" s="158"/>
      <c r="B517" s="159"/>
      <c r="C517" s="192" t="s">
        <v>141</v>
      </c>
      <c r="D517" s="164"/>
      <c r="E517" s="165">
        <v>8</v>
      </c>
      <c r="F517" s="162"/>
      <c r="G517" s="162"/>
      <c r="H517" s="162"/>
      <c r="I517" s="162"/>
      <c r="J517" s="162"/>
      <c r="K517" s="162"/>
      <c r="L517" s="162"/>
      <c r="M517" s="162"/>
      <c r="N517" s="161"/>
      <c r="O517" s="161"/>
      <c r="P517" s="161"/>
      <c r="Q517" s="161"/>
      <c r="R517" s="162"/>
      <c r="S517" s="162"/>
      <c r="T517" s="162"/>
      <c r="U517" s="162"/>
      <c r="V517" s="162"/>
      <c r="W517" s="162"/>
      <c r="X517" s="162"/>
      <c r="Y517" s="162"/>
      <c r="Z517" s="151"/>
      <c r="AA517" s="151"/>
      <c r="AB517" s="151"/>
      <c r="AC517" s="151"/>
      <c r="AD517" s="151"/>
      <c r="AE517" s="151"/>
      <c r="AF517" s="151"/>
      <c r="AG517" s="151" t="s">
        <v>249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74">
        <v>108</v>
      </c>
      <c r="B518" s="175" t="s">
        <v>2307</v>
      </c>
      <c r="C518" s="191" t="s">
        <v>2308</v>
      </c>
      <c r="D518" s="176" t="s">
        <v>428</v>
      </c>
      <c r="E518" s="177">
        <v>11</v>
      </c>
      <c r="F518" s="178"/>
      <c r="G518" s="179">
        <f>ROUND(E518*F518,2)</f>
        <v>0</v>
      </c>
      <c r="H518" s="178"/>
      <c r="I518" s="179">
        <f>ROUND(E518*H518,2)</f>
        <v>0</v>
      </c>
      <c r="J518" s="178"/>
      <c r="K518" s="179">
        <f>ROUND(E518*J518,2)</f>
        <v>0</v>
      </c>
      <c r="L518" s="179">
        <v>21</v>
      </c>
      <c r="M518" s="179">
        <f>G518*(1+L518/100)</f>
        <v>0</v>
      </c>
      <c r="N518" s="177">
        <v>2.0729999999999998E-2</v>
      </c>
      <c r="O518" s="177">
        <f>ROUND(E518*N518,2)</f>
        <v>0.23</v>
      </c>
      <c r="P518" s="177">
        <v>0</v>
      </c>
      <c r="Q518" s="177">
        <f>ROUND(E518*P518,2)</f>
        <v>0</v>
      </c>
      <c r="R518" s="179"/>
      <c r="S518" s="179" t="s">
        <v>1946</v>
      </c>
      <c r="T518" s="180" t="s">
        <v>1902</v>
      </c>
      <c r="U518" s="162">
        <v>0</v>
      </c>
      <c r="V518" s="162">
        <f>ROUND(E518*U518,2)</f>
        <v>0</v>
      </c>
      <c r="W518" s="162"/>
      <c r="X518" s="162" t="s">
        <v>243</v>
      </c>
      <c r="Y518" s="162" t="s">
        <v>244</v>
      </c>
      <c r="Z518" s="151"/>
      <c r="AA518" s="151"/>
      <c r="AB518" s="151"/>
      <c r="AC518" s="151"/>
      <c r="AD518" s="151"/>
      <c r="AE518" s="151"/>
      <c r="AF518" s="151"/>
      <c r="AG518" s="151" t="s">
        <v>2108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2" x14ac:dyDescent="0.2">
      <c r="A519" s="158"/>
      <c r="B519" s="159"/>
      <c r="C519" s="192" t="s">
        <v>2309</v>
      </c>
      <c r="D519" s="164"/>
      <c r="E519" s="165"/>
      <c r="F519" s="162"/>
      <c r="G519" s="162"/>
      <c r="H519" s="162"/>
      <c r="I519" s="162"/>
      <c r="J519" s="162"/>
      <c r="K519" s="162"/>
      <c r="L519" s="162"/>
      <c r="M519" s="162"/>
      <c r="N519" s="161"/>
      <c r="O519" s="161"/>
      <c r="P519" s="161"/>
      <c r="Q519" s="161"/>
      <c r="R519" s="162"/>
      <c r="S519" s="162"/>
      <c r="T519" s="162"/>
      <c r="U519" s="162"/>
      <c r="V519" s="162"/>
      <c r="W519" s="162"/>
      <c r="X519" s="162"/>
      <c r="Y519" s="162"/>
      <c r="Z519" s="151"/>
      <c r="AA519" s="151"/>
      <c r="AB519" s="151"/>
      <c r="AC519" s="151"/>
      <c r="AD519" s="151"/>
      <c r="AE519" s="151"/>
      <c r="AF519" s="151"/>
      <c r="AG519" s="151" t="s">
        <v>249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2" t="s">
        <v>2310</v>
      </c>
      <c r="D520" s="164"/>
      <c r="E520" s="165"/>
      <c r="F520" s="162"/>
      <c r="G520" s="162"/>
      <c r="H520" s="162"/>
      <c r="I520" s="162"/>
      <c r="J520" s="162"/>
      <c r="K520" s="162"/>
      <c r="L520" s="162"/>
      <c r="M520" s="162"/>
      <c r="N520" s="161"/>
      <c r="O520" s="161"/>
      <c r="P520" s="161"/>
      <c r="Q520" s="161"/>
      <c r="R520" s="162"/>
      <c r="S520" s="162"/>
      <c r="T520" s="162"/>
      <c r="U520" s="162"/>
      <c r="V520" s="162"/>
      <c r="W520" s="162"/>
      <c r="X520" s="162"/>
      <c r="Y520" s="162"/>
      <c r="Z520" s="151"/>
      <c r="AA520" s="151"/>
      <c r="AB520" s="151"/>
      <c r="AC520" s="151"/>
      <c r="AD520" s="151"/>
      <c r="AE520" s="151"/>
      <c r="AF520" s="151"/>
      <c r="AG520" s="151" t="s">
        <v>249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192" t="s">
        <v>2311</v>
      </c>
      <c r="D521" s="164"/>
      <c r="E521" s="165">
        <v>11</v>
      </c>
      <c r="F521" s="162"/>
      <c r="G521" s="162"/>
      <c r="H521" s="162"/>
      <c r="I521" s="162"/>
      <c r="J521" s="162"/>
      <c r="K521" s="162"/>
      <c r="L521" s="162"/>
      <c r="M521" s="162"/>
      <c r="N521" s="161"/>
      <c r="O521" s="161"/>
      <c r="P521" s="161"/>
      <c r="Q521" s="161"/>
      <c r="R521" s="162"/>
      <c r="S521" s="162"/>
      <c r="T521" s="162"/>
      <c r="U521" s="162"/>
      <c r="V521" s="162"/>
      <c r="W521" s="162"/>
      <c r="X521" s="162"/>
      <c r="Y521" s="162"/>
      <c r="Z521" s="151"/>
      <c r="AA521" s="151"/>
      <c r="AB521" s="151"/>
      <c r="AC521" s="151"/>
      <c r="AD521" s="151"/>
      <c r="AE521" s="151"/>
      <c r="AF521" s="151"/>
      <c r="AG521" s="151" t="s">
        <v>249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74">
        <v>109</v>
      </c>
      <c r="B522" s="175" t="s">
        <v>2312</v>
      </c>
      <c r="C522" s="191" t="s">
        <v>2313</v>
      </c>
      <c r="D522" s="176" t="s">
        <v>428</v>
      </c>
      <c r="E522" s="177">
        <v>1</v>
      </c>
      <c r="F522" s="178"/>
      <c r="G522" s="179">
        <f>ROUND(E522*F522,2)</f>
        <v>0</v>
      </c>
      <c r="H522" s="178"/>
      <c r="I522" s="179">
        <f>ROUND(E522*H522,2)</f>
        <v>0</v>
      </c>
      <c r="J522" s="178"/>
      <c r="K522" s="179">
        <f>ROUND(E522*J522,2)</f>
        <v>0</v>
      </c>
      <c r="L522" s="179">
        <v>21</v>
      </c>
      <c r="M522" s="179">
        <f>G522*(1+L522/100)</f>
        <v>0</v>
      </c>
      <c r="N522" s="177">
        <v>1.9210000000000001E-2</v>
      </c>
      <c r="O522" s="177">
        <f>ROUND(E522*N522,2)</f>
        <v>0.02</v>
      </c>
      <c r="P522" s="177">
        <v>0</v>
      </c>
      <c r="Q522" s="177">
        <f>ROUND(E522*P522,2)</f>
        <v>0</v>
      </c>
      <c r="R522" s="179"/>
      <c r="S522" s="179" t="s">
        <v>1946</v>
      </c>
      <c r="T522" s="180" t="s">
        <v>1902</v>
      </c>
      <c r="U522" s="162">
        <v>0</v>
      </c>
      <c r="V522" s="162">
        <f>ROUND(E522*U522,2)</f>
        <v>0</v>
      </c>
      <c r="W522" s="162"/>
      <c r="X522" s="162" t="s">
        <v>243</v>
      </c>
      <c r="Y522" s="162" t="s">
        <v>244</v>
      </c>
      <c r="Z522" s="151"/>
      <c r="AA522" s="151"/>
      <c r="AB522" s="151"/>
      <c r="AC522" s="151"/>
      <c r="AD522" s="151"/>
      <c r="AE522" s="151"/>
      <c r="AF522" s="151"/>
      <c r="AG522" s="151" t="s">
        <v>2108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2" x14ac:dyDescent="0.2">
      <c r="A523" s="158"/>
      <c r="B523" s="159"/>
      <c r="C523" s="192" t="s">
        <v>2314</v>
      </c>
      <c r="D523" s="164"/>
      <c r="E523" s="165"/>
      <c r="F523" s="162"/>
      <c r="G523" s="162"/>
      <c r="H523" s="162"/>
      <c r="I523" s="162"/>
      <c r="J523" s="162"/>
      <c r="K523" s="162"/>
      <c r="L523" s="162"/>
      <c r="M523" s="162"/>
      <c r="N523" s="161"/>
      <c r="O523" s="161"/>
      <c r="P523" s="161"/>
      <c r="Q523" s="161"/>
      <c r="R523" s="162"/>
      <c r="S523" s="162"/>
      <c r="T523" s="162"/>
      <c r="U523" s="162"/>
      <c r="V523" s="162"/>
      <c r="W523" s="162"/>
      <c r="X523" s="162"/>
      <c r="Y523" s="162"/>
      <c r="Z523" s="151"/>
      <c r="AA523" s="151"/>
      <c r="AB523" s="151"/>
      <c r="AC523" s="151"/>
      <c r="AD523" s="151"/>
      <c r="AE523" s="151"/>
      <c r="AF523" s="151"/>
      <c r="AG523" s="151" t="s">
        <v>249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2" t="s">
        <v>2029</v>
      </c>
      <c r="D524" s="164"/>
      <c r="E524" s="165"/>
      <c r="F524" s="162"/>
      <c r="G524" s="162"/>
      <c r="H524" s="162"/>
      <c r="I524" s="162"/>
      <c r="J524" s="162"/>
      <c r="K524" s="162"/>
      <c r="L524" s="162"/>
      <c r="M524" s="162"/>
      <c r="N524" s="161"/>
      <c r="O524" s="161"/>
      <c r="P524" s="161"/>
      <c r="Q524" s="161"/>
      <c r="R524" s="162"/>
      <c r="S524" s="162"/>
      <c r="T524" s="162"/>
      <c r="U524" s="162"/>
      <c r="V524" s="162"/>
      <c r="W524" s="162"/>
      <c r="X524" s="162"/>
      <c r="Y524" s="162"/>
      <c r="Z524" s="151"/>
      <c r="AA524" s="151"/>
      <c r="AB524" s="151"/>
      <c r="AC524" s="151"/>
      <c r="AD524" s="151"/>
      <c r="AE524" s="151"/>
      <c r="AF524" s="151"/>
      <c r="AG524" s="151" t="s">
        <v>249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192" t="s">
        <v>106</v>
      </c>
      <c r="D525" s="164"/>
      <c r="E525" s="165">
        <v>1</v>
      </c>
      <c r="F525" s="162"/>
      <c r="G525" s="162"/>
      <c r="H525" s="162"/>
      <c r="I525" s="162"/>
      <c r="J525" s="162"/>
      <c r="K525" s="162"/>
      <c r="L525" s="162"/>
      <c r="M525" s="162"/>
      <c r="N525" s="161"/>
      <c r="O525" s="161"/>
      <c r="P525" s="161"/>
      <c r="Q525" s="161"/>
      <c r="R525" s="162"/>
      <c r="S525" s="162"/>
      <c r="T525" s="162"/>
      <c r="U525" s="162"/>
      <c r="V525" s="162"/>
      <c r="W525" s="162"/>
      <c r="X525" s="162"/>
      <c r="Y525" s="162"/>
      <c r="Z525" s="151"/>
      <c r="AA525" s="151"/>
      <c r="AB525" s="151"/>
      <c r="AC525" s="151"/>
      <c r="AD525" s="151"/>
      <c r="AE525" s="151"/>
      <c r="AF525" s="151"/>
      <c r="AG525" s="151" t="s">
        <v>249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74">
        <v>110</v>
      </c>
      <c r="B526" s="175" t="s">
        <v>2315</v>
      </c>
      <c r="C526" s="191" t="s">
        <v>2316</v>
      </c>
      <c r="D526" s="176" t="s">
        <v>428</v>
      </c>
      <c r="E526" s="177">
        <v>3</v>
      </c>
      <c r="F526" s="178"/>
      <c r="G526" s="179">
        <f>ROUND(E526*F526,2)</f>
        <v>0</v>
      </c>
      <c r="H526" s="178"/>
      <c r="I526" s="179">
        <f>ROUND(E526*H526,2)</f>
        <v>0</v>
      </c>
      <c r="J526" s="178"/>
      <c r="K526" s="179">
        <f>ROUND(E526*J526,2)</f>
        <v>0</v>
      </c>
      <c r="L526" s="179">
        <v>21</v>
      </c>
      <c r="M526" s="179">
        <f>G526*(1+L526/100)</f>
        <v>0</v>
      </c>
      <c r="N526" s="177">
        <v>9.4599999999999997E-3</v>
      </c>
      <c r="O526" s="177">
        <f>ROUND(E526*N526,2)</f>
        <v>0.03</v>
      </c>
      <c r="P526" s="177">
        <v>0</v>
      </c>
      <c r="Q526" s="177">
        <f>ROUND(E526*P526,2)</f>
        <v>0</v>
      </c>
      <c r="R526" s="179"/>
      <c r="S526" s="179" t="s">
        <v>1946</v>
      </c>
      <c r="T526" s="180" t="s">
        <v>1902</v>
      </c>
      <c r="U526" s="162">
        <v>0</v>
      </c>
      <c r="V526" s="162">
        <f>ROUND(E526*U526,2)</f>
        <v>0</v>
      </c>
      <c r="W526" s="162"/>
      <c r="X526" s="162" t="s">
        <v>243</v>
      </c>
      <c r="Y526" s="162" t="s">
        <v>244</v>
      </c>
      <c r="Z526" s="151"/>
      <c r="AA526" s="151"/>
      <c r="AB526" s="151"/>
      <c r="AC526" s="151"/>
      <c r="AD526" s="151"/>
      <c r="AE526" s="151"/>
      <c r="AF526" s="151"/>
      <c r="AG526" s="151" t="s">
        <v>2108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2" x14ac:dyDescent="0.2">
      <c r="A527" s="158"/>
      <c r="B527" s="159"/>
      <c r="C527" s="192" t="s">
        <v>2317</v>
      </c>
      <c r="D527" s="164"/>
      <c r="E527" s="165"/>
      <c r="F527" s="162"/>
      <c r="G527" s="162"/>
      <c r="H527" s="162"/>
      <c r="I527" s="162"/>
      <c r="J527" s="162"/>
      <c r="K527" s="162"/>
      <c r="L527" s="162"/>
      <c r="M527" s="162"/>
      <c r="N527" s="161"/>
      <c r="O527" s="161"/>
      <c r="P527" s="161"/>
      <c r="Q527" s="161"/>
      <c r="R527" s="162"/>
      <c r="S527" s="162"/>
      <c r="T527" s="162"/>
      <c r="U527" s="162"/>
      <c r="V527" s="162"/>
      <c r="W527" s="162"/>
      <c r="X527" s="162"/>
      <c r="Y527" s="162"/>
      <c r="Z527" s="151"/>
      <c r="AA527" s="151"/>
      <c r="AB527" s="151"/>
      <c r="AC527" s="151"/>
      <c r="AD527" s="151"/>
      <c r="AE527" s="151"/>
      <c r="AF527" s="151"/>
      <c r="AG527" s="151" t="s">
        <v>249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3" x14ac:dyDescent="0.2">
      <c r="A528" s="158"/>
      <c r="B528" s="159"/>
      <c r="C528" s="192" t="s">
        <v>2209</v>
      </c>
      <c r="D528" s="164"/>
      <c r="E528" s="165"/>
      <c r="F528" s="162"/>
      <c r="G528" s="162"/>
      <c r="H528" s="162"/>
      <c r="I528" s="162"/>
      <c r="J528" s="162"/>
      <c r="K528" s="162"/>
      <c r="L528" s="162"/>
      <c r="M528" s="162"/>
      <c r="N528" s="161"/>
      <c r="O528" s="161"/>
      <c r="P528" s="161"/>
      <c r="Q528" s="161"/>
      <c r="R528" s="162"/>
      <c r="S528" s="162"/>
      <c r="T528" s="162"/>
      <c r="U528" s="162"/>
      <c r="V528" s="162"/>
      <c r="W528" s="162"/>
      <c r="X528" s="162"/>
      <c r="Y528" s="162"/>
      <c r="Z528" s="151"/>
      <c r="AA528" s="151"/>
      <c r="AB528" s="151"/>
      <c r="AC528" s="151"/>
      <c r="AD528" s="151"/>
      <c r="AE528" s="151"/>
      <c r="AF528" s="151"/>
      <c r="AG528" s="151" t="s">
        <v>249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192" t="s">
        <v>125</v>
      </c>
      <c r="D529" s="164"/>
      <c r="E529" s="165">
        <v>3</v>
      </c>
      <c r="F529" s="162"/>
      <c r="G529" s="162"/>
      <c r="H529" s="162"/>
      <c r="I529" s="162"/>
      <c r="J529" s="162"/>
      <c r="K529" s="162"/>
      <c r="L529" s="162"/>
      <c r="M529" s="162"/>
      <c r="N529" s="161"/>
      <c r="O529" s="161"/>
      <c r="P529" s="161"/>
      <c r="Q529" s="161"/>
      <c r="R529" s="162"/>
      <c r="S529" s="162"/>
      <c r="T529" s="162"/>
      <c r="U529" s="162"/>
      <c r="V529" s="162"/>
      <c r="W529" s="162"/>
      <c r="X529" s="162"/>
      <c r="Y529" s="162"/>
      <c r="Z529" s="151"/>
      <c r="AA529" s="151"/>
      <c r="AB529" s="151"/>
      <c r="AC529" s="151"/>
      <c r="AD529" s="151"/>
      <c r="AE529" s="151"/>
      <c r="AF529" s="151"/>
      <c r="AG529" s="151" t="s">
        <v>249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74">
        <v>111</v>
      </c>
      <c r="B530" s="175" t="s">
        <v>2318</v>
      </c>
      <c r="C530" s="191" t="s">
        <v>2319</v>
      </c>
      <c r="D530" s="176" t="s">
        <v>428</v>
      </c>
      <c r="E530" s="177">
        <v>2</v>
      </c>
      <c r="F530" s="178"/>
      <c r="G530" s="179">
        <f>ROUND(E530*F530,2)</f>
        <v>0</v>
      </c>
      <c r="H530" s="178"/>
      <c r="I530" s="179">
        <f>ROUND(E530*H530,2)</f>
        <v>0</v>
      </c>
      <c r="J530" s="178"/>
      <c r="K530" s="179">
        <f>ROUND(E530*J530,2)</f>
        <v>0</v>
      </c>
      <c r="L530" s="179">
        <v>21</v>
      </c>
      <c r="M530" s="179">
        <f>G530*(1+L530/100)</f>
        <v>0</v>
      </c>
      <c r="N530" s="177">
        <v>0</v>
      </c>
      <c r="O530" s="177">
        <f>ROUND(E530*N530,2)</f>
        <v>0</v>
      </c>
      <c r="P530" s="177">
        <v>3.2899999999999999E-2</v>
      </c>
      <c r="Q530" s="177">
        <f>ROUND(E530*P530,2)</f>
        <v>7.0000000000000007E-2</v>
      </c>
      <c r="R530" s="179"/>
      <c r="S530" s="179" t="s">
        <v>1946</v>
      </c>
      <c r="T530" s="180" t="s">
        <v>1902</v>
      </c>
      <c r="U530" s="162">
        <v>0</v>
      </c>
      <c r="V530" s="162">
        <f>ROUND(E530*U530,2)</f>
        <v>0</v>
      </c>
      <c r="W530" s="162"/>
      <c r="X530" s="162" t="s">
        <v>243</v>
      </c>
      <c r="Y530" s="162" t="s">
        <v>244</v>
      </c>
      <c r="Z530" s="151"/>
      <c r="AA530" s="151"/>
      <c r="AB530" s="151"/>
      <c r="AC530" s="151"/>
      <c r="AD530" s="151"/>
      <c r="AE530" s="151"/>
      <c r="AF530" s="151"/>
      <c r="AG530" s="151" t="s">
        <v>2108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2" x14ac:dyDescent="0.2">
      <c r="A531" s="158"/>
      <c r="B531" s="159"/>
      <c r="C531" s="266" t="s">
        <v>1926</v>
      </c>
      <c r="D531" s="267"/>
      <c r="E531" s="267"/>
      <c r="F531" s="267"/>
      <c r="G531" s="267"/>
      <c r="H531" s="162"/>
      <c r="I531" s="162"/>
      <c r="J531" s="162"/>
      <c r="K531" s="162"/>
      <c r="L531" s="162"/>
      <c r="M531" s="162"/>
      <c r="N531" s="161"/>
      <c r="O531" s="161"/>
      <c r="P531" s="161"/>
      <c r="Q531" s="161"/>
      <c r="R531" s="162"/>
      <c r="S531" s="162"/>
      <c r="T531" s="162"/>
      <c r="U531" s="162"/>
      <c r="V531" s="162"/>
      <c r="W531" s="162"/>
      <c r="X531" s="162"/>
      <c r="Y531" s="162"/>
      <c r="Z531" s="151"/>
      <c r="AA531" s="151"/>
      <c r="AB531" s="151"/>
      <c r="AC531" s="151"/>
      <c r="AD531" s="151"/>
      <c r="AE531" s="151"/>
      <c r="AF531" s="151"/>
      <c r="AG531" s="151" t="s">
        <v>1927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3" x14ac:dyDescent="0.2">
      <c r="A532" s="158"/>
      <c r="B532" s="159"/>
      <c r="C532" s="264" t="s">
        <v>2178</v>
      </c>
      <c r="D532" s="265"/>
      <c r="E532" s="265"/>
      <c r="F532" s="265"/>
      <c r="G532" s="265"/>
      <c r="H532" s="162"/>
      <c r="I532" s="162"/>
      <c r="J532" s="162"/>
      <c r="K532" s="162"/>
      <c r="L532" s="162"/>
      <c r="M532" s="162"/>
      <c r="N532" s="161"/>
      <c r="O532" s="161"/>
      <c r="P532" s="161"/>
      <c r="Q532" s="161"/>
      <c r="R532" s="162"/>
      <c r="S532" s="162"/>
      <c r="T532" s="162"/>
      <c r="U532" s="162"/>
      <c r="V532" s="162"/>
      <c r="W532" s="162"/>
      <c r="X532" s="162"/>
      <c r="Y532" s="162"/>
      <c r="Z532" s="151"/>
      <c r="AA532" s="151"/>
      <c r="AB532" s="151"/>
      <c r="AC532" s="151"/>
      <c r="AD532" s="151"/>
      <c r="AE532" s="151"/>
      <c r="AF532" s="151"/>
      <c r="AG532" s="151" t="s">
        <v>1927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192" t="s">
        <v>1955</v>
      </c>
      <c r="D533" s="164"/>
      <c r="E533" s="165"/>
      <c r="F533" s="162"/>
      <c r="G533" s="162"/>
      <c r="H533" s="162"/>
      <c r="I533" s="162"/>
      <c r="J533" s="162"/>
      <c r="K533" s="162"/>
      <c r="L533" s="162"/>
      <c r="M533" s="162"/>
      <c r="N533" s="161"/>
      <c r="O533" s="161"/>
      <c r="P533" s="161"/>
      <c r="Q533" s="161"/>
      <c r="R533" s="162"/>
      <c r="S533" s="162"/>
      <c r="T533" s="162"/>
      <c r="U533" s="162"/>
      <c r="V533" s="162"/>
      <c r="W533" s="162"/>
      <c r="X533" s="162"/>
      <c r="Y533" s="162"/>
      <c r="Z533" s="151"/>
      <c r="AA533" s="151"/>
      <c r="AB533" s="151"/>
      <c r="AC533" s="151"/>
      <c r="AD533" s="151"/>
      <c r="AE533" s="151"/>
      <c r="AF533" s="151"/>
      <c r="AG533" s="151" t="s">
        <v>249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3" x14ac:dyDescent="0.2">
      <c r="A534" s="158"/>
      <c r="B534" s="159"/>
      <c r="C534" s="192" t="s">
        <v>122</v>
      </c>
      <c r="D534" s="164"/>
      <c r="E534" s="165">
        <v>2</v>
      </c>
      <c r="F534" s="162"/>
      <c r="G534" s="162"/>
      <c r="H534" s="162"/>
      <c r="I534" s="162"/>
      <c r="J534" s="162"/>
      <c r="K534" s="162"/>
      <c r="L534" s="162"/>
      <c r="M534" s="162"/>
      <c r="N534" s="161"/>
      <c r="O534" s="161"/>
      <c r="P534" s="161"/>
      <c r="Q534" s="161"/>
      <c r="R534" s="162"/>
      <c r="S534" s="162"/>
      <c r="T534" s="162"/>
      <c r="U534" s="162"/>
      <c r="V534" s="162"/>
      <c r="W534" s="162"/>
      <c r="X534" s="162"/>
      <c r="Y534" s="162"/>
      <c r="Z534" s="151"/>
      <c r="AA534" s="151"/>
      <c r="AB534" s="151"/>
      <c r="AC534" s="151"/>
      <c r="AD534" s="151"/>
      <c r="AE534" s="151"/>
      <c r="AF534" s="151"/>
      <c r="AG534" s="151" t="s">
        <v>249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74">
        <v>112</v>
      </c>
      <c r="B535" s="175" t="s">
        <v>2320</v>
      </c>
      <c r="C535" s="191" t="s">
        <v>2321</v>
      </c>
      <c r="D535" s="176" t="s">
        <v>428</v>
      </c>
      <c r="E535" s="177">
        <v>2</v>
      </c>
      <c r="F535" s="178"/>
      <c r="G535" s="179">
        <f>ROUND(E535*F535,2)</f>
        <v>0</v>
      </c>
      <c r="H535" s="178"/>
      <c r="I535" s="179">
        <f>ROUND(E535*H535,2)</f>
        <v>0</v>
      </c>
      <c r="J535" s="178"/>
      <c r="K535" s="179">
        <f>ROUND(E535*J535,2)</f>
        <v>0</v>
      </c>
      <c r="L535" s="179">
        <v>21</v>
      </c>
      <c r="M535" s="179">
        <f>G535*(1+L535/100)</f>
        <v>0</v>
      </c>
      <c r="N535" s="177">
        <v>1.452E-2</v>
      </c>
      <c r="O535" s="177">
        <f>ROUND(E535*N535,2)</f>
        <v>0.03</v>
      </c>
      <c r="P535" s="177">
        <v>0</v>
      </c>
      <c r="Q535" s="177">
        <f>ROUND(E535*P535,2)</f>
        <v>0</v>
      </c>
      <c r="R535" s="179"/>
      <c r="S535" s="179" t="s">
        <v>1946</v>
      </c>
      <c r="T535" s="180" t="s">
        <v>1902</v>
      </c>
      <c r="U535" s="162">
        <v>0</v>
      </c>
      <c r="V535" s="162">
        <f>ROUND(E535*U535,2)</f>
        <v>0</v>
      </c>
      <c r="W535" s="162"/>
      <c r="X535" s="162" t="s">
        <v>243</v>
      </c>
      <c r="Y535" s="162" t="s">
        <v>244</v>
      </c>
      <c r="Z535" s="151"/>
      <c r="AA535" s="151"/>
      <c r="AB535" s="151"/>
      <c r="AC535" s="151"/>
      <c r="AD535" s="151"/>
      <c r="AE535" s="151"/>
      <c r="AF535" s="151"/>
      <c r="AG535" s="151" t="s">
        <v>2108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">
      <c r="A536" s="158"/>
      <c r="B536" s="159"/>
      <c r="C536" s="192" t="s">
        <v>2322</v>
      </c>
      <c r="D536" s="164"/>
      <c r="E536" s="165"/>
      <c r="F536" s="162"/>
      <c r="G536" s="162"/>
      <c r="H536" s="162"/>
      <c r="I536" s="162"/>
      <c r="J536" s="162"/>
      <c r="K536" s="162"/>
      <c r="L536" s="162"/>
      <c r="M536" s="162"/>
      <c r="N536" s="161"/>
      <c r="O536" s="161"/>
      <c r="P536" s="161"/>
      <c r="Q536" s="161"/>
      <c r="R536" s="162"/>
      <c r="S536" s="162"/>
      <c r="T536" s="162"/>
      <c r="U536" s="162"/>
      <c r="V536" s="162"/>
      <c r="W536" s="162"/>
      <c r="X536" s="162"/>
      <c r="Y536" s="162"/>
      <c r="Z536" s="151"/>
      <c r="AA536" s="151"/>
      <c r="AB536" s="151"/>
      <c r="AC536" s="151"/>
      <c r="AD536" s="151"/>
      <c r="AE536" s="151"/>
      <c r="AF536" s="151"/>
      <c r="AG536" s="151" t="s">
        <v>249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2" t="s">
        <v>1955</v>
      </c>
      <c r="D537" s="164"/>
      <c r="E537" s="165"/>
      <c r="F537" s="162"/>
      <c r="G537" s="162"/>
      <c r="H537" s="162"/>
      <c r="I537" s="162"/>
      <c r="J537" s="162"/>
      <c r="K537" s="162"/>
      <c r="L537" s="162"/>
      <c r="M537" s="162"/>
      <c r="N537" s="161"/>
      <c r="O537" s="161"/>
      <c r="P537" s="161"/>
      <c r="Q537" s="161"/>
      <c r="R537" s="162"/>
      <c r="S537" s="162"/>
      <c r="T537" s="162"/>
      <c r="U537" s="162"/>
      <c r="V537" s="162"/>
      <c r="W537" s="162"/>
      <c r="X537" s="162"/>
      <c r="Y537" s="162"/>
      <c r="Z537" s="151"/>
      <c r="AA537" s="151"/>
      <c r="AB537" s="151"/>
      <c r="AC537" s="151"/>
      <c r="AD537" s="151"/>
      <c r="AE537" s="151"/>
      <c r="AF537" s="151"/>
      <c r="AG537" s="151" t="s">
        <v>249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2" t="s">
        <v>122</v>
      </c>
      <c r="D538" s="164"/>
      <c r="E538" s="165">
        <v>2</v>
      </c>
      <c r="F538" s="162"/>
      <c r="G538" s="162"/>
      <c r="H538" s="162"/>
      <c r="I538" s="162"/>
      <c r="J538" s="162"/>
      <c r="K538" s="162"/>
      <c r="L538" s="162"/>
      <c r="M538" s="162"/>
      <c r="N538" s="161"/>
      <c r="O538" s="161"/>
      <c r="P538" s="161"/>
      <c r="Q538" s="161"/>
      <c r="R538" s="162"/>
      <c r="S538" s="162"/>
      <c r="T538" s="162"/>
      <c r="U538" s="162"/>
      <c r="V538" s="162"/>
      <c r="W538" s="162"/>
      <c r="X538" s="162"/>
      <c r="Y538" s="162"/>
      <c r="Z538" s="151"/>
      <c r="AA538" s="151"/>
      <c r="AB538" s="151"/>
      <c r="AC538" s="151"/>
      <c r="AD538" s="151"/>
      <c r="AE538" s="151"/>
      <c r="AF538" s="151"/>
      <c r="AG538" s="151" t="s">
        <v>249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74">
        <v>113</v>
      </c>
      <c r="B539" s="175" t="s">
        <v>2323</v>
      </c>
      <c r="C539" s="191" t="s">
        <v>2324</v>
      </c>
      <c r="D539" s="176" t="s">
        <v>428</v>
      </c>
      <c r="E539" s="177">
        <v>2</v>
      </c>
      <c r="F539" s="178"/>
      <c r="G539" s="179">
        <f>ROUND(E539*F539,2)</f>
        <v>0</v>
      </c>
      <c r="H539" s="178"/>
      <c r="I539" s="179">
        <f>ROUND(E539*H539,2)</f>
        <v>0</v>
      </c>
      <c r="J539" s="178"/>
      <c r="K539" s="179">
        <f>ROUND(E539*J539,2)</f>
        <v>0</v>
      </c>
      <c r="L539" s="179">
        <v>21</v>
      </c>
      <c r="M539" s="179">
        <f>G539*(1+L539/100)</f>
        <v>0</v>
      </c>
      <c r="N539" s="177">
        <v>1.4749999999999999E-2</v>
      </c>
      <c r="O539" s="177">
        <f>ROUND(E539*N539,2)</f>
        <v>0.03</v>
      </c>
      <c r="P539" s="177">
        <v>0</v>
      </c>
      <c r="Q539" s="177">
        <f>ROUND(E539*P539,2)</f>
        <v>0</v>
      </c>
      <c r="R539" s="179"/>
      <c r="S539" s="179" t="s">
        <v>1946</v>
      </c>
      <c r="T539" s="180" t="s">
        <v>1902</v>
      </c>
      <c r="U539" s="162">
        <v>0</v>
      </c>
      <c r="V539" s="162">
        <f>ROUND(E539*U539,2)</f>
        <v>0</v>
      </c>
      <c r="W539" s="162"/>
      <c r="X539" s="162" t="s">
        <v>243</v>
      </c>
      <c r="Y539" s="162" t="s">
        <v>244</v>
      </c>
      <c r="Z539" s="151"/>
      <c r="AA539" s="151"/>
      <c r="AB539" s="151"/>
      <c r="AC539" s="151"/>
      <c r="AD539" s="151"/>
      <c r="AE539" s="151"/>
      <c r="AF539" s="151"/>
      <c r="AG539" s="151" t="s">
        <v>2108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192" t="s">
        <v>2325</v>
      </c>
      <c r="D540" s="164"/>
      <c r="E540" s="165"/>
      <c r="F540" s="162"/>
      <c r="G540" s="162"/>
      <c r="H540" s="162"/>
      <c r="I540" s="162"/>
      <c r="J540" s="162"/>
      <c r="K540" s="162"/>
      <c r="L540" s="162"/>
      <c r="M540" s="162"/>
      <c r="N540" s="161"/>
      <c r="O540" s="161"/>
      <c r="P540" s="161"/>
      <c r="Q540" s="161"/>
      <c r="R540" s="162"/>
      <c r="S540" s="162"/>
      <c r="T540" s="162"/>
      <c r="U540" s="162"/>
      <c r="V540" s="162"/>
      <c r="W540" s="162"/>
      <c r="X540" s="162"/>
      <c r="Y540" s="162"/>
      <c r="Z540" s="151"/>
      <c r="AA540" s="151"/>
      <c r="AB540" s="151"/>
      <c r="AC540" s="151"/>
      <c r="AD540" s="151"/>
      <c r="AE540" s="151"/>
      <c r="AF540" s="151"/>
      <c r="AG540" s="151" t="s">
        <v>249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192" t="s">
        <v>1955</v>
      </c>
      <c r="D541" s="164"/>
      <c r="E541" s="165"/>
      <c r="F541" s="162"/>
      <c r="G541" s="162"/>
      <c r="H541" s="162"/>
      <c r="I541" s="162"/>
      <c r="J541" s="162"/>
      <c r="K541" s="162"/>
      <c r="L541" s="162"/>
      <c r="M541" s="162"/>
      <c r="N541" s="161"/>
      <c r="O541" s="161"/>
      <c r="P541" s="161"/>
      <c r="Q541" s="161"/>
      <c r="R541" s="162"/>
      <c r="S541" s="162"/>
      <c r="T541" s="162"/>
      <c r="U541" s="162"/>
      <c r="V541" s="162"/>
      <c r="W541" s="162"/>
      <c r="X541" s="162"/>
      <c r="Y541" s="162"/>
      <c r="Z541" s="151"/>
      <c r="AA541" s="151"/>
      <c r="AB541" s="151"/>
      <c r="AC541" s="151"/>
      <c r="AD541" s="151"/>
      <c r="AE541" s="151"/>
      <c r="AF541" s="151"/>
      <c r="AG541" s="151" t="s">
        <v>249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3" x14ac:dyDescent="0.2">
      <c r="A542" s="158"/>
      <c r="B542" s="159"/>
      <c r="C542" s="192" t="s">
        <v>122</v>
      </c>
      <c r="D542" s="164"/>
      <c r="E542" s="165">
        <v>2</v>
      </c>
      <c r="F542" s="162"/>
      <c r="G542" s="162"/>
      <c r="H542" s="162"/>
      <c r="I542" s="162"/>
      <c r="J542" s="162"/>
      <c r="K542" s="162"/>
      <c r="L542" s="162"/>
      <c r="M542" s="162"/>
      <c r="N542" s="161"/>
      <c r="O542" s="161"/>
      <c r="P542" s="161"/>
      <c r="Q542" s="161"/>
      <c r="R542" s="162"/>
      <c r="S542" s="162"/>
      <c r="T542" s="162"/>
      <c r="U542" s="162"/>
      <c r="V542" s="162"/>
      <c r="W542" s="162"/>
      <c r="X542" s="162"/>
      <c r="Y542" s="162"/>
      <c r="Z542" s="151"/>
      <c r="AA542" s="151"/>
      <c r="AB542" s="151"/>
      <c r="AC542" s="151"/>
      <c r="AD542" s="151"/>
      <c r="AE542" s="151"/>
      <c r="AF542" s="151"/>
      <c r="AG542" s="151" t="s">
        <v>249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">
      <c r="A543" s="174">
        <v>114</v>
      </c>
      <c r="B543" s="175" t="s">
        <v>2326</v>
      </c>
      <c r="C543" s="191" t="s">
        <v>2327</v>
      </c>
      <c r="D543" s="176" t="s">
        <v>428</v>
      </c>
      <c r="E543" s="177">
        <v>4</v>
      </c>
      <c r="F543" s="178"/>
      <c r="G543" s="179">
        <f>ROUND(E543*F543,2)</f>
        <v>0</v>
      </c>
      <c r="H543" s="178"/>
      <c r="I543" s="179">
        <f>ROUND(E543*H543,2)</f>
        <v>0</v>
      </c>
      <c r="J543" s="178"/>
      <c r="K543" s="179">
        <f>ROUND(E543*J543,2)</f>
        <v>0</v>
      </c>
      <c r="L543" s="179">
        <v>21</v>
      </c>
      <c r="M543" s="179">
        <f>G543*(1+L543/100)</f>
        <v>0</v>
      </c>
      <c r="N543" s="177">
        <v>1.72E-3</v>
      </c>
      <c r="O543" s="177">
        <f>ROUND(E543*N543,2)</f>
        <v>0.01</v>
      </c>
      <c r="P543" s="177">
        <v>0</v>
      </c>
      <c r="Q543" s="177">
        <f>ROUND(E543*P543,2)</f>
        <v>0</v>
      </c>
      <c r="R543" s="179"/>
      <c r="S543" s="179" t="s">
        <v>1946</v>
      </c>
      <c r="T543" s="180" t="s">
        <v>1902</v>
      </c>
      <c r="U543" s="162">
        <v>0</v>
      </c>
      <c r="V543" s="162">
        <f>ROUND(E543*U543,2)</f>
        <v>0</v>
      </c>
      <c r="W543" s="162"/>
      <c r="X543" s="162" t="s">
        <v>243</v>
      </c>
      <c r="Y543" s="162" t="s">
        <v>244</v>
      </c>
      <c r="Z543" s="151"/>
      <c r="AA543" s="151"/>
      <c r="AB543" s="151"/>
      <c r="AC543" s="151"/>
      <c r="AD543" s="151"/>
      <c r="AE543" s="151"/>
      <c r="AF543" s="151"/>
      <c r="AG543" s="151" t="s">
        <v>2108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2" x14ac:dyDescent="0.2">
      <c r="A544" s="158"/>
      <c r="B544" s="159"/>
      <c r="C544" s="192" t="s">
        <v>2325</v>
      </c>
      <c r="D544" s="164"/>
      <c r="E544" s="165"/>
      <c r="F544" s="162"/>
      <c r="G544" s="162"/>
      <c r="H544" s="162"/>
      <c r="I544" s="162"/>
      <c r="J544" s="162"/>
      <c r="K544" s="162"/>
      <c r="L544" s="162"/>
      <c r="M544" s="162"/>
      <c r="N544" s="161"/>
      <c r="O544" s="161"/>
      <c r="P544" s="161"/>
      <c r="Q544" s="161"/>
      <c r="R544" s="162"/>
      <c r="S544" s="162"/>
      <c r="T544" s="162"/>
      <c r="U544" s="162"/>
      <c r="V544" s="162"/>
      <c r="W544" s="162"/>
      <c r="X544" s="162"/>
      <c r="Y544" s="162"/>
      <c r="Z544" s="151"/>
      <c r="AA544" s="151"/>
      <c r="AB544" s="151"/>
      <c r="AC544" s="151"/>
      <c r="AD544" s="151"/>
      <c r="AE544" s="151"/>
      <c r="AF544" s="151"/>
      <c r="AG544" s="151" t="s">
        <v>249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2" t="s">
        <v>1955</v>
      </c>
      <c r="D545" s="164"/>
      <c r="E545" s="165"/>
      <c r="F545" s="162"/>
      <c r="G545" s="162"/>
      <c r="H545" s="162"/>
      <c r="I545" s="162"/>
      <c r="J545" s="162"/>
      <c r="K545" s="162"/>
      <c r="L545" s="162"/>
      <c r="M545" s="162"/>
      <c r="N545" s="161"/>
      <c r="O545" s="161"/>
      <c r="P545" s="161"/>
      <c r="Q545" s="161"/>
      <c r="R545" s="162"/>
      <c r="S545" s="162"/>
      <c r="T545" s="162"/>
      <c r="U545" s="162"/>
      <c r="V545" s="162"/>
      <c r="W545" s="162"/>
      <c r="X545" s="162"/>
      <c r="Y545" s="162"/>
      <c r="Z545" s="151"/>
      <c r="AA545" s="151"/>
      <c r="AB545" s="151"/>
      <c r="AC545" s="151"/>
      <c r="AD545" s="151"/>
      <c r="AE545" s="151"/>
      <c r="AF545" s="151"/>
      <c r="AG545" s="151" t="s">
        <v>249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2" t="s">
        <v>2328</v>
      </c>
      <c r="D546" s="164"/>
      <c r="E546" s="165"/>
      <c r="F546" s="162"/>
      <c r="G546" s="162"/>
      <c r="H546" s="162"/>
      <c r="I546" s="162"/>
      <c r="J546" s="162"/>
      <c r="K546" s="162"/>
      <c r="L546" s="162"/>
      <c r="M546" s="162"/>
      <c r="N546" s="161"/>
      <c r="O546" s="161"/>
      <c r="P546" s="161"/>
      <c r="Q546" s="161"/>
      <c r="R546" s="162"/>
      <c r="S546" s="162"/>
      <c r="T546" s="162"/>
      <c r="U546" s="162"/>
      <c r="V546" s="162"/>
      <c r="W546" s="162"/>
      <c r="X546" s="162"/>
      <c r="Y546" s="162"/>
      <c r="Z546" s="151"/>
      <c r="AA546" s="151"/>
      <c r="AB546" s="151"/>
      <c r="AC546" s="151"/>
      <c r="AD546" s="151"/>
      <c r="AE546" s="151"/>
      <c r="AF546" s="151"/>
      <c r="AG546" s="151" t="s">
        <v>249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2" t="s">
        <v>1955</v>
      </c>
      <c r="D547" s="164"/>
      <c r="E547" s="165"/>
      <c r="F547" s="162"/>
      <c r="G547" s="162"/>
      <c r="H547" s="162"/>
      <c r="I547" s="162"/>
      <c r="J547" s="162"/>
      <c r="K547" s="162"/>
      <c r="L547" s="162"/>
      <c r="M547" s="162"/>
      <c r="N547" s="161"/>
      <c r="O547" s="161"/>
      <c r="P547" s="161"/>
      <c r="Q547" s="161"/>
      <c r="R547" s="162"/>
      <c r="S547" s="162"/>
      <c r="T547" s="162"/>
      <c r="U547" s="162"/>
      <c r="V547" s="162"/>
      <c r="W547" s="162"/>
      <c r="X547" s="162"/>
      <c r="Y547" s="162"/>
      <c r="Z547" s="151"/>
      <c r="AA547" s="151"/>
      <c r="AB547" s="151"/>
      <c r="AC547" s="151"/>
      <c r="AD547" s="151"/>
      <c r="AE547" s="151"/>
      <c r="AF547" s="151"/>
      <c r="AG547" s="151" t="s">
        <v>249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3" x14ac:dyDescent="0.2">
      <c r="A548" s="158"/>
      <c r="B548" s="159"/>
      <c r="C548" s="192" t="s">
        <v>129</v>
      </c>
      <c r="D548" s="164"/>
      <c r="E548" s="165">
        <v>4</v>
      </c>
      <c r="F548" s="162"/>
      <c r="G548" s="162"/>
      <c r="H548" s="162"/>
      <c r="I548" s="162"/>
      <c r="J548" s="162"/>
      <c r="K548" s="162"/>
      <c r="L548" s="162"/>
      <c r="M548" s="162"/>
      <c r="N548" s="161"/>
      <c r="O548" s="161"/>
      <c r="P548" s="161"/>
      <c r="Q548" s="161"/>
      <c r="R548" s="162"/>
      <c r="S548" s="162"/>
      <c r="T548" s="162"/>
      <c r="U548" s="162"/>
      <c r="V548" s="162"/>
      <c r="W548" s="162"/>
      <c r="X548" s="162"/>
      <c r="Y548" s="162"/>
      <c r="Z548" s="151"/>
      <c r="AA548" s="151"/>
      <c r="AB548" s="151"/>
      <c r="AC548" s="151"/>
      <c r="AD548" s="151"/>
      <c r="AE548" s="151"/>
      <c r="AF548" s="151"/>
      <c r="AG548" s="151" t="s">
        <v>249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 x14ac:dyDescent="0.2">
      <c r="A549" s="174">
        <v>115</v>
      </c>
      <c r="B549" s="175" t="s">
        <v>2329</v>
      </c>
      <c r="C549" s="191" t="s">
        <v>2330</v>
      </c>
      <c r="D549" s="176" t="s">
        <v>428</v>
      </c>
      <c r="E549" s="177">
        <v>3</v>
      </c>
      <c r="F549" s="178"/>
      <c r="G549" s="179">
        <f>ROUND(E549*F549,2)</f>
        <v>0</v>
      </c>
      <c r="H549" s="178"/>
      <c r="I549" s="179">
        <f>ROUND(E549*H549,2)</f>
        <v>0</v>
      </c>
      <c r="J549" s="178"/>
      <c r="K549" s="179">
        <f>ROUND(E549*J549,2)</f>
        <v>0</v>
      </c>
      <c r="L549" s="179">
        <v>21</v>
      </c>
      <c r="M549" s="179">
        <f>G549*(1+L549/100)</f>
        <v>0</v>
      </c>
      <c r="N549" s="177">
        <v>1.8E-3</v>
      </c>
      <c r="O549" s="177">
        <f>ROUND(E549*N549,2)</f>
        <v>0.01</v>
      </c>
      <c r="P549" s="177">
        <v>0</v>
      </c>
      <c r="Q549" s="177">
        <f>ROUND(E549*P549,2)</f>
        <v>0</v>
      </c>
      <c r="R549" s="179"/>
      <c r="S549" s="179" t="s">
        <v>1946</v>
      </c>
      <c r="T549" s="180" t="s">
        <v>1902</v>
      </c>
      <c r="U549" s="162">
        <v>0</v>
      </c>
      <c r="V549" s="162">
        <f>ROUND(E549*U549,2)</f>
        <v>0</v>
      </c>
      <c r="W549" s="162"/>
      <c r="X549" s="162" t="s">
        <v>243</v>
      </c>
      <c r="Y549" s="162" t="s">
        <v>244</v>
      </c>
      <c r="Z549" s="151"/>
      <c r="AA549" s="151"/>
      <c r="AB549" s="151"/>
      <c r="AC549" s="151"/>
      <c r="AD549" s="151"/>
      <c r="AE549" s="151"/>
      <c r="AF549" s="151"/>
      <c r="AG549" s="151" t="s">
        <v>2108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2" x14ac:dyDescent="0.2">
      <c r="A550" s="158"/>
      <c r="B550" s="159"/>
      <c r="C550" s="192" t="s">
        <v>2331</v>
      </c>
      <c r="D550" s="164"/>
      <c r="E550" s="165"/>
      <c r="F550" s="162"/>
      <c r="G550" s="162"/>
      <c r="H550" s="162"/>
      <c r="I550" s="162"/>
      <c r="J550" s="162"/>
      <c r="K550" s="162"/>
      <c r="L550" s="162"/>
      <c r="M550" s="162"/>
      <c r="N550" s="161"/>
      <c r="O550" s="161"/>
      <c r="P550" s="161"/>
      <c r="Q550" s="161"/>
      <c r="R550" s="162"/>
      <c r="S550" s="162"/>
      <c r="T550" s="162"/>
      <c r="U550" s="162"/>
      <c r="V550" s="162"/>
      <c r="W550" s="162"/>
      <c r="X550" s="162"/>
      <c r="Y550" s="162"/>
      <c r="Z550" s="151"/>
      <c r="AA550" s="151"/>
      <c r="AB550" s="151"/>
      <c r="AC550" s="151"/>
      <c r="AD550" s="151"/>
      <c r="AE550" s="151"/>
      <c r="AF550" s="151"/>
      <c r="AG550" s="151" t="s">
        <v>249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3" x14ac:dyDescent="0.2">
      <c r="A551" s="158"/>
      <c r="B551" s="159"/>
      <c r="C551" s="192" t="s">
        <v>2209</v>
      </c>
      <c r="D551" s="164"/>
      <c r="E551" s="165"/>
      <c r="F551" s="162"/>
      <c r="G551" s="162"/>
      <c r="H551" s="162"/>
      <c r="I551" s="162"/>
      <c r="J551" s="162"/>
      <c r="K551" s="162"/>
      <c r="L551" s="162"/>
      <c r="M551" s="162"/>
      <c r="N551" s="161"/>
      <c r="O551" s="161"/>
      <c r="P551" s="161"/>
      <c r="Q551" s="161"/>
      <c r="R551" s="162"/>
      <c r="S551" s="162"/>
      <c r="T551" s="162"/>
      <c r="U551" s="162"/>
      <c r="V551" s="162"/>
      <c r="W551" s="162"/>
      <c r="X551" s="162"/>
      <c r="Y551" s="162"/>
      <c r="Z551" s="151"/>
      <c r="AA551" s="151"/>
      <c r="AB551" s="151"/>
      <c r="AC551" s="151"/>
      <c r="AD551" s="151"/>
      <c r="AE551" s="151"/>
      <c r="AF551" s="151"/>
      <c r="AG551" s="151" t="s">
        <v>249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3" x14ac:dyDescent="0.2">
      <c r="A552" s="158"/>
      <c r="B552" s="159"/>
      <c r="C552" s="192" t="s">
        <v>125</v>
      </c>
      <c r="D552" s="164"/>
      <c r="E552" s="165">
        <v>3</v>
      </c>
      <c r="F552" s="162"/>
      <c r="G552" s="162"/>
      <c r="H552" s="162"/>
      <c r="I552" s="162"/>
      <c r="J552" s="162"/>
      <c r="K552" s="162"/>
      <c r="L552" s="162"/>
      <c r="M552" s="162"/>
      <c r="N552" s="161"/>
      <c r="O552" s="161"/>
      <c r="P552" s="161"/>
      <c r="Q552" s="161"/>
      <c r="R552" s="162"/>
      <c r="S552" s="162"/>
      <c r="T552" s="162"/>
      <c r="U552" s="162"/>
      <c r="V552" s="162"/>
      <c r="W552" s="162"/>
      <c r="X552" s="162"/>
      <c r="Y552" s="162"/>
      <c r="Z552" s="151"/>
      <c r="AA552" s="151"/>
      <c r="AB552" s="151"/>
      <c r="AC552" s="151"/>
      <c r="AD552" s="151"/>
      <c r="AE552" s="151"/>
      <c r="AF552" s="151"/>
      <c r="AG552" s="151" t="s">
        <v>249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74">
        <v>116</v>
      </c>
      <c r="B553" s="175" t="s">
        <v>2332</v>
      </c>
      <c r="C553" s="191" t="s">
        <v>2333</v>
      </c>
      <c r="D553" s="176" t="s">
        <v>428</v>
      </c>
      <c r="E553" s="177">
        <v>15</v>
      </c>
      <c r="F553" s="178"/>
      <c r="G553" s="179">
        <f>ROUND(E553*F553,2)</f>
        <v>0</v>
      </c>
      <c r="H553" s="178"/>
      <c r="I553" s="179">
        <f>ROUND(E553*H553,2)</f>
        <v>0</v>
      </c>
      <c r="J553" s="178"/>
      <c r="K553" s="179">
        <f>ROUND(E553*J553,2)</f>
        <v>0</v>
      </c>
      <c r="L553" s="179">
        <v>21</v>
      </c>
      <c r="M553" s="179">
        <f>G553*(1+L553/100)</f>
        <v>0</v>
      </c>
      <c r="N553" s="177">
        <v>1.8400000000000001E-3</v>
      </c>
      <c r="O553" s="177">
        <f>ROUND(E553*N553,2)</f>
        <v>0.03</v>
      </c>
      <c r="P553" s="177">
        <v>0</v>
      </c>
      <c r="Q553" s="177">
        <f>ROUND(E553*P553,2)</f>
        <v>0</v>
      </c>
      <c r="R553" s="179"/>
      <c r="S553" s="179" t="s">
        <v>1946</v>
      </c>
      <c r="T553" s="180" t="s">
        <v>1902</v>
      </c>
      <c r="U553" s="162">
        <v>0</v>
      </c>
      <c r="V553" s="162">
        <f>ROUND(E553*U553,2)</f>
        <v>0</v>
      </c>
      <c r="W553" s="162"/>
      <c r="X553" s="162" t="s">
        <v>243</v>
      </c>
      <c r="Y553" s="162" t="s">
        <v>244</v>
      </c>
      <c r="Z553" s="151"/>
      <c r="AA553" s="151"/>
      <c r="AB553" s="151"/>
      <c r="AC553" s="151"/>
      <c r="AD553" s="151"/>
      <c r="AE553" s="151"/>
      <c r="AF553" s="151"/>
      <c r="AG553" s="151" t="s">
        <v>2108</v>
      </c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2" x14ac:dyDescent="0.2">
      <c r="A554" s="158"/>
      <c r="B554" s="159"/>
      <c r="C554" s="266" t="s">
        <v>1926</v>
      </c>
      <c r="D554" s="267"/>
      <c r="E554" s="267"/>
      <c r="F554" s="267"/>
      <c r="G554" s="267"/>
      <c r="H554" s="162"/>
      <c r="I554" s="162"/>
      <c r="J554" s="162"/>
      <c r="K554" s="162"/>
      <c r="L554" s="162"/>
      <c r="M554" s="162"/>
      <c r="N554" s="161"/>
      <c r="O554" s="161"/>
      <c r="P554" s="161"/>
      <c r="Q554" s="161"/>
      <c r="R554" s="162"/>
      <c r="S554" s="162"/>
      <c r="T554" s="162"/>
      <c r="U554" s="162"/>
      <c r="V554" s="162"/>
      <c r="W554" s="162"/>
      <c r="X554" s="162"/>
      <c r="Y554" s="162"/>
      <c r="Z554" s="151"/>
      <c r="AA554" s="151"/>
      <c r="AB554" s="151"/>
      <c r="AC554" s="151"/>
      <c r="AD554" s="151"/>
      <c r="AE554" s="151"/>
      <c r="AF554" s="151"/>
      <c r="AG554" s="151" t="s">
        <v>1927</v>
      </c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264" t="s">
        <v>2334</v>
      </c>
      <c r="D555" s="265"/>
      <c r="E555" s="265"/>
      <c r="F555" s="265"/>
      <c r="G555" s="265"/>
      <c r="H555" s="162"/>
      <c r="I555" s="162"/>
      <c r="J555" s="162"/>
      <c r="K555" s="162"/>
      <c r="L555" s="162"/>
      <c r="M555" s="162"/>
      <c r="N555" s="161"/>
      <c r="O555" s="161"/>
      <c r="P555" s="161"/>
      <c r="Q555" s="161"/>
      <c r="R555" s="162"/>
      <c r="S555" s="162"/>
      <c r="T555" s="162"/>
      <c r="U555" s="162"/>
      <c r="V555" s="162"/>
      <c r="W555" s="162"/>
      <c r="X555" s="162"/>
      <c r="Y555" s="162"/>
      <c r="Z555" s="151"/>
      <c r="AA555" s="151"/>
      <c r="AB555" s="151"/>
      <c r="AC555" s="151"/>
      <c r="AD555" s="151"/>
      <c r="AE555" s="151"/>
      <c r="AF555" s="151"/>
      <c r="AG555" s="151" t="s">
        <v>1927</v>
      </c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2" x14ac:dyDescent="0.2">
      <c r="A556" s="158"/>
      <c r="B556" s="159"/>
      <c r="C556" s="192" t="s">
        <v>2309</v>
      </c>
      <c r="D556" s="164"/>
      <c r="E556" s="165"/>
      <c r="F556" s="162"/>
      <c r="G556" s="162"/>
      <c r="H556" s="162"/>
      <c r="I556" s="162"/>
      <c r="J556" s="162"/>
      <c r="K556" s="162"/>
      <c r="L556" s="162"/>
      <c r="M556" s="162"/>
      <c r="N556" s="161"/>
      <c r="O556" s="161"/>
      <c r="P556" s="161"/>
      <c r="Q556" s="161"/>
      <c r="R556" s="162"/>
      <c r="S556" s="162"/>
      <c r="T556" s="162"/>
      <c r="U556" s="162"/>
      <c r="V556" s="162"/>
      <c r="W556" s="162"/>
      <c r="X556" s="162"/>
      <c r="Y556" s="162"/>
      <c r="Z556" s="151"/>
      <c r="AA556" s="151"/>
      <c r="AB556" s="151"/>
      <c r="AC556" s="151"/>
      <c r="AD556" s="151"/>
      <c r="AE556" s="151"/>
      <c r="AF556" s="151"/>
      <c r="AG556" s="151" t="s">
        <v>249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3" x14ac:dyDescent="0.2">
      <c r="A557" s="158"/>
      <c r="B557" s="159"/>
      <c r="C557" s="192" t="s">
        <v>2310</v>
      </c>
      <c r="D557" s="164"/>
      <c r="E557" s="165"/>
      <c r="F557" s="162"/>
      <c r="G557" s="162"/>
      <c r="H557" s="162"/>
      <c r="I557" s="162"/>
      <c r="J557" s="162"/>
      <c r="K557" s="162"/>
      <c r="L557" s="162"/>
      <c r="M557" s="162"/>
      <c r="N557" s="161"/>
      <c r="O557" s="161"/>
      <c r="P557" s="161"/>
      <c r="Q557" s="161"/>
      <c r="R557" s="162"/>
      <c r="S557" s="162"/>
      <c r="T557" s="162"/>
      <c r="U557" s="162"/>
      <c r="V557" s="162"/>
      <c r="W557" s="162"/>
      <c r="X557" s="162"/>
      <c r="Y557" s="162"/>
      <c r="Z557" s="151"/>
      <c r="AA557" s="151"/>
      <c r="AB557" s="151"/>
      <c r="AC557" s="151"/>
      <c r="AD557" s="151"/>
      <c r="AE557" s="151"/>
      <c r="AF557" s="151"/>
      <c r="AG557" s="151" t="s">
        <v>249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3" x14ac:dyDescent="0.2">
      <c r="A558" s="158"/>
      <c r="B558" s="159"/>
      <c r="C558" s="192" t="s">
        <v>2317</v>
      </c>
      <c r="D558" s="164"/>
      <c r="E558" s="165"/>
      <c r="F558" s="162"/>
      <c r="G558" s="162"/>
      <c r="H558" s="162"/>
      <c r="I558" s="162"/>
      <c r="J558" s="162"/>
      <c r="K558" s="162"/>
      <c r="L558" s="162"/>
      <c r="M558" s="162"/>
      <c r="N558" s="161"/>
      <c r="O558" s="161"/>
      <c r="P558" s="161"/>
      <c r="Q558" s="161"/>
      <c r="R558" s="162"/>
      <c r="S558" s="162"/>
      <c r="T558" s="162"/>
      <c r="U558" s="162"/>
      <c r="V558" s="162"/>
      <c r="W558" s="162"/>
      <c r="X558" s="162"/>
      <c r="Y558" s="162"/>
      <c r="Z558" s="151"/>
      <c r="AA558" s="151"/>
      <c r="AB558" s="151"/>
      <c r="AC558" s="151"/>
      <c r="AD558" s="151"/>
      <c r="AE558" s="151"/>
      <c r="AF558" s="151"/>
      <c r="AG558" s="151" t="s">
        <v>249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">
      <c r="A559" s="158"/>
      <c r="B559" s="159"/>
      <c r="C559" s="192" t="s">
        <v>2209</v>
      </c>
      <c r="D559" s="164"/>
      <c r="E559" s="165"/>
      <c r="F559" s="162"/>
      <c r="G559" s="162"/>
      <c r="H559" s="162"/>
      <c r="I559" s="162"/>
      <c r="J559" s="162"/>
      <c r="K559" s="162"/>
      <c r="L559" s="162"/>
      <c r="M559" s="162"/>
      <c r="N559" s="161"/>
      <c r="O559" s="161"/>
      <c r="P559" s="161"/>
      <c r="Q559" s="161"/>
      <c r="R559" s="162"/>
      <c r="S559" s="162"/>
      <c r="T559" s="162"/>
      <c r="U559" s="162"/>
      <c r="V559" s="162"/>
      <c r="W559" s="162"/>
      <c r="X559" s="162"/>
      <c r="Y559" s="162"/>
      <c r="Z559" s="151"/>
      <c r="AA559" s="151"/>
      <c r="AB559" s="151"/>
      <c r="AC559" s="151"/>
      <c r="AD559" s="151"/>
      <c r="AE559" s="151"/>
      <c r="AF559" s="151"/>
      <c r="AG559" s="151" t="s">
        <v>249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">
      <c r="A560" s="158"/>
      <c r="B560" s="159"/>
      <c r="C560" s="192" t="s">
        <v>2335</v>
      </c>
      <c r="D560" s="164"/>
      <c r="E560" s="165"/>
      <c r="F560" s="162"/>
      <c r="G560" s="162"/>
      <c r="H560" s="162"/>
      <c r="I560" s="162"/>
      <c r="J560" s="162"/>
      <c r="K560" s="162"/>
      <c r="L560" s="162"/>
      <c r="M560" s="162"/>
      <c r="N560" s="161"/>
      <c r="O560" s="161"/>
      <c r="P560" s="161"/>
      <c r="Q560" s="161"/>
      <c r="R560" s="162"/>
      <c r="S560" s="162"/>
      <c r="T560" s="162"/>
      <c r="U560" s="162"/>
      <c r="V560" s="162"/>
      <c r="W560" s="162"/>
      <c r="X560" s="162"/>
      <c r="Y560" s="162"/>
      <c r="Z560" s="151"/>
      <c r="AA560" s="151"/>
      <c r="AB560" s="151"/>
      <c r="AC560" s="151"/>
      <c r="AD560" s="151"/>
      <c r="AE560" s="151"/>
      <c r="AF560" s="151"/>
      <c r="AG560" s="151" t="s">
        <v>249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192" t="s">
        <v>2029</v>
      </c>
      <c r="D561" s="164"/>
      <c r="E561" s="165"/>
      <c r="F561" s="162"/>
      <c r="G561" s="162"/>
      <c r="H561" s="162"/>
      <c r="I561" s="162"/>
      <c r="J561" s="162"/>
      <c r="K561" s="162"/>
      <c r="L561" s="162"/>
      <c r="M561" s="162"/>
      <c r="N561" s="161"/>
      <c r="O561" s="161"/>
      <c r="P561" s="161"/>
      <c r="Q561" s="161"/>
      <c r="R561" s="162"/>
      <c r="S561" s="162"/>
      <c r="T561" s="162"/>
      <c r="U561" s="162"/>
      <c r="V561" s="162"/>
      <c r="W561" s="162"/>
      <c r="X561" s="162"/>
      <c r="Y561" s="162"/>
      <c r="Z561" s="151"/>
      <c r="AA561" s="151"/>
      <c r="AB561" s="151"/>
      <c r="AC561" s="151"/>
      <c r="AD561" s="151"/>
      <c r="AE561" s="151"/>
      <c r="AF561" s="151"/>
      <c r="AG561" s="151" t="s">
        <v>249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3" x14ac:dyDescent="0.2">
      <c r="A562" s="158"/>
      <c r="B562" s="159"/>
      <c r="C562" s="192" t="s">
        <v>2175</v>
      </c>
      <c r="D562" s="164"/>
      <c r="E562" s="165">
        <v>15</v>
      </c>
      <c r="F562" s="162"/>
      <c r="G562" s="162"/>
      <c r="H562" s="162"/>
      <c r="I562" s="162"/>
      <c r="J562" s="162"/>
      <c r="K562" s="162"/>
      <c r="L562" s="162"/>
      <c r="M562" s="162"/>
      <c r="N562" s="161"/>
      <c r="O562" s="161"/>
      <c r="P562" s="161"/>
      <c r="Q562" s="161"/>
      <c r="R562" s="162"/>
      <c r="S562" s="162"/>
      <c r="T562" s="162"/>
      <c r="U562" s="162"/>
      <c r="V562" s="162"/>
      <c r="W562" s="162"/>
      <c r="X562" s="162"/>
      <c r="Y562" s="162"/>
      <c r="Z562" s="151"/>
      <c r="AA562" s="151"/>
      <c r="AB562" s="151"/>
      <c r="AC562" s="151"/>
      <c r="AD562" s="151"/>
      <c r="AE562" s="151"/>
      <c r="AF562" s="151"/>
      <c r="AG562" s="151" t="s">
        <v>249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74">
        <v>117</v>
      </c>
      <c r="B563" s="175" t="s">
        <v>2336</v>
      </c>
      <c r="C563" s="191" t="s">
        <v>2337</v>
      </c>
      <c r="D563" s="176" t="s">
        <v>428</v>
      </c>
      <c r="E563" s="177">
        <v>3</v>
      </c>
      <c r="F563" s="178"/>
      <c r="G563" s="179">
        <f>ROUND(E563*F563,2)</f>
        <v>0</v>
      </c>
      <c r="H563" s="178"/>
      <c r="I563" s="179">
        <f>ROUND(E563*H563,2)</f>
        <v>0</v>
      </c>
      <c r="J563" s="178"/>
      <c r="K563" s="179">
        <f>ROUND(E563*J563,2)</f>
        <v>0</v>
      </c>
      <c r="L563" s="179">
        <v>21</v>
      </c>
      <c r="M563" s="179">
        <f>G563*(1+L563/100)</f>
        <v>0</v>
      </c>
      <c r="N563" s="177">
        <v>2.1099999999999999E-3</v>
      </c>
      <c r="O563" s="177">
        <f>ROUND(E563*N563,2)</f>
        <v>0.01</v>
      </c>
      <c r="P563" s="177">
        <v>0</v>
      </c>
      <c r="Q563" s="177">
        <f>ROUND(E563*P563,2)</f>
        <v>0</v>
      </c>
      <c r="R563" s="179"/>
      <c r="S563" s="179" t="s">
        <v>1946</v>
      </c>
      <c r="T563" s="180" t="s">
        <v>1902</v>
      </c>
      <c r="U563" s="162">
        <v>0</v>
      </c>
      <c r="V563" s="162">
        <f>ROUND(E563*U563,2)</f>
        <v>0</v>
      </c>
      <c r="W563" s="162"/>
      <c r="X563" s="162" t="s">
        <v>243</v>
      </c>
      <c r="Y563" s="162" t="s">
        <v>244</v>
      </c>
      <c r="Z563" s="151"/>
      <c r="AA563" s="151"/>
      <c r="AB563" s="151"/>
      <c r="AC563" s="151"/>
      <c r="AD563" s="151"/>
      <c r="AE563" s="151"/>
      <c r="AF563" s="151"/>
      <c r="AG563" s="151" t="s">
        <v>2108</v>
      </c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2" x14ac:dyDescent="0.2">
      <c r="A564" s="158"/>
      <c r="B564" s="159"/>
      <c r="C564" s="192" t="s">
        <v>2322</v>
      </c>
      <c r="D564" s="164"/>
      <c r="E564" s="165"/>
      <c r="F564" s="162"/>
      <c r="G564" s="162"/>
      <c r="H564" s="162"/>
      <c r="I564" s="162"/>
      <c r="J564" s="162"/>
      <c r="K564" s="162"/>
      <c r="L564" s="162"/>
      <c r="M564" s="162"/>
      <c r="N564" s="161"/>
      <c r="O564" s="161"/>
      <c r="P564" s="161"/>
      <c r="Q564" s="161"/>
      <c r="R564" s="162"/>
      <c r="S564" s="162"/>
      <c r="T564" s="162"/>
      <c r="U564" s="162"/>
      <c r="V564" s="162"/>
      <c r="W564" s="162"/>
      <c r="X564" s="162"/>
      <c r="Y564" s="162"/>
      <c r="Z564" s="151"/>
      <c r="AA564" s="151"/>
      <c r="AB564" s="151"/>
      <c r="AC564" s="151"/>
      <c r="AD564" s="151"/>
      <c r="AE564" s="151"/>
      <c r="AF564" s="151"/>
      <c r="AG564" s="151" t="s">
        <v>249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3" x14ac:dyDescent="0.2">
      <c r="A565" s="158"/>
      <c r="B565" s="159"/>
      <c r="C565" s="192" t="s">
        <v>1955</v>
      </c>
      <c r="D565" s="164"/>
      <c r="E565" s="165"/>
      <c r="F565" s="162"/>
      <c r="G565" s="162"/>
      <c r="H565" s="162"/>
      <c r="I565" s="162"/>
      <c r="J565" s="162"/>
      <c r="K565" s="162"/>
      <c r="L565" s="162"/>
      <c r="M565" s="162"/>
      <c r="N565" s="161"/>
      <c r="O565" s="161"/>
      <c r="P565" s="161"/>
      <c r="Q565" s="161"/>
      <c r="R565" s="162"/>
      <c r="S565" s="162"/>
      <c r="T565" s="162"/>
      <c r="U565" s="162"/>
      <c r="V565" s="162"/>
      <c r="W565" s="162"/>
      <c r="X565" s="162"/>
      <c r="Y565" s="162"/>
      <c r="Z565" s="151"/>
      <c r="AA565" s="151"/>
      <c r="AB565" s="151"/>
      <c r="AC565" s="151"/>
      <c r="AD565" s="151"/>
      <c r="AE565" s="151"/>
      <c r="AF565" s="151"/>
      <c r="AG565" s="151" t="s">
        <v>249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">
      <c r="A566" s="158"/>
      <c r="B566" s="159"/>
      <c r="C566" s="192" t="s">
        <v>2155</v>
      </c>
      <c r="D566" s="164"/>
      <c r="E566" s="165"/>
      <c r="F566" s="162"/>
      <c r="G566" s="162"/>
      <c r="H566" s="162"/>
      <c r="I566" s="162"/>
      <c r="J566" s="162"/>
      <c r="K566" s="162"/>
      <c r="L566" s="162"/>
      <c r="M566" s="162"/>
      <c r="N566" s="161"/>
      <c r="O566" s="161"/>
      <c r="P566" s="161"/>
      <c r="Q566" s="161"/>
      <c r="R566" s="162"/>
      <c r="S566" s="162"/>
      <c r="T566" s="162"/>
      <c r="U566" s="162"/>
      <c r="V566" s="162"/>
      <c r="W566" s="162"/>
      <c r="X566" s="162"/>
      <c r="Y566" s="162"/>
      <c r="Z566" s="151"/>
      <c r="AA566" s="151"/>
      <c r="AB566" s="151"/>
      <c r="AC566" s="151"/>
      <c r="AD566" s="151"/>
      <c r="AE566" s="151"/>
      <c r="AF566" s="151"/>
      <c r="AG566" s="151" t="s">
        <v>249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2" t="s">
        <v>2029</v>
      </c>
      <c r="D567" s="164"/>
      <c r="E567" s="165"/>
      <c r="F567" s="162"/>
      <c r="G567" s="162"/>
      <c r="H567" s="162"/>
      <c r="I567" s="162"/>
      <c r="J567" s="162"/>
      <c r="K567" s="162"/>
      <c r="L567" s="162"/>
      <c r="M567" s="162"/>
      <c r="N567" s="161"/>
      <c r="O567" s="161"/>
      <c r="P567" s="161"/>
      <c r="Q567" s="161"/>
      <c r="R567" s="162"/>
      <c r="S567" s="162"/>
      <c r="T567" s="162"/>
      <c r="U567" s="162"/>
      <c r="V567" s="162"/>
      <c r="W567" s="162"/>
      <c r="X567" s="162"/>
      <c r="Y567" s="162"/>
      <c r="Z567" s="151"/>
      <c r="AA567" s="151"/>
      <c r="AB567" s="151"/>
      <c r="AC567" s="151"/>
      <c r="AD567" s="151"/>
      <c r="AE567" s="151"/>
      <c r="AF567" s="151"/>
      <c r="AG567" s="151" t="s">
        <v>249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2" t="s">
        <v>125</v>
      </c>
      <c r="D568" s="164"/>
      <c r="E568" s="165">
        <v>3</v>
      </c>
      <c r="F568" s="162"/>
      <c r="G568" s="162"/>
      <c r="H568" s="162"/>
      <c r="I568" s="162"/>
      <c r="J568" s="162"/>
      <c r="K568" s="162"/>
      <c r="L568" s="162"/>
      <c r="M568" s="162"/>
      <c r="N568" s="161"/>
      <c r="O568" s="161"/>
      <c r="P568" s="161"/>
      <c r="Q568" s="161"/>
      <c r="R568" s="162"/>
      <c r="S568" s="162"/>
      <c r="T568" s="162"/>
      <c r="U568" s="162"/>
      <c r="V568" s="162"/>
      <c r="W568" s="162"/>
      <c r="X568" s="162"/>
      <c r="Y568" s="162"/>
      <c r="Z568" s="151"/>
      <c r="AA568" s="151"/>
      <c r="AB568" s="151"/>
      <c r="AC568" s="151"/>
      <c r="AD568" s="151"/>
      <c r="AE568" s="151"/>
      <c r="AF568" s="151"/>
      <c r="AG568" s="151" t="s">
        <v>249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74">
        <v>118</v>
      </c>
      <c r="B569" s="175" t="s">
        <v>2338</v>
      </c>
      <c r="C569" s="191" t="s">
        <v>2339</v>
      </c>
      <c r="D569" s="176" t="s">
        <v>446</v>
      </c>
      <c r="E569" s="177">
        <v>14</v>
      </c>
      <c r="F569" s="178"/>
      <c r="G569" s="179">
        <f>ROUND(E569*F569,2)</f>
        <v>0</v>
      </c>
      <c r="H569" s="178"/>
      <c r="I569" s="179">
        <f>ROUND(E569*H569,2)</f>
        <v>0</v>
      </c>
      <c r="J569" s="178"/>
      <c r="K569" s="179">
        <f>ROUND(E569*J569,2)</f>
        <v>0</v>
      </c>
      <c r="L569" s="179">
        <v>21</v>
      </c>
      <c r="M569" s="179">
        <f>G569*(1+L569/100)</f>
        <v>0</v>
      </c>
      <c r="N569" s="177">
        <v>2.4000000000000001E-4</v>
      </c>
      <c r="O569" s="177">
        <f>ROUND(E569*N569,2)</f>
        <v>0</v>
      </c>
      <c r="P569" s="177">
        <v>0</v>
      </c>
      <c r="Q569" s="177">
        <f>ROUND(E569*P569,2)</f>
        <v>0</v>
      </c>
      <c r="R569" s="179"/>
      <c r="S569" s="179" t="s">
        <v>1946</v>
      </c>
      <c r="T569" s="180" t="s">
        <v>1902</v>
      </c>
      <c r="U569" s="162">
        <v>0</v>
      </c>
      <c r="V569" s="162">
        <f>ROUND(E569*U569,2)</f>
        <v>0</v>
      </c>
      <c r="W569" s="162"/>
      <c r="X569" s="162" t="s">
        <v>243</v>
      </c>
      <c r="Y569" s="162" t="s">
        <v>244</v>
      </c>
      <c r="Z569" s="151"/>
      <c r="AA569" s="151"/>
      <c r="AB569" s="151"/>
      <c r="AC569" s="151"/>
      <c r="AD569" s="151"/>
      <c r="AE569" s="151"/>
      <c r="AF569" s="151"/>
      <c r="AG569" s="151" t="s">
        <v>2108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2" x14ac:dyDescent="0.2">
      <c r="A570" s="158"/>
      <c r="B570" s="159"/>
      <c r="C570" s="192" t="s">
        <v>2309</v>
      </c>
      <c r="D570" s="164"/>
      <c r="E570" s="165"/>
      <c r="F570" s="162"/>
      <c r="G570" s="162"/>
      <c r="H570" s="162"/>
      <c r="I570" s="162"/>
      <c r="J570" s="162"/>
      <c r="K570" s="162"/>
      <c r="L570" s="162"/>
      <c r="M570" s="162"/>
      <c r="N570" s="161"/>
      <c r="O570" s="161"/>
      <c r="P570" s="161"/>
      <c r="Q570" s="161"/>
      <c r="R570" s="162"/>
      <c r="S570" s="162"/>
      <c r="T570" s="162"/>
      <c r="U570" s="162"/>
      <c r="V570" s="162"/>
      <c r="W570" s="162"/>
      <c r="X570" s="162"/>
      <c r="Y570" s="162"/>
      <c r="Z570" s="151"/>
      <c r="AA570" s="151"/>
      <c r="AB570" s="151"/>
      <c r="AC570" s="151"/>
      <c r="AD570" s="151"/>
      <c r="AE570" s="151"/>
      <c r="AF570" s="151"/>
      <c r="AG570" s="151" t="s">
        <v>249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2" t="s">
        <v>2310</v>
      </c>
      <c r="D571" s="164"/>
      <c r="E571" s="165"/>
      <c r="F571" s="162"/>
      <c r="G571" s="162"/>
      <c r="H571" s="162"/>
      <c r="I571" s="162"/>
      <c r="J571" s="162"/>
      <c r="K571" s="162"/>
      <c r="L571" s="162"/>
      <c r="M571" s="162"/>
      <c r="N571" s="161"/>
      <c r="O571" s="161"/>
      <c r="P571" s="161"/>
      <c r="Q571" s="161"/>
      <c r="R571" s="162"/>
      <c r="S571" s="162"/>
      <c r="T571" s="162"/>
      <c r="U571" s="162"/>
      <c r="V571" s="162"/>
      <c r="W571" s="162"/>
      <c r="X571" s="162"/>
      <c r="Y571" s="162"/>
      <c r="Z571" s="151"/>
      <c r="AA571" s="151"/>
      <c r="AB571" s="151"/>
      <c r="AC571" s="151"/>
      <c r="AD571" s="151"/>
      <c r="AE571" s="151"/>
      <c r="AF571" s="151"/>
      <c r="AG571" s="151" t="s">
        <v>249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2" t="s">
        <v>2317</v>
      </c>
      <c r="D572" s="164"/>
      <c r="E572" s="165"/>
      <c r="F572" s="162"/>
      <c r="G572" s="162"/>
      <c r="H572" s="162"/>
      <c r="I572" s="162"/>
      <c r="J572" s="162"/>
      <c r="K572" s="162"/>
      <c r="L572" s="162"/>
      <c r="M572" s="162"/>
      <c r="N572" s="161"/>
      <c r="O572" s="161"/>
      <c r="P572" s="161"/>
      <c r="Q572" s="161"/>
      <c r="R572" s="162"/>
      <c r="S572" s="162"/>
      <c r="T572" s="162"/>
      <c r="U572" s="162"/>
      <c r="V572" s="162"/>
      <c r="W572" s="162"/>
      <c r="X572" s="162"/>
      <c r="Y572" s="162"/>
      <c r="Z572" s="151"/>
      <c r="AA572" s="151"/>
      <c r="AB572" s="151"/>
      <c r="AC572" s="151"/>
      <c r="AD572" s="151"/>
      <c r="AE572" s="151"/>
      <c r="AF572" s="151"/>
      <c r="AG572" s="151" t="s">
        <v>249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2" t="s">
        <v>2209</v>
      </c>
      <c r="D573" s="164"/>
      <c r="E573" s="165"/>
      <c r="F573" s="162"/>
      <c r="G573" s="162"/>
      <c r="H573" s="162"/>
      <c r="I573" s="162"/>
      <c r="J573" s="162"/>
      <c r="K573" s="162"/>
      <c r="L573" s="162"/>
      <c r="M573" s="162"/>
      <c r="N573" s="161"/>
      <c r="O573" s="161"/>
      <c r="P573" s="161"/>
      <c r="Q573" s="161"/>
      <c r="R573" s="162"/>
      <c r="S573" s="162"/>
      <c r="T573" s="162"/>
      <c r="U573" s="162"/>
      <c r="V573" s="162"/>
      <c r="W573" s="162"/>
      <c r="X573" s="162"/>
      <c r="Y573" s="162"/>
      <c r="Z573" s="151"/>
      <c r="AA573" s="151"/>
      <c r="AB573" s="151"/>
      <c r="AC573" s="151"/>
      <c r="AD573" s="151"/>
      <c r="AE573" s="151"/>
      <c r="AF573" s="151"/>
      <c r="AG573" s="151" t="s">
        <v>249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2" t="s">
        <v>2340</v>
      </c>
      <c r="D574" s="164"/>
      <c r="E574" s="165">
        <v>14</v>
      </c>
      <c r="F574" s="162"/>
      <c r="G574" s="162"/>
      <c r="H574" s="162"/>
      <c r="I574" s="162"/>
      <c r="J574" s="162"/>
      <c r="K574" s="162"/>
      <c r="L574" s="162"/>
      <c r="M574" s="162"/>
      <c r="N574" s="161"/>
      <c r="O574" s="161"/>
      <c r="P574" s="161"/>
      <c r="Q574" s="161"/>
      <c r="R574" s="162"/>
      <c r="S574" s="162"/>
      <c r="T574" s="162"/>
      <c r="U574" s="162"/>
      <c r="V574" s="162"/>
      <c r="W574" s="162"/>
      <c r="X574" s="162"/>
      <c r="Y574" s="162"/>
      <c r="Z574" s="151"/>
      <c r="AA574" s="151"/>
      <c r="AB574" s="151"/>
      <c r="AC574" s="151"/>
      <c r="AD574" s="151"/>
      <c r="AE574" s="151"/>
      <c r="AF574" s="151"/>
      <c r="AG574" s="151" t="s">
        <v>249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74">
        <v>119</v>
      </c>
      <c r="B575" s="175" t="s">
        <v>2341</v>
      </c>
      <c r="C575" s="191" t="s">
        <v>2342</v>
      </c>
      <c r="D575" s="176" t="s">
        <v>446</v>
      </c>
      <c r="E575" s="177">
        <v>1</v>
      </c>
      <c r="F575" s="178"/>
      <c r="G575" s="179">
        <f>ROUND(E575*F575,2)</f>
        <v>0</v>
      </c>
      <c r="H575" s="178"/>
      <c r="I575" s="179">
        <f>ROUND(E575*H575,2)</f>
        <v>0</v>
      </c>
      <c r="J575" s="178"/>
      <c r="K575" s="179">
        <f>ROUND(E575*J575,2)</f>
        <v>0</v>
      </c>
      <c r="L575" s="179">
        <v>21</v>
      </c>
      <c r="M575" s="179">
        <f>G575*(1+L575/100)</f>
        <v>0</v>
      </c>
      <c r="N575" s="177">
        <v>5.5000000000000003E-4</v>
      </c>
      <c r="O575" s="177">
        <f>ROUND(E575*N575,2)</f>
        <v>0</v>
      </c>
      <c r="P575" s="177">
        <v>0</v>
      </c>
      <c r="Q575" s="177">
        <f>ROUND(E575*P575,2)</f>
        <v>0</v>
      </c>
      <c r="R575" s="179"/>
      <c r="S575" s="179" t="s">
        <v>1946</v>
      </c>
      <c r="T575" s="180" t="s">
        <v>1902</v>
      </c>
      <c r="U575" s="162">
        <v>0</v>
      </c>
      <c r="V575" s="162">
        <f>ROUND(E575*U575,2)</f>
        <v>0</v>
      </c>
      <c r="W575" s="162"/>
      <c r="X575" s="162" t="s">
        <v>243</v>
      </c>
      <c r="Y575" s="162" t="s">
        <v>244</v>
      </c>
      <c r="Z575" s="151"/>
      <c r="AA575" s="151"/>
      <c r="AB575" s="151"/>
      <c r="AC575" s="151"/>
      <c r="AD575" s="151"/>
      <c r="AE575" s="151"/>
      <c r="AF575" s="151"/>
      <c r="AG575" s="151" t="s">
        <v>2108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2" x14ac:dyDescent="0.2">
      <c r="A576" s="158"/>
      <c r="B576" s="159"/>
      <c r="C576" s="192" t="s">
        <v>2314</v>
      </c>
      <c r="D576" s="164"/>
      <c r="E576" s="165"/>
      <c r="F576" s="162"/>
      <c r="G576" s="162"/>
      <c r="H576" s="162"/>
      <c r="I576" s="162"/>
      <c r="J576" s="162"/>
      <c r="K576" s="162"/>
      <c r="L576" s="162"/>
      <c r="M576" s="162"/>
      <c r="N576" s="161"/>
      <c r="O576" s="161"/>
      <c r="P576" s="161"/>
      <c r="Q576" s="161"/>
      <c r="R576" s="162"/>
      <c r="S576" s="162"/>
      <c r="T576" s="162"/>
      <c r="U576" s="162"/>
      <c r="V576" s="162"/>
      <c r="W576" s="162"/>
      <c r="X576" s="162"/>
      <c r="Y576" s="162"/>
      <c r="Z576" s="151"/>
      <c r="AA576" s="151"/>
      <c r="AB576" s="151"/>
      <c r="AC576" s="151"/>
      <c r="AD576" s="151"/>
      <c r="AE576" s="151"/>
      <c r="AF576" s="151"/>
      <c r="AG576" s="151" t="s">
        <v>249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192" t="s">
        <v>2029</v>
      </c>
      <c r="D577" s="164"/>
      <c r="E577" s="165"/>
      <c r="F577" s="162"/>
      <c r="G577" s="162"/>
      <c r="H577" s="162"/>
      <c r="I577" s="162"/>
      <c r="J577" s="162"/>
      <c r="K577" s="162"/>
      <c r="L577" s="162"/>
      <c r="M577" s="162"/>
      <c r="N577" s="161"/>
      <c r="O577" s="161"/>
      <c r="P577" s="161"/>
      <c r="Q577" s="161"/>
      <c r="R577" s="162"/>
      <c r="S577" s="162"/>
      <c r="T577" s="162"/>
      <c r="U577" s="162"/>
      <c r="V577" s="162"/>
      <c r="W577" s="162"/>
      <c r="X577" s="162"/>
      <c r="Y577" s="162"/>
      <c r="Z577" s="151"/>
      <c r="AA577" s="151"/>
      <c r="AB577" s="151"/>
      <c r="AC577" s="151"/>
      <c r="AD577" s="151"/>
      <c r="AE577" s="151"/>
      <c r="AF577" s="151"/>
      <c r="AG577" s="151" t="s">
        <v>249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2" t="s">
        <v>106</v>
      </c>
      <c r="D578" s="164"/>
      <c r="E578" s="165">
        <v>1</v>
      </c>
      <c r="F578" s="162"/>
      <c r="G578" s="162"/>
      <c r="H578" s="162"/>
      <c r="I578" s="162"/>
      <c r="J578" s="162"/>
      <c r="K578" s="162"/>
      <c r="L578" s="162"/>
      <c r="M578" s="162"/>
      <c r="N578" s="161"/>
      <c r="O578" s="161"/>
      <c r="P578" s="161"/>
      <c r="Q578" s="161"/>
      <c r="R578" s="162"/>
      <c r="S578" s="162"/>
      <c r="T578" s="162"/>
      <c r="U578" s="162"/>
      <c r="V578" s="162"/>
      <c r="W578" s="162"/>
      <c r="X578" s="162"/>
      <c r="Y578" s="162"/>
      <c r="Z578" s="151"/>
      <c r="AA578" s="151"/>
      <c r="AB578" s="151"/>
      <c r="AC578" s="151"/>
      <c r="AD578" s="151"/>
      <c r="AE578" s="151"/>
      <c r="AF578" s="151"/>
      <c r="AG578" s="151" t="s">
        <v>249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74">
        <v>120</v>
      </c>
      <c r="B579" s="175" t="s">
        <v>2343</v>
      </c>
      <c r="C579" s="191" t="s">
        <v>2344</v>
      </c>
      <c r="D579" s="176" t="s">
        <v>446</v>
      </c>
      <c r="E579" s="177">
        <v>7</v>
      </c>
      <c r="F579" s="178"/>
      <c r="G579" s="179">
        <f>ROUND(E579*F579,2)</f>
        <v>0</v>
      </c>
      <c r="H579" s="178"/>
      <c r="I579" s="179">
        <f>ROUND(E579*H579,2)</f>
        <v>0</v>
      </c>
      <c r="J579" s="178"/>
      <c r="K579" s="179">
        <f>ROUND(E579*J579,2)</f>
        <v>0</v>
      </c>
      <c r="L579" s="179">
        <v>21</v>
      </c>
      <c r="M579" s="179">
        <f>G579*(1+L579/100)</f>
        <v>0</v>
      </c>
      <c r="N579" s="177">
        <v>2.7999999999999998E-4</v>
      </c>
      <c r="O579" s="177">
        <f>ROUND(E579*N579,2)</f>
        <v>0</v>
      </c>
      <c r="P579" s="177">
        <v>0</v>
      </c>
      <c r="Q579" s="177">
        <f>ROUND(E579*P579,2)</f>
        <v>0</v>
      </c>
      <c r="R579" s="179"/>
      <c r="S579" s="179" t="s">
        <v>1946</v>
      </c>
      <c r="T579" s="180" t="s">
        <v>1902</v>
      </c>
      <c r="U579" s="162">
        <v>0</v>
      </c>
      <c r="V579" s="162">
        <f>ROUND(E579*U579,2)</f>
        <v>0</v>
      </c>
      <c r="W579" s="162"/>
      <c r="X579" s="162" t="s">
        <v>243</v>
      </c>
      <c r="Y579" s="162" t="s">
        <v>244</v>
      </c>
      <c r="Z579" s="151"/>
      <c r="AA579" s="151"/>
      <c r="AB579" s="151"/>
      <c r="AC579" s="151"/>
      <c r="AD579" s="151"/>
      <c r="AE579" s="151"/>
      <c r="AF579" s="151"/>
      <c r="AG579" s="151" t="s">
        <v>2108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2" x14ac:dyDescent="0.2">
      <c r="A580" s="158"/>
      <c r="B580" s="159"/>
      <c r="C580" s="192" t="s">
        <v>2305</v>
      </c>
      <c r="D580" s="164"/>
      <c r="E580" s="165"/>
      <c r="F580" s="162"/>
      <c r="G580" s="162"/>
      <c r="H580" s="162"/>
      <c r="I580" s="162"/>
      <c r="J580" s="162"/>
      <c r="K580" s="162"/>
      <c r="L580" s="162"/>
      <c r="M580" s="162"/>
      <c r="N580" s="161"/>
      <c r="O580" s="161"/>
      <c r="P580" s="161"/>
      <c r="Q580" s="161"/>
      <c r="R580" s="162"/>
      <c r="S580" s="162"/>
      <c r="T580" s="162"/>
      <c r="U580" s="162"/>
      <c r="V580" s="162"/>
      <c r="W580" s="162"/>
      <c r="X580" s="162"/>
      <c r="Y580" s="162"/>
      <c r="Z580" s="151"/>
      <c r="AA580" s="151"/>
      <c r="AB580" s="151"/>
      <c r="AC580" s="151"/>
      <c r="AD580" s="151"/>
      <c r="AE580" s="151"/>
      <c r="AF580" s="151"/>
      <c r="AG580" s="151" t="s">
        <v>249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2" t="s">
        <v>2345</v>
      </c>
      <c r="D581" s="164"/>
      <c r="E581" s="165">
        <v>7</v>
      </c>
      <c r="F581" s="162"/>
      <c r="G581" s="162"/>
      <c r="H581" s="162"/>
      <c r="I581" s="162"/>
      <c r="J581" s="162"/>
      <c r="K581" s="162"/>
      <c r="L581" s="162"/>
      <c r="M581" s="162"/>
      <c r="N581" s="161"/>
      <c r="O581" s="161"/>
      <c r="P581" s="161"/>
      <c r="Q581" s="161"/>
      <c r="R581" s="162"/>
      <c r="S581" s="162"/>
      <c r="T581" s="162"/>
      <c r="U581" s="162"/>
      <c r="V581" s="162"/>
      <c r="W581" s="162"/>
      <c r="X581" s="162"/>
      <c r="Y581" s="162"/>
      <c r="Z581" s="151"/>
      <c r="AA581" s="151"/>
      <c r="AB581" s="151"/>
      <c r="AC581" s="151"/>
      <c r="AD581" s="151"/>
      <c r="AE581" s="151"/>
      <c r="AF581" s="151"/>
      <c r="AG581" s="151" t="s">
        <v>249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74">
        <v>121</v>
      </c>
      <c r="B582" s="175" t="s">
        <v>2346</v>
      </c>
      <c r="C582" s="191" t="s">
        <v>2347</v>
      </c>
      <c r="D582" s="176" t="s">
        <v>446</v>
      </c>
      <c r="E582" s="177">
        <v>2</v>
      </c>
      <c r="F582" s="178"/>
      <c r="G582" s="179">
        <f>ROUND(E582*F582,2)</f>
        <v>0</v>
      </c>
      <c r="H582" s="178"/>
      <c r="I582" s="179">
        <f>ROUND(E582*H582,2)</f>
        <v>0</v>
      </c>
      <c r="J582" s="178"/>
      <c r="K582" s="179">
        <f>ROUND(E582*J582,2)</f>
        <v>0</v>
      </c>
      <c r="L582" s="179">
        <v>21</v>
      </c>
      <c r="M582" s="179">
        <f>G582*(1+L582/100)</f>
        <v>0</v>
      </c>
      <c r="N582" s="177">
        <v>7.5000000000000002E-4</v>
      </c>
      <c r="O582" s="177">
        <f>ROUND(E582*N582,2)</f>
        <v>0</v>
      </c>
      <c r="P582" s="177">
        <v>0</v>
      </c>
      <c r="Q582" s="177">
        <f>ROUND(E582*P582,2)</f>
        <v>0</v>
      </c>
      <c r="R582" s="179"/>
      <c r="S582" s="179" t="s">
        <v>1946</v>
      </c>
      <c r="T582" s="180" t="s">
        <v>1902</v>
      </c>
      <c r="U582" s="162">
        <v>0</v>
      </c>
      <c r="V582" s="162">
        <f>ROUND(E582*U582,2)</f>
        <v>0</v>
      </c>
      <c r="W582" s="162"/>
      <c r="X582" s="162" t="s">
        <v>243</v>
      </c>
      <c r="Y582" s="162" t="s">
        <v>244</v>
      </c>
      <c r="Z582" s="151"/>
      <c r="AA582" s="151"/>
      <c r="AB582" s="151"/>
      <c r="AC582" s="151"/>
      <c r="AD582" s="151"/>
      <c r="AE582" s="151"/>
      <c r="AF582" s="151"/>
      <c r="AG582" s="151" t="s">
        <v>2108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2" x14ac:dyDescent="0.2">
      <c r="A583" s="158"/>
      <c r="B583" s="159"/>
      <c r="C583" s="192" t="s">
        <v>2322</v>
      </c>
      <c r="D583" s="164"/>
      <c r="E583" s="165"/>
      <c r="F583" s="162"/>
      <c r="G583" s="162"/>
      <c r="H583" s="162"/>
      <c r="I583" s="162"/>
      <c r="J583" s="162"/>
      <c r="K583" s="162"/>
      <c r="L583" s="162"/>
      <c r="M583" s="162"/>
      <c r="N583" s="161"/>
      <c r="O583" s="161"/>
      <c r="P583" s="161"/>
      <c r="Q583" s="161"/>
      <c r="R583" s="162"/>
      <c r="S583" s="162"/>
      <c r="T583" s="162"/>
      <c r="U583" s="162"/>
      <c r="V583" s="162"/>
      <c r="W583" s="162"/>
      <c r="X583" s="162"/>
      <c r="Y583" s="162"/>
      <c r="Z583" s="151"/>
      <c r="AA583" s="151"/>
      <c r="AB583" s="151"/>
      <c r="AC583" s="151"/>
      <c r="AD583" s="151"/>
      <c r="AE583" s="151"/>
      <c r="AF583" s="151"/>
      <c r="AG583" s="151" t="s">
        <v>249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2" t="s">
        <v>1955</v>
      </c>
      <c r="D584" s="164"/>
      <c r="E584" s="165"/>
      <c r="F584" s="162"/>
      <c r="G584" s="162"/>
      <c r="H584" s="162"/>
      <c r="I584" s="162"/>
      <c r="J584" s="162"/>
      <c r="K584" s="162"/>
      <c r="L584" s="162"/>
      <c r="M584" s="162"/>
      <c r="N584" s="161"/>
      <c r="O584" s="161"/>
      <c r="P584" s="161"/>
      <c r="Q584" s="161"/>
      <c r="R584" s="162"/>
      <c r="S584" s="162"/>
      <c r="T584" s="162"/>
      <c r="U584" s="162"/>
      <c r="V584" s="162"/>
      <c r="W584" s="162"/>
      <c r="X584" s="162"/>
      <c r="Y584" s="162"/>
      <c r="Z584" s="151"/>
      <c r="AA584" s="151"/>
      <c r="AB584" s="151"/>
      <c r="AC584" s="151"/>
      <c r="AD584" s="151"/>
      <c r="AE584" s="151"/>
      <c r="AF584" s="151"/>
      <c r="AG584" s="151" t="s">
        <v>249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">
      <c r="A585" s="158"/>
      <c r="B585" s="159"/>
      <c r="C585" s="192" t="s">
        <v>122</v>
      </c>
      <c r="D585" s="164"/>
      <c r="E585" s="165">
        <v>2</v>
      </c>
      <c r="F585" s="162"/>
      <c r="G585" s="162"/>
      <c r="H585" s="162"/>
      <c r="I585" s="162"/>
      <c r="J585" s="162"/>
      <c r="K585" s="162"/>
      <c r="L585" s="162"/>
      <c r="M585" s="162"/>
      <c r="N585" s="161"/>
      <c r="O585" s="161"/>
      <c r="P585" s="161"/>
      <c r="Q585" s="161"/>
      <c r="R585" s="162"/>
      <c r="S585" s="162"/>
      <c r="T585" s="162"/>
      <c r="U585" s="162"/>
      <c r="V585" s="162"/>
      <c r="W585" s="162"/>
      <c r="X585" s="162"/>
      <c r="Y585" s="162"/>
      <c r="Z585" s="151"/>
      <c r="AA585" s="151"/>
      <c r="AB585" s="151"/>
      <c r="AC585" s="151"/>
      <c r="AD585" s="151"/>
      <c r="AE585" s="151"/>
      <c r="AF585" s="151"/>
      <c r="AG585" s="151" t="s">
        <v>249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">
      <c r="A586" s="174">
        <v>122</v>
      </c>
      <c r="B586" s="175" t="s">
        <v>2348</v>
      </c>
      <c r="C586" s="191" t="s">
        <v>2349</v>
      </c>
      <c r="D586" s="176" t="s">
        <v>446</v>
      </c>
      <c r="E586" s="177">
        <v>8</v>
      </c>
      <c r="F586" s="178"/>
      <c r="G586" s="179">
        <f>ROUND(E586*F586,2)</f>
        <v>0</v>
      </c>
      <c r="H586" s="178"/>
      <c r="I586" s="179">
        <f>ROUND(E586*H586,2)</f>
        <v>0</v>
      </c>
      <c r="J586" s="178"/>
      <c r="K586" s="179">
        <f>ROUND(E586*J586,2)</f>
        <v>0</v>
      </c>
      <c r="L586" s="179">
        <v>21</v>
      </c>
      <c r="M586" s="179">
        <f>G586*(1+L586/100)</f>
        <v>0</v>
      </c>
      <c r="N586" s="177">
        <v>1.2800000000000001E-3</v>
      </c>
      <c r="O586" s="177">
        <f>ROUND(E586*N586,2)</f>
        <v>0.01</v>
      </c>
      <c r="P586" s="177">
        <v>0</v>
      </c>
      <c r="Q586" s="177">
        <f>ROUND(E586*P586,2)</f>
        <v>0</v>
      </c>
      <c r="R586" s="179"/>
      <c r="S586" s="179" t="s">
        <v>1946</v>
      </c>
      <c r="T586" s="180" t="s">
        <v>1902</v>
      </c>
      <c r="U586" s="162">
        <v>0</v>
      </c>
      <c r="V586" s="162">
        <f>ROUND(E586*U586,2)</f>
        <v>0</v>
      </c>
      <c r="W586" s="162"/>
      <c r="X586" s="162" t="s">
        <v>243</v>
      </c>
      <c r="Y586" s="162" t="s">
        <v>244</v>
      </c>
      <c r="Z586" s="151"/>
      <c r="AA586" s="151"/>
      <c r="AB586" s="151"/>
      <c r="AC586" s="151"/>
      <c r="AD586" s="151"/>
      <c r="AE586" s="151"/>
      <c r="AF586" s="151"/>
      <c r="AG586" s="151" t="s">
        <v>2108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2" x14ac:dyDescent="0.2">
      <c r="A587" s="158"/>
      <c r="B587" s="159"/>
      <c r="C587" s="192" t="s">
        <v>2350</v>
      </c>
      <c r="D587" s="164"/>
      <c r="E587" s="165"/>
      <c r="F587" s="162"/>
      <c r="G587" s="162"/>
      <c r="H587" s="162"/>
      <c r="I587" s="162"/>
      <c r="J587" s="162"/>
      <c r="K587" s="162"/>
      <c r="L587" s="162"/>
      <c r="M587" s="162"/>
      <c r="N587" s="161"/>
      <c r="O587" s="161"/>
      <c r="P587" s="161"/>
      <c r="Q587" s="161"/>
      <c r="R587" s="162"/>
      <c r="S587" s="162"/>
      <c r="T587" s="162"/>
      <c r="U587" s="162"/>
      <c r="V587" s="162"/>
      <c r="W587" s="162"/>
      <c r="X587" s="162"/>
      <c r="Y587" s="162"/>
      <c r="Z587" s="151"/>
      <c r="AA587" s="151"/>
      <c r="AB587" s="151"/>
      <c r="AC587" s="151"/>
      <c r="AD587" s="151"/>
      <c r="AE587" s="151"/>
      <c r="AF587" s="151"/>
      <c r="AG587" s="151" t="s">
        <v>249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">
      <c r="A588" s="158"/>
      <c r="B588" s="159"/>
      <c r="C588" s="192" t="s">
        <v>2275</v>
      </c>
      <c r="D588" s="164"/>
      <c r="E588" s="165"/>
      <c r="F588" s="162"/>
      <c r="G588" s="162"/>
      <c r="H588" s="162"/>
      <c r="I588" s="162"/>
      <c r="J588" s="162"/>
      <c r="K588" s="162"/>
      <c r="L588" s="162"/>
      <c r="M588" s="162"/>
      <c r="N588" s="161"/>
      <c r="O588" s="161"/>
      <c r="P588" s="161"/>
      <c r="Q588" s="161"/>
      <c r="R588" s="162"/>
      <c r="S588" s="162"/>
      <c r="T588" s="162"/>
      <c r="U588" s="162"/>
      <c r="V588" s="162"/>
      <c r="W588" s="162"/>
      <c r="X588" s="162"/>
      <c r="Y588" s="162"/>
      <c r="Z588" s="151"/>
      <c r="AA588" s="151"/>
      <c r="AB588" s="151"/>
      <c r="AC588" s="151"/>
      <c r="AD588" s="151"/>
      <c r="AE588" s="151"/>
      <c r="AF588" s="151"/>
      <c r="AG588" s="151" t="s">
        <v>249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192" t="s">
        <v>141</v>
      </c>
      <c r="D589" s="164"/>
      <c r="E589" s="165">
        <v>8</v>
      </c>
      <c r="F589" s="162"/>
      <c r="G589" s="162"/>
      <c r="H589" s="162"/>
      <c r="I589" s="162"/>
      <c r="J589" s="162"/>
      <c r="K589" s="162"/>
      <c r="L589" s="162"/>
      <c r="M589" s="162"/>
      <c r="N589" s="161"/>
      <c r="O589" s="161"/>
      <c r="P589" s="161"/>
      <c r="Q589" s="161"/>
      <c r="R589" s="162"/>
      <c r="S589" s="162"/>
      <c r="T589" s="162"/>
      <c r="U589" s="162"/>
      <c r="V589" s="162"/>
      <c r="W589" s="162"/>
      <c r="X589" s="162"/>
      <c r="Y589" s="162"/>
      <c r="Z589" s="151"/>
      <c r="AA589" s="151"/>
      <c r="AB589" s="151"/>
      <c r="AC589" s="151"/>
      <c r="AD589" s="151"/>
      <c r="AE589" s="151"/>
      <c r="AF589" s="151"/>
      <c r="AG589" s="151" t="s">
        <v>249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">
      <c r="A590" s="174">
        <v>123</v>
      </c>
      <c r="B590" s="175" t="s">
        <v>2351</v>
      </c>
      <c r="C590" s="191" t="s">
        <v>2352</v>
      </c>
      <c r="D590" s="176" t="s">
        <v>446</v>
      </c>
      <c r="E590" s="177">
        <v>8</v>
      </c>
      <c r="F590" s="178"/>
      <c r="G590" s="179">
        <f>ROUND(E590*F590,2)</f>
        <v>0</v>
      </c>
      <c r="H590" s="178"/>
      <c r="I590" s="179">
        <f>ROUND(E590*H590,2)</f>
        <v>0</v>
      </c>
      <c r="J590" s="178"/>
      <c r="K590" s="179">
        <f>ROUND(E590*J590,2)</f>
        <v>0</v>
      </c>
      <c r="L590" s="179">
        <v>21</v>
      </c>
      <c r="M590" s="179">
        <f>G590*(1+L590/100)</f>
        <v>0</v>
      </c>
      <c r="N590" s="177">
        <v>1.2800000000000001E-3</v>
      </c>
      <c r="O590" s="177">
        <f>ROUND(E590*N590,2)</f>
        <v>0.01</v>
      </c>
      <c r="P590" s="177">
        <v>0</v>
      </c>
      <c r="Q590" s="177">
        <f>ROUND(E590*P590,2)</f>
        <v>0</v>
      </c>
      <c r="R590" s="179"/>
      <c r="S590" s="179" t="s">
        <v>1946</v>
      </c>
      <c r="T590" s="180" t="s">
        <v>1902</v>
      </c>
      <c r="U590" s="162">
        <v>0</v>
      </c>
      <c r="V590" s="162">
        <f>ROUND(E590*U590,2)</f>
        <v>0</v>
      </c>
      <c r="W590" s="162"/>
      <c r="X590" s="162" t="s">
        <v>552</v>
      </c>
      <c r="Y590" s="162" t="s">
        <v>244</v>
      </c>
      <c r="Z590" s="151"/>
      <c r="AA590" s="151"/>
      <c r="AB590" s="151"/>
      <c r="AC590" s="151"/>
      <c r="AD590" s="151"/>
      <c r="AE590" s="151"/>
      <c r="AF590" s="151"/>
      <c r="AG590" s="151" t="s">
        <v>1988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2" x14ac:dyDescent="0.2">
      <c r="A591" s="158"/>
      <c r="B591" s="159"/>
      <c r="C591" s="192" t="s">
        <v>2353</v>
      </c>
      <c r="D591" s="164"/>
      <c r="E591" s="165"/>
      <c r="F591" s="162"/>
      <c r="G591" s="162"/>
      <c r="H591" s="162"/>
      <c r="I591" s="162"/>
      <c r="J591" s="162"/>
      <c r="K591" s="162"/>
      <c r="L591" s="162"/>
      <c r="M591" s="162"/>
      <c r="N591" s="161"/>
      <c r="O591" s="161"/>
      <c r="P591" s="161"/>
      <c r="Q591" s="161"/>
      <c r="R591" s="162"/>
      <c r="S591" s="162"/>
      <c r="T591" s="162"/>
      <c r="U591" s="162"/>
      <c r="V591" s="162"/>
      <c r="W591" s="162"/>
      <c r="X591" s="162"/>
      <c r="Y591" s="162"/>
      <c r="Z591" s="151"/>
      <c r="AA591" s="151"/>
      <c r="AB591" s="151"/>
      <c r="AC591" s="151"/>
      <c r="AD591" s="151"/>
      <c r="AE591" s="151"/>
      <c r="AF591" s="151"/>
      <c r="AG591" s="151" t="s">
        <v>249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3" x14ac:dyDescent="0.2">
      <c r="A592" s="158"/>
      <c r="B592" s="159"/>
      <c r="C592" s="192" t="s">
        <v>2305</v>
      </c>
      <c r="D592" s="164"/>
      <c r="E592" s="165"/>
      <c r="F592" s="162"/>
      <c r="G592" s="162"/>
      <c r="H592" s="162"/>
      <c r="I592" s="162"/>
      <c r="J592" s="162"/>
      <c r="K592" s="162"/>
      <c r="L592" s="162"/>
      <c r="M592" s="162"/>
      <c r="N592" s="161"/>
      <c r="O592" s="161"/>
      <c r="P592" s="161"/>
      <c r="Q592" s="161"/>
      <c r="R592" s="162"/>
      <c r="S592" s="162"/>
      <c r="T592" s="162"/>
      <c r="U592" s="162"/>
      <c r="V592" s="162"/>
      <c r="W592" s="162"/>
      <c r="X592" s="162"/>
      <c r="Y592" s="162"/>
      <c r="Z592" s="151"/>
      <c r="AA592" s="151"/>
      <c r="AB592" s="151"/>
      <c r="AC592" s="151"/>
      <c r="AD592" s="151"/>
      <c r="AE592" s="151"/>
      <c r="AF592" s="151"/>
      <c r="AG592" s="151" t="s">
        <v>249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3" x14ac:dyDescent="0.2">
      <c r="A593" s="158"/>
      <c r="B593" s="159"/>
      <c r="C593" s="192" t="s">
        <v>2354</v>
      </c>
      <c r="D593" s="164"/>
      <c r="E593" s="165"/>
      <c r="F593" s="162"/>
      <c r="G593" s="162"/>
      <c r="H593" s="162"/>
      <c r="I593" s="162"/>
      <c r="J593" s="162"/>
      <c r="K593" s="162"/>
      <c r="L593" s="162"/>
      <c r="M593" s="162"/>
      <c r="N593" s="161"/>
      <c r="O593" s="161"/>
      <c r="P593" s="161"/>
      <c r="Q593" s="161"/>
      <c r="R593" s="162"/>
      <c r="S593" s="162"/>
      <c r="T593" s="162"/>
      <c r="U593" s="162"/>
      <c r="V593" s="162"/>
      <c r="W593" s="162"/>
      <c r="X593" s="162"/>
      <c r="Y593" s="162"/>
      <c r="Z593" s="151"/>
      <c r="AA593" s="151"/>
      <c r="AB593" s="151"/>
      <c r="AC593" s="151"/>
      <c r="AD593" s="151"/>
      <c r="AE593" s="151"/>
      <c r="AF593" s="151"/>
      <c r="AG593" s="151" t="s">
        <v>249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">
      <c r="A594" s="158"/>
      <c r="B594" s="159"/>
      <c r="C594" s="192" t="s">
        <v>2029</v>
      </c>
      <c r="D594" s="164"/>
      <c r="E594" s="165"/>
      <c r="F594" s="162"/>
      <c r="G594" s="162"/>
      <c r="H594" s="162"/>
      <c r="I594" s="162"/>
      <c r="J594" s="162"/>
      <c r="K594" s="162"/>
      <c r="L594" s="162"/>
      <c r="M594" s="162"/>
      <c r="N594" s="161"/>
      <c r="O594" s="161"/>
      <c r="P594" s="161"/>
      <c r="Q594" s="161"/>
      <c r="R594" s="162"/>
      <c r="S594" s="162"/>
      <c r="T594" s="162"/>
      <c r="U594" s="162"/>
      <c r="V594" s="162"/>
      <c r="W594" s="162"/>
      <c r="X594" s="162"/>
      <c r="Y594" s="162"/>
      <c r="Z594" s="151"/>
      <c r="AA594" s="151"/>
      <c r="AB594" s="151"/>
      <c r="AC594" s="151"/>
      <c r="AD594" s="151"/>
      <c r="AE594" s="151"/>
      <c r="AF594" s="151"/>
      <c r="AG594" s="151" t="s">
        <v>249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3" x14ac:dyDescent="0.2">
      <c r="A595" s="158"/>
      <c r="B595" s="159"/>
      <c r="C595" s="192" t="s">
        <v>141</v>
      </c>
      <c r="D595" s="164"/>
      <c r="E595" s="165">
        <v>8</v>
      </c>
      <c r="F595" s="162"/>
      <c r="G595" s="162"/>
      <c r="H595" s="162"/>
      <c r="I595" s="162"/>
      <c r="J595" s="162"/>
      <c r="K595" s="162"/>
      <c r="L595" s="162"/>
      <c r="M595" s="162"/>
      <c r="N595" s="161"/>
      <c r="O595" s="161"/>
      <c r="P595" s="161"/>
      <c r="Q595" s="161"/>
      <c r="R595" s="162"/>
      <c r="S595" s="162"/>
      <c r="T595" s="162"/>
      <c r="U595" s="162"/>
      <c r="V595" s="162"/>
      <c r="W595" s="162"/>
      <c r="X595" s="162"/>
      <c r="Y595" s="162"/>
      <c r="Z595" s="151"/>
      <c r="AA595" s="151"/>
      <c r="AB595" s="151"/>
      <c r="AC595" s="151"/>
      <c r="AD595" s="151"/>
      <c r="AE595" s="151"/>
      <c r="AF595" s="151"/>
      <c r="AG595" s="151" t="s">
        <v>249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x14ac:dyDescent="0.2">
      <c r="A596" s="167" t="s">
        <v>235</v>
      </c>
      <c r="B596" s="168" t="s">
        <v>180</v>
      </c>
      <c r="C596" s="190" t="s">
        <v>181</v>
      </c>
      <c r="D596" s="169"/>
      <c r="E596" s="170"/>
      <c r="F596" s="171"/>
      <c r="G596" s="171">
        <f>SUMIF(AG597:AG621,"&lt;&gt;NOR",G597:G621)</f>
        <v>0</v>
      </c>
      <c r="H596" s="171"/>
      <c r="I596" s="171">
        <f>SUM(I597:I621)</f>
        <v>0</v>
      </c>
      <c r="J596" s="171"/>
      <c r="K596" s="171">
        <f>SUM(K597:K621)</f>
        <v>0</v>
      </c>
      <c r="L596" s="171"/>
      <c r="M596" s="171">
        <f>SUM(M597:M621)</f>
        <v>0</v>
      </c>
      <c r="N596" s="170"/>
      <c r="O596" s="170">
        <f>SUM(O597:O621)</f>
        <v>0.23999999999999996</v>
      </c>
      <c r="P596" s="170"/>
      <c r="Q596" s="170">
        <f>SUM(Q597:Q621)</f>
        <v>0</v>
      </c>
      <c r="R596" s="171"/>
      <c r="S596" s="171"/>
      <c r="T596" s="172"/>
      <c r="U596" s="166"/>
      <c r="V596" s="166">
        <f>SUM(V597:V621)</f>
        <v>0</v>
      </c>
      <c r="W596" s="166"/>
      <c r="X596" s="166"/>
      <c r="Y596" s="166"/>
      <c r="AG596" t="s">
        <v>236</v>
      </c>
    </row>
    <row r="597" spans="1:60" ht="22.5" outlineLevel="1" x14ac:dyDescent="0.2">
      <c r="A597" s="174">
        <v>124</v>
      </c>
      <c r="B597" s="175" t="s">
        <v>2355</v>
      </c>
      <c r="C597" s="191" t="s">
        <v>2356</v>
      </c>
      <c r="D597" s="176" t="s">
        <v>428</v>
      </c>
      <c r="E597" s="177">
        <v>5</v>
      </c>
      <c r="F597" s="178"/>
      <c r="G597" s="179">
        <f>ROUND(E597*F597,2)</f>
        <v>0</v>
      </c>
      <c r="H597" s="178"/>
      <c r="I597" s="179">
        <f>ROUND(E597*H597,2)</f>
        <v>0</v>
      </c>
      <c r="J597" s="178"/>
      <c r="K597" s="179">
        <f>ROUND(E597*J597,2)</f>
        <v>0</v>
      </c>
      <c r="L597" s="179">
        <v>21</v>
      </c>
      <c r="M597" s="179">
        <f>G597*(1+L597/100)</f>
        <v>0</v>
      </c>
      <c r="N597" s="177">
        <v>1.2E-2</v>
      </c>
      <c r="O597" s="177">
        <f>ROUND(E597*N597,2)</f>
        <v>0.06</v>
      </c>
      <c r="P597" s="177">
        <v>0</v>
      </c>
      <c r="Q597" s="177">
        <f>ROUND(E597*P597,2)</f>
        <v>0</v>
      </c>
      <c r="R597" s="179"/>
      <c r="S597" s="179" t="s">
        <v>1946</v>
      </c>
      <c r="T597" s="180" t="s">
        <v>1902</v>
      </c>
      <c r="U597" s="162">
        <v>0</v>
      </c>
      <c r="V597" s="162">
        <f>ROUND(E597*U597,2)</f>
        <v>0</v>
      </c>
      <c r="W597" s="162"/>
      <c r="X597" s="162" t="s">
        <v>243</v>
      </c>
      <c r="Y597" s="162" t="s">
        <v>244</v>
      </c>
      <c r="Z597" s="151"/>
      <c r="AA597" s="151"/>
      <c r="AB597" s="151"/>
      <c r="AC597" s="151"/>
      <c r="AD597" s="151"/>
      <c r="AE597" s="151"/>
      <c r="AF597" s="151"/>
      <c r="AG597" s="151" t="s">
        <v>2108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2" x14ac:dyDescent="0.2">
      <c r="A598" s="158"/>
      <c r="B598" s="159"/>
      <c r="C598" s="192" t="s">
        <v>2309</v>
      </c>
      <c r="D598" s="164"/>
      <c r="E598" s="165"/>
      <c r="F598" s="162"/>
      <c r="G598" s="162"/>
      <c r="H598" s="162"/>
      <c r="I598" s="162"/>
      <c r="J598" s="162"/>
      <c r="K598" s="162"/>
      <c r="L598" s="162"/>
      <c r="M598" s="162"/>
      <c r="N598" s="161"/>
      <c r="O598" s="161"/>
      <c r="P598" s="161"/>
      <c r="Q598" s="161"/>
      <c r="R598" s="162"/>
      <c r="S598" s="162"/>
      <c r="T598" s="162"/>
      <c r="U598" s="162"/>
      <c r="V598" s="162"/>
      <c r="W598" s="162"/>
      <c r="X598" s="162"/>
      <c r="Y598" s="162"/>
      <c r="Z598" s="151"/>
      <c r="AA598" s="151"/>
      <c r="AB598" s="151"/>
      <c r="AC598" s="151"/>
      <c r="AD598" s="151"/>
      <c r="AE598" s="151"/>
      <c r="AF598" s="151"/>
      <c r="AG598" s="151" t="s">
        <v>249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92" t="s">
        <v>2050</v>
      </c>
      <c r="D599" s="164"/>
      <c r="E599" s="165"/>
      <c r="F599" s="162"/>
      <c r="G599" s="162"/>
      <c r="H599" s="162"/>
      <c r="I599" s="162"/>
      <c r="J599" s="162"/>
      <c r="K599" s="162"/>
      <c r="L599" s="162"/>
      <c r="M599" s="162"/>
      <c r="N599" s="161"/>
      <c r="O599" s="161"/>
      <c r="P599" s="161"/>
      <c r="Q599" s="161"/>
      <c r="R599" s="162"/>
      <c r="S599" s="162"/>
      <c r="T599" s="162"/>
      <c r="U599" s="162"/>
      <c r="V599" s="162"/>
      <c r="W599" s="162"/>
      <c r="X599" s="162"/>
      <c r="Y599" s="162"/>
      <c r="Z599" s="151"/>
      <c r="AA599" s="151"/>
      <c r="AB599" s="151"/>
      <c r="AC599" s="151"/>
      <c r="AD599" s="151"/>
      <c r="AE599" s="151"/>
      <c r="AF599" s="151"/>
      <c r="AG599" s="151" t="s">
        <v>249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192" t="s">
        <v>2314</v>
      </c>
      <c r="D600" s="164"/>
      <c r="E600" s="165"/>
      <c r="F600" s="162"/>
      <c r="G600" s="162"/>
      <c r="H600" s="162"/>
      <c r="I600" s="162"/>
      <c r="J600" s="162"/>
      <c r="K600" s="162"/>
      <c r="L600" s="162"/>
      <c r="M600" s="162"/>
      <c r="N600" s="161"/>
      <c r="O600" s="161"/>
      <c r="P600" s="161"/>
      <c r="Q600" s="161"/>
      <c r="R600" s="162"/>
      <c r="S600" s="162"/>
      <c r="T600" s="162"/>
      <c r="U600" s="162"/>
      <c r="V600" s="162"/>
      <c r="W600" s="162"/>
      <c r="X600" s="162"/>
      <c r="Y600" s="162"/>
      <c r="Z600" s="151"/>
      <c r="AA600" s="151"/>
      <c r="AB600" s="151"/>
      <c r="AC600" s="151"/>
      <c r="AD600" s="151"/>
      <c r="AE600" s="151"/>
      <c r="AF600" s="151"/>
      <c r="AG600" s="151" t="s">
        <v>249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">
      <c r="A601" s="158"/>
      <c r="B601" s="159"/>
      <c r="C601" s="192" t="s">
        <v>2029</v>
      </c>
      <c r="D601" s="164"/>
      <c r="E601" s="165"/>
      <c r="F601" s="162"/>
      <c r="G601" s="162"/>
      <c r="H601" s="162"/>
      <c r="I601" s="162"/>
      <c r="J601" s="162"/>
      <c r="K601" s="162"/>
      <c r="L601" s="162"/>
      <c r="M601" s="162"/>
      <c r="N601" s="161"/>
      <c r="O601" s="161"/>
      <c r="P601" s="161"/>
      <c r="Q601" s="161"/>
      <c r="R601" s="162"/>
      <c r="S601" s="162"/>
      <c r="T601" s="162"/>
      <c r="U601" s="162"/>
      <c r="V601" s="162"/>
      <c r="W601" s="162"/>
      <c r="X601" s="162"/>
      <c r="Y601" s="162"/>
      <c r="Z601" s="151"/>
      <c r="AA601" s="151"/>
      <c r="AB601" s="151"/>
      <c r="AC601" s="151"/>
      <c r="AD601" s="151"/>
      <c r="AE601" s="151"/>
      <c r="AF601" s="151"/>
      <c r="AG601" s="151" t="s">
        <v>249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">
      <c r="A602" s="158"/>
      <c r="B602" s="159"/>
      <c r="C602" s="192" t="s">
        <v>131</v>
      </c>
      <c r="D602" s="164"/>
      <c r="E602" s="165">
        <v>5</v>
      </c>
      <c r="F602" s="162"/>
      <c r="G602" s="162"/>
      <c r="H602" s="162"/>
      <c r="I602" s="162"/>
      <c r="J602" s="162"/>
      <c r="K602" s="162"/>
      <c r="L602" s="162"/>
      <c r="M602" s="162"/>
      <c r="N602" s="161"/>
      <c r="O602" s="161"/>
      <c r="P602" s="161"/>
      <c r="Q602" s="161"/>
      <c r="R602" s="162"/>
      <c r="S602" s="162"/>
      <c r="T602" s="162"/>
      <c r="U602" s="162"/>
      <c r="V602" s="162"/>
      <c r="W602" s="162"/>
      <c r="X602" s="162"/>
      <c r="Y602" s="162"/>
      <c r="Z602" s="151"/>
      <c r="AA602" s="151"/>
      <c r="AB602" s="151"/>
      <c r="AC602" s="151"/>
      <c r="AD602" s="151"/>
      <c r="AE602" s="151"/>
      <c r="AF602" s="151"/>
      <c r="AG602" s="151" t="s">
        <v>249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 x14ac:dyDescent="0.2">
      <c r="A603" s="174">
        <v>125</v>
      </c>
      <c r="B603" s="175" t="s">
        <v>2357</v>
      </c>
      <c r="C603" s="191" t="s">
        <v>2358</v>
      </c>
      <c r="D603" s="176" t="s">
        <v>428</v>
      </c>
      <c r="E603" s="177">
        <v>1</v>
      </c>
      <c r="F603" s="178"/>
      <c r="G603" s="179">
        <f>ROUND(E603*F603,2)</f>
        <v>0</v>
      </c>
      <c r="H603" s="178"/>
      <c r="I603" s="179">
        <f>ROUND(E603*H603,2)</f>
        <v>0</v>
      </c>
      <c r="J603" s="178"/>
      <c r="K603" s="179">
        <f>ROUND(E603*J603,2)</f>
        <v>0</v>
      </c>
      <c r="L603" s="179">
        <v>21</v>
      </c>
      <c r="M603" s="179">
        <f>G603*(1+L603/100)</f>
        <v>0</v>
      </c>
      <c r="N603" s="177">
        <v>1.17E-2</v>
      </c>
      <c r="O603" s="177">
        <f>ROUND(E603*N603,2)</f>
        <v>0.01</v>
      </c>
      <c r="P603" s="177">
        <v>0</v>
      </c>
      <c r="Q603" s="177">
        <f>ROUND(E603*P603,2)</f>
        <v>0</v>
      </c>
      <c r="R603" s="179"/>
      <c r="S603" s="179" t="s">
        <v>1946</v>
      </c>
      <c r="T603" s="180" t="s">
        <v>1902</v>
      </c>
      <c r="U603" s="162">
        <v>0</v>
      </c>
      <c r="V603" s="162">
        <f>ROUND(E603*U603,2)</f>
        <v>0</v>
      </c>
      <c r="W603" s="162"/>
      <c r="X603" s="162" t="s">
        <v>243</v>
      </c>
      <c r="Y603" s="162" t="s">
        <v>244</v>
      </c>
      <c r="Z603" s="151"/>
      <c r="AA603" s="151"/>
      <c r="AB603" s="151"/>
      <c r="AC603" s="151"/>
      <c r="AD603" s="151"/>
      <c r="AE603" s="151"/>
      <c r="AF603" s="151"/>
      <c r="AG603" s="151" t="s">
        <v>2108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2" x14ac:dyDescent="0.2">
      <c r="A604" s="158"/>
      <c r="B604" s="159"/>
      <c r="C604" s="192" t="s">
        <v>2306</v>
      </c>
      <c r="D604" s="164"/>
      <c r="E604" s="165"/>
      <c r="F604" s="162"/>
      <c r="G604" s="162"/>
      <c r="H604" s="162"/>
      <c r="I604" s="162"/>
      <c r="J604" s="162"/>
      <c r="K604" s="162"/>
      <c r="L604" s="162"/>
      <c r="M604" s="162"/>
      <c r="N604" s="161"/>
      <c r="O604" s="161"/>
      <c r="P604" s="161"/>
      <c r="Q604" s="161"/>
      <c r="R604" s="162"/>
      <c r="S604" s="162"/>
      <c r="T604" s="162"/>
      <c r="U604" s="162"/>
      <c r="V604" s="162"/>
      <c r="W604" s="162"/>
      <c r="X604" s="162"/>
      <c r="Y604" s="162"/>
      <c r="Z604" s="151"/>
      <c r="AA604" s="151"/>
      <c r="AB604" s="151"/>
      <c r="AC604" s="151"/>
      <c r="AD604" s="151"/>
      <c r="AE604" s="151"/>
      <c r="AF604" s="151"/>
      <c r="AG604" s="151" t="s">
        <v>249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">
      <c r="A605" s="158"/>
      <c r="B605" s="159"/>
      <c r="C605" s="192" t="s">
        <v>2029</v>
      </c>
      <c r="D605" s="164"/>
      <c r="E605" s="165"/>
      <c r="F605" s="162"/>
      <c r="G605" s="162"/>
      <c r="H605" s="162"/>
      <c r="I605" s="162"/>
      <c r="J605" s="162"/>
      <c r="K605" s="162"/>
      <c r="L605" s="162"/>
      <c r="M605" s="162"/>
      <c r="N605" s="161"/>
      <c r="O605" s="161"/>
      <c r="P605" s="161"/>
      <c r="Q605" s="161"/>
      <c r="R605" s="162"/>
      <c r="S605" s="162"/>
      <c r="T605" s="162"/>
      <c r="U605" s="162"/>
      <c r="V605" s="162"/>
      <c r="W605" s="162"/>
      <c r="X605" s="162"/>
      <c r="Y605" s="162"/>
      <c r="Z605" s="151"/>
      <c r="AA605" s="151"/>
      <c r="AB605" s="151"/>
      <c r="AC605" s="151"/>
      <c r="AD605" s="151"/>
      <c r="AE605" s="151"/>
      <c r="AF605" s="151"/>
      <c r="AG605" s="151" t="s">
        <v>249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3" x14ac:dyDescent="0.2">
      <c r="A606" s="158"/>
      <c r="B606" s="159"/>
      <c r="C606" s="192" t="s">
        <v>106</v>
      </c>
      <c r="D606" s="164"/>
      <c r="E606" s="165">
        <v>1</v>
      </c>
      <c r="F606" s="162"/>
      <c r="G606" s="162"/>
      <c r="H606" s="162"/>
      <c r="I606" s="162"/>
      <c r="J606" s="162"/>
      <c r="K606" s="162"/>
      <c r="L606" s="162"/>
      <c r="M606" s="162"/>
      <c r="N606" s="161"/>
      <c r="O606" s="161"/>
      <c r="P606" s="161"/>
      <c r="Q606" s="161"/>
      <c r="R606" s="162"/>
      <c r="S606" s="162"/>
      <c r="T606" s="162"/>
      <c r="U606" s="162"/>
      <c r="V606" s="162"/>
      <c r="W606" s="162"/>
      <c r="X606" s="162"/>
      <c r="Y606" s="162"/>
      <c r="Z606" s="151"/>
      <c r="AA606" s="151"/>
      <c r="AB606" s="151"/>
      <c r="AC606" s="151"/>
      <c r="AD606" s="151"/>
      <c r="AE606" s="151"/>
      <c r="AF606" s="151"/>
      <c r="AG606" s="151" t="s">
        <v>249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ht="22.5" outlineLevel="1" x14ac:dyDescent="0.2">
      <c r="A607" s="174">
        <v>126</v>
      </c>
      <c r="B607" s="175" t="s">
        <v>2359</v>
      </c>
      <c r="C607" s="191" t="s">
        <v>2360</v>
      </c>
      <c r="D607" s="176" t="s">
        <v>428</v>
      </c>
      <c r="E607" s="177">
        <v>9</v>
      </c>
      <c r="F607" s="178"/>
      <c r="G607" s="179">
        <f>ROUND(E607*F607,2)</f>
        <v>0</v>
      </c>
      <c r="H607" s="178"/>
      <c r="I607" s="179">
        <f>ROUND(E607*H607,2)</f>
        <v>0</v>
      </c>
      <c r="J607" s="178"/>
      <c r="K607" s="179">
        <f>ROUND(E607*J607,2)</f>
        <v>0</v>
      </c>
      <c r="L607" s="179">
        <v>21</v>
      </c>
      <c r="M607" s="179">
        <f>G607*(1+L607/100)</f>
        <v>0</v>
      </c>
      <c r="N607" s="177">
        <v>1.6650000000000002E-2</v>
      </c>
      <c r="O607" s="177">
        <f>ROUND(E607*N607,2)</f>
        <v>0.15</v>
      </c>
      <c r="P607" s="177">
        <v>0</v>
      </c>
      <c r="Q607" s="177">
        <f>ROUND(E607*P607,2)</f>
        <v>0</v>
      </c>
      <c r="R607" s="179"/>
      <c r="S607" s="179" t="s">
        <v>1946</v>
      </c>
      <c r="T607" s="180" t="s">
        <v>1902</v>
      </c>
      <c r="U607" s="162">
        <v>0</v>
      </c>
      <c r="V607" s="162">
        <f>ROUND(E607*U607,2)</f>
        <v>0</v>
      </c>
      <c r="W607" s="162"/>
      <c r="X607" s="162" t="s">
        <v>243</v>
      </c>
      <c r="Y607" s="162" t="s">
        <v>244</v>
      </c>
      <c r="Z607" s="151"/>
      <c r="AA607" s="151"/>
      <c r="AB607" s="151"/>
      <c r="AC607" s="151"/>
      <c r="AD607" s="151"/>
      <c r="AE607" s="151"/>
      <c r="AF607" s="151"/>
      <c r="AG607" s="151" t="s">
        <v>2108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2" x14ac:dyDescent="0.2">
      <c r="A608" s="158"/>
      <c r="B608" s="159"/>
      <c r="C608" s="266" t="s">
        <v>1926</v>
      </c>
      <c r="D608" s="267"/>
      <c r="E608" s="267"/>
      <c r="F608" s="267"/>
      <c r="G608" s="267"/>
      <c r="H608" s="162"/>
      <c r="I608" s="162"/>
      <c r="J608" s="162"/>
      <c r="K608" s="162"/>
      <c r="L608" s="162"/>
      <c r="M608" s="162"/>
      <c r="N608" s="161"/>
      <c r="O608" s="161"/>
      <c r="P608" s="161"/>
      <c r="Q608" s="161"/>
      <c r="R608" s="162"/>
      <c r="S608" s="162"/>
      <c r="T608" s="162"/>
      <c r="U608" s="162"/>
      <c r="V608" s="162"/>
      <c r="W608" s="162"/>
      <c r="X608" s="162"/>
      <c r="Y608" s="162"/>
      <c r="Z608" s="151"/>
      <c r="AA608" s="151"/>
      <c r="AB608" s="151"/>
      <c r="AC608" s="151"/>
      <c r="AD608" s="151"/>
      <c r="AE608" s="151"/>
      <c r="AF608" s="151"/>
      <c r="AG608" s="151" t="s">
        <v>1927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264" t="s">
        <v>2361</v>
      </c>
      <c r="D609" s="265"/>
      <c r="E609" s="265"/>
      <c r="F609" s="265"/>
      <c r="G609" s="265"/>
      <c r="H609" s="162"/>
      <c r="I609" s="162"/>
      <c r="J609" s="162"/>
      <c r="K609" s="162"/>
      <c r="L609" s="162"/>
      <c r="M609" s="162"/>
      <c r="N609" s="161"/>
      <c r="O609" s="161"/>
      <c r="P609" s="161"/>
      <c r="Q609" s="161"/>
      <c r="R609" s="162"/>
      <c r="S609" s="162"/>
      <c r="T609" s="162"/>
      <c r="U609" s="162"/>
      <c r="V609" s="162"/>
      <c r="W609" s="162"/>
      <c r="X609" s="162"/>
      <c r="Y609" s="162"/>
      <c r="Z609" s="151"/>
      <c r="AA609" s="151"/>
      <c r="AB609" s="151"/>
      <c r="AC609" s="151"/>
      <c r="AD609" s="151"/>
      <c r="AE609" s="151"/>
      <c r="AF609" s="151"/>
      <c r="AG609" s="151" t="s">
        <v>1927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2" x14ac:dyDescent="0.2">
      <c r="A610" s="158"/>
      <c r="B610" s="159"/>
      <c r="C610" s="192" t="s">
        <v>2304</v>
      </c>
      <c r="D610" s="164"/>
      <c r="E610" s="165"/>
      <c r="F610" s="162"/>
      <c r="G610" s="162"/>
      <c r="H610" s="162"/>
      <c r="I610" s="162"/>
      <c r="J610" s="162"/>
      <c r="K610" s="162"/>
      <c r="L610" s="162"/>
      <c r="M610" s="162"/>
      <c r="N610" s="161"/>
      <c r="O610" s="161"/>
      <c r="P610" s="161"/>
      <c r="Q610" s="161"/>
      <c r="R610" s="162"/>
      <c r="S610" s="162"/>
      <c r="T610" s="162"/>
      <c r="U610" s="162"/>
      <c r="V610" s="162"/>
      <c r="W610" s="162"/>
      <c r="X610" s="162"/>
      <c r="Y610" s="162"/>
      <c r="Z610" s="151"/>
      <c r="AA610" s="151"/>
      <c r="AB610" s="151"/>
      <c r="AC610" s="151"/>
      <c r="AD610" s="151"/>
      <c r="AE610" s="151"/>
      <c r="AF610" s="151"/>
      <c r="AG610" s="151" t="s">
        <v>249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3" x14ac:dyDescent="0.2">
      <c r="A611" s="158"/>
      <c r="B611" s="159"/>
      <c r="C611" s="192" t="s">
        <v>2305</v>
      </c>
      <c r="D611" s="164"/>
      <c r="E611" s="165"/>
      <c r="F611" s="162"/>
      <c r="G611" s="162"/>
      <c r="H611" s="162"/>
      <c r="I611" s="162"/>
      <c r="J611" s="162"/>
      <c r="K611" s="162"/>
      <c r="L611" s="162"/>
      <c r="M611" s="162"/>
      <c r="N611" s="161"/>
      <c r="O611" s="161"/>
      <c r="P611" s="161"/>
      <c r="Q611" s="161"/>
      <c r="R611" s="162"/>
      <c r="S611" s="162"/>
      <c r="T611" s="162"/>
      <c r="U611" s="162"/>
      <c r="V611" s="162"/>
      <c r="W611" s="162"/>
      <c r="X611" s="162"/>
      <c r="Y611" s="162"/>
      <c r="Z611" s="151"/>
      <c r="AA611" s="151"/>
      <c r="AB611" s="151"/>
      <c r="AC611" s="151"/>
      <c r="AD611" s="151"/>
      <c r="AE611" s="151"/>
      <c r="AF611" s="151"/>
      <c r="AG611" s="151" t="s">
        <v>249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192" t="s">
        <v>2325</v>
      </c>
      <c r="D612" s="164"/>
      <c r="E612" s="165"/>
      <c r="F612" s="162"/>
      <c r="G612" s="162"/>
      <c r="H612" s="162"/>
      <c r="I612" s="162"/>
      <c r="J612" s="162"/>
      <c r="K612" s="162"/>
      <c r="L612" s="162"/>
      <c r="M612" s="162"/>
      <c r="N612" s="161"/>
      <c r="O612" s="161"/>
      <c r="P612" s="161"/>
      <c r="Q612" s="161"/>
      <c r="R612" s="162"/>
      <c r="S612" s="162"/>
      <c r="T612" s="162"/>
      <c r="U612" s="162"/>
      <c r="V612" s="162"/>
      <c r="W612" s="162"/>
      <c r="X612" s="162"/>
      <c r="Y612" s="162"/>
      <c r="Z612" s="151"/>
      <c r="AA612" s="151"/>
      <c r="AB612" s="151"/>
      <c r="AC612" s="151"/>
      <c r="AD612" s="151"/>
      <c r="AE612" s="151"/>
      <c r="AF612" s="151"/>
      <c r="AG612" s="151" t="s">
        <v>249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">
      <c r="A613" s="158"/>
      <c r="B613" s="159"/>
      <c r="C613" s="192" t="s">
        <v>1955</v>
      </c>
      <c r="D613" s="164"/>
      <c r="E613" s="165"/>
      <c r="F613" s="162"/>
      <c r="G613" s="162"/>
      <c r="H613" s="162"/>
      <c r="I613" s="162"/>
      <c r="J613" s="162"/>
      <c r="K613" s="162"/>
      <c r="L613" s="162"/>
      <c r="M613" s="162"/>
      <c r="N613" s="161"/>
      <c r="O613" s="161"/>
      <c r="P613" s="161"/>
      <c r="Q613" s="161"/>
      <c r="R613" s="162"/>
      <c r="S613" s="162"/>
      <c r="T613" s="162"/>
      <c r="U613" s="162"/>
      <c r="V613" s="162"/>
      <c r="W613" s="162"/>
      <c r="X613" s="162"/>
      <c r="Y613" s="162"/>
      <c r="Z613" s="151"/>
      <c r="AA613" s="151"/>
      <c r="AB613" s="151"/>
      <c r="AC613" s="151"/>
      <c r="AD613" s="151"/>
      <c r="AE613" s="151"/>
      <c r="AF613" s="151"/>
      <c r="AG613" s="151" t="s">
        <v>249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192" t="s">
        <v>143</v>
      </c>
      <c r="D614" s="164"/>
      <c r="E614" s="165">
        <v>9</v>
      </c>
      <c r="F614" s="162"/>
      <c r="G614" s="162"/>
      <c r="H614" s="162"/>
      <c r="I614" s="162"/>
      <c r="J614" s="162"/>
      <c r="K614" s="162"/>
      <c r="L614" s="162"/>
      <c r="M614" s="162"/>
      <c r="N614" s="161"/>
      <c r="O614" s="161"/>
      <c r="P614" s="161"/>
      <c r="Q614" s="161"/>
      <c r="R614" s="162"/>
      <c r="S614" s="162"/>
      <c r="T614" s="162"/>
      <c r="U614" s="162"/>
      <c r="V614" s="162"/>
      <c r="W614" s="162"/>
      <c r="X614" s="162"/>
      <c r="Y614" s="162"/>
      <c r="Z614" s="151"/>
      <c r="AA614" s="151"/>
      <c r="AB614" s="151"/>
      <c r="AC614" s="151"/>
      <c r="AD614" s="151"/>
      <c r="AE614" s="151"/>
      <c r="AF614" s="151"/>
      <c r="AG614" s="151" t="s">
        <v>249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ht="22.5" outlineLevel="1" x14ac:dyDescent="0.2">
      <c r="A615" s="174">
        <v>127</v>
      </c>
      <c r="B615" s="175" t="s">
        <v>2362</v>
      </c>
      <c r="C615" s="191" t="s">
        <v>2363</v>
      </c>
      <c r="D615" s="176" t="s">
        <v>428</v>
      </c>
      <c r="E615" s="177">
        <v>1</v>
      </c>
      <c r="F615" s="178"/>
      <c r="G615" s="179">
        <f>ROUND(E615*F615,2)</f>
        <v>0</v>
      </c>
      <c r="H615" s="178"/>
      <c r="I615" s="179">
        <f>ROUND(E615*H615,2)</f>
        <v>0</v>
      </c>
      <c r="J615" s="178"/>
      <c r="K615" s="179">
        <f>ROUND(E615*J615,2)</f>
        <v>0</v>
      </c>
      <c r="L615" s="179">
        <v>21</v>
      </c>
      <c r="M615" s="179">
        <f>G615*(1+L615/100)</f>
        <v>0</v>
      </c>
      <c r="N615" s="177">
        <v>1.7649999999999999E-2</v>
      </c>
      <c r="O615" s="177">
        <f>ROUND(E615*N615,2)</f>
        <v>0.02</v>
      </c>
      <c r="P615" s="177">
        <v>0</v>
      </c>
      <c r="Q615" s="177">
        <f>ROUND(E615*P615,2)</f>
        <v>0</v>
      </c>
      <c r="R615" s="179"/>
      <c r="S615" s="179" t="s">
        <v>1946</v>
      </c>
      <c r="T615" s="180" t="s">
        <v>1902</v>
      </c>
      <c r="U615" s="162">
        <v>0</v>
      </c>
      <c r="V615" s="162">
        <f>ROUND(E615*U615,2)</f>
        <v>0</v>
      </c>
      <c r="W615" s="162"/>
      <c r="X615" s="162" t="s">
        <v>243</v>
      </c>
      <c r="Y615" s="162" t="s">
        <v>244</v>
      </c>
      <c r="Z615" s="151"/>
      <c r="AA615" s="151"/>
      <c r="AB615" s="151"/>
      <c r="AC615" s="151"/>
      <c r="AD615" s="151"/>
      <c r="AE615" s="151"/>
      <c r="AF615" s="151"/>
      <c r="AG615" s="151" t="s">
        <v>2108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2" x14ac:dyDescent="0.2">
      <c r="A616" s="158"/>
      <c r="B616" s="159"/>
      <c r="C616" s="266" t="s">
        <v>1926</v>
      </c>
      <c r="D616" s="267"/>
      <c r="E616" s="267"/>
      <c r="F616" s="267"/>
      <c r="G616" s="267"/>
      <c r="H616" s="162"/>
      <c r="I616" s="162"/>
      <c r="J616" s="162"/>
      <c r="K616" s="162"/>
      <c r="L616" s="162"/>
      <c r="M616" s="162"/>
      <c r="N616" s="161"/>
      <c r="O616" s="161"/>
      <c r="P616" s="161"/>
      <c r="Q616" s="161"/>
      <c r="R616" s="162"/>
      <c r="S616" s="162"/>
      <c r="T616" s="162"/>
      <c r="U616" s="162"/>
      <c r="V616" s="162"/>
      <c r="W616" s="162"/>
      <c r="X616" s="162"/>
      <c r="Y616" s="162"/>
      <c r="Z616" s="151"/>
      <c r="AA616" s="151"/>
      <c r="AB616" s="151"/>
      <c r="AC616" s="151"/>
      <c r="AD616" s="151"/>
      <c r="AE616" s="151"/>
      <c r="AF616" s="151"/>
      <c r="AG616" s="151" t="s">
        <v>1927</v>
      </c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264" t="s">
        <v>2361</v>
      </c>
      <c r="D617" s="265"/>
      <c r="E617" s="265"/>
      <c r="F617" s="265"/>
      <c r="G617" s="265"/>
      <c r="H617" s="162"/>
      <c r="I617" s="162"/>
      <c r="J617" s="162"/>
      <c r="K617" s="162"/>
      <c r="L617" s="162"/>
      <c r="M617" s="162"/>
      <c r="N617" s="161"/>
      <c r="O617" s="161"/>
      <c r="P617" s="161"/>
      <c r="Q617" s="161"/>
      <c r="R617" s="162"/>
      <c r="S617" s="162"/>
      <c r="T617" s="162"/>
      <c r="U617" s="162"/>
      <c r="V617" s="162"/>
      <c r="W617" s="162"/>
      <c r="X617" s="162"/>
      <c r="Y617" s="162"/>
      <c r="Z617" s="151"/>
      <c r="AA617" s="151"/>
      <c r="AB617" s="151"/>
      <c r="AC617" s="151"/>
      <c r="AD617" s="151"/>
      <c r="AE617" s="151"/>
      <c r="AF617" s="151"/>
      <c r="AG617" s="151" t="s">
        <v>1927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2" x14ac:dyDescent="0.2">
      <c r="A618" s="158"/>
      <c r="B618" s="159"/>
      <c r="C618" s="192" t="s">
        <v>2306</v>
      </c>
      <c r="D618" s="164"/>
      <c r="E618" s="165"/>
      <c r="F618" s="162"/>
      <c r="G618" s="162"/>
      <c r="H618" s="162"/>
      <c r="I618" s="162"/>
      <c r="J618" s="162"/>
      <c r="K618" s="162"/>
      <c r="L618" s="162"/>
      <c r="M618" s="162"/>
      <c r="N618" s="161"/>
      <c r="O618" s="161"/>
      <c r="P618" s="161"/>
      <c r="Q618" s="161"/>
      <c r="R618" s="162"/>
      <c r="S618" s="162"/>
      <c r="T618" s="162"/>
      <c r="U618" s="162"/>
      <c r="V618" s="162"/>
      <c r="W618" s="162"/>
      <c r="X618" s="162"/>
      <c r="Y618" s="162"/>
      <c r="Z618" s="151"/>
      <c r="AA618" s="151"/>
      <c r="AB618" s="151"/>
      <c r="AC618" s="151"/>
      <c r="AD618" s="151"/>
      <c r="AE618" s="151"/>
      <c r="AF618" s="151"/>
      <c r="AG618" s="151" t="s">
        <v>249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192" t="s">
        <v>2029</v>
      </c>
      <c r="D619" s="164"/>
      <c r="E619" s="165"/>
      <c r="F619" s="162"/>
      <c r="G619" s="162"/>
      <c r="H619" s="162"/>
      <c r="I619" s="162"/>
      <c r="J619" s="162"/>
      <c r="K619" s="162"/>
      <c r="L619" s="162"/>
      <c r="M619" s="162"/>
      <c r="N619" s="161"/>
      <c r="O619" s="161"/>
      <c r="P619" s="161"/>
      <c r="Q619" s="161"/>
      <c r="R619" s="162"/>
      <c r="S619" s="162"/>
      <c r="T619" s="162"/>
      <c r="U619" s="162"/>
      <c r="V619" s="162"/>
      <c r="W619" s="162"/>
      <c r="X619" s="162"/>
      <c r="Y619" s="162"/>
      <c r="Z619" s="151"/>
      <c r="AA619" s="151"/>
      <c r="AB619" s="151"/>
      <c r="AC619" s="151"/>
      <c r="AD619" s="151"/>
      <c r="AE619" s="151"/>
      <c r="AF619" s="151"/>
      <c r="AG619" s="151" t="s">
        <v>249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192" t="s">
        <v>106</v>
      </c>
      <c r="D620" s="164"/>
      <c r="E620" s="165">
        <v>1</v>
      </c>
      <c r="F620" s="162"/>
      <c r="G620" s="162"/>
      <c r="H620" s="162"/>
      <c r="I620" s="162"/>
      <c r="J620" s="162"/>
      <c r="K620" s="162"/>
      <c r="L620" s="162"/>
      <c r="M620" s="162"/>
      <c r="N620" s="161"/>
      <c r="O620" s="161"/>
      <c r="P620" s="161"/>
      <c r="Q620" s="161"/>
      <c r="R620" s="162"/>
      <c r="S620" s="162"/>
      <c r="T620" s="162"/>
      <c r="U620" s="162"/>
      <c r="V620" s="162"/>
      <c r="W620" s="162"/>
      <c r="X620" s="162"/>
      <c r="Y620" s="162"/>
      <c r="Z620" s="151"/>
      <c r="AA620" s="151"/>
      <c r="AB620" s="151"/>
      <c r="AC620" s="151"/>
      <c r="AD620" s="151"/>
      <c r="AE620" s="151"/>
      <c r="AF620" s="151"/>
      <c r="AG620" s="151" t="s">
        <v>249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74">
        <v>128</v>
      </c>
      <c r="B621" s="175" t="s">
        <v>2364</v>
      </c>
      <c r="C621" s="191" t="s">
        <v>2365</v>
      </c>
      <c r="D621" s="176" t="s">
        <v>297</v>
      </c>
      <c r="E621" s="177">
        <v>0.23899999999999999</v>
      </c>
      <c r="F621" s="178"/>
      <c r="G621" s="179">
        <f>ROUND(E621*F621,2)</f>
        <v>0</v>
      </c>
      <c r="H621" s="178"/>
      <c r="I621" s="179">
        <f>ROUND(E621*H621,2)</f>
        <v>0</v>
      </c>
      <c r="J621" s="178"/>
      <c r="K621" s="179">
        <f>ROUND(E621*J621,2)</f>
        <v>0</v>
      </c>
      <c r="L621" s="179">
        <v>21</v>
      </c>
      <c r="M621" s="179">
        <f>G621*(1+L621/100)</f>
        <v>0</v>
      </c>
      <c r="N621" s="177">
        <v>0</v>
      </c>
      <c r="O621" s="177">
        <f>ROUND(E621*N621,2)</f>
        <v>0</v>
      </c>
      <c r="P621" s="177">
        <v>0</v>
      </c>
      <c r="Q621" s="177">
        <f>ROUND(E621*P621,2)</f>
        <v>0</v>
      </c>
      <c r="R621" s="179"/>
      <c r="S621" s="179" t="s">
        <v>1946</v>
      </c>
      <c r="T621" s="180" t="s">
        <v>1902</v>
      </c>
      <c r="U621" s="162">
        <v>0</v>
      </c>
      <c r="V621" s="162">
        <f>ROUND(E621*U621,2)</f>
        <v>0</v>
      </c>
      <c r="W621" s="162"/>
      <c r="X621" s="162" t="s">
        <v>243</v>
      </c>
      <c r="Y621" s="162" t="s">
        <v>244</v>
      </c>
      <c r="Z621" s="151"/>
      <c r="AA621" s="151"/>
      <c r="AB621" s="151"/>
      <c r="AC621" s="151"/>
      <c r="AD621" s="151"/>
      <c r="AE621" s="151"/>
      <c r="AF621" s="151"/>
      <c r="AG621" s="151" t="s">
        <v>2108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x14ac:dyDescent="0.2">
      <c r="A622" s="3"/>
      <c r="B622" s="4"/>
      <c r="C622" s="195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AE622">
        <v>12</v>
      </c>
      <c r="AF622">
        <v>21</v>
      </c>
      <c r="AG622" t="s">
        <v>221</v>
      </c>
    </row>
    <row r="623" spans="1:60" x14ac:dyDescent="0.2">
      <c r="A623" s="154"/>
      <c r="B623" s="155" t="s">
        <v>29</v>
      </c>
      <c r="C623" s="196"/>
      <c r="D623" s="156"/>
      <c r="E623" s="157"/>
      <c r="F623" s="157"/>
      <c r="G623" s="173">
        <f>G8+G99+G109+G114+G119+G134+G217+G227+G243+G251+G339+G468+G596</f>
        <v>0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AE623">
        <f>SUMIF(L7:L621,AE622,G7:G621)</f>
        <v>0</v>
      </c>
      <c r="AF623">
        <f>SUMIF(L7:L621,AF622,G7:G621)</f>
        <v>0</v>
      </c>
      <c r="AG623" t="s">
        <v>483</v>
      </c>
    </row>
    <row r="624" spans="1:60" x14ac:dyDescent="0.2">
      <c r="C624" s="197"/>
      <c r="D624" s="10"/>
      <c r="AG624" t="s">
        <v>484</v>
      </c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G9lT/HT8XOuBaQA2G/uBv17IfbN9388WvZrQ3V1tteJfSnNFkMuMTlqtmo1bXOwuQOlIFGmThgmrBNHXS9qcg==" saltValue="XFb+34+0ajIKk4PPMglTlw==" spinCount="100000" sheet="1" formatRows="0"/>
  <mergeCells count="121">
    <mergeCell ref="C20:G20"/>
    <mergeCell ref="C24:G24"/>
    <mergeCell ref="C29:G29"/>
    <mergeCell ref="C30:G30"/>
    <mergeCell ref="C31:G31"/>
    <mergeCell ref="C35:G35"/>
    <mergeCell ref="A1:G1"/>
    <mergeCell ref="C2:G2"/>
    <mergeCell ref="C3:G3"/>
    <mergeCell ref="C4:G4"/>
    <mergeCell ref="C10:G10"/>
    <mergeCell ref="C15:G15"/>
    <mergeCell ref="C84:G84"/>
    <mergeCell ref="C94:G94"/>
    <mergeCell ref="C95:G95"/>
    <mergeCell ref="C101:G101"/>
    <mergeCell ref="C102:G102"/>
    <mergeCell ref="C103:G103"/>
    <mergeCell ref="C36:G36"/>
    <mergeCell ref="C37:G37"/>
    <mergeCell ref="C42:G42"/>
    <mergeCell ref="C43:G43"/>
    <mergeCell ref="C44:G44"/>
    <mergeCell ref="C83:G83"/>
    <mergeCell ref="C150:G150"/>
    <mergeCell ref="C151:G151"/>
    <mergeCell ref="C152:G152"/>
    <mergeCell ref="C157:G157"/>
    <mergeCell ref="C187:G187"/>
    <mergeCell ref="C188:G188"/>
    <mergeCell ref="C104:G104"/>
    <mergeCell ref="C129:G129"/>
    <mergeCell ref="C130:G130"/>
    <mergeCell ref="C136:G136"/>
    <mergeCell ref="C141:G141"/>
    <mergeCell ref="C146:G146"/>
    <mergeCell ref="C219:G219"/>
    <mergeCell ref="C229:G229"/>
    <mergeCell ref="C230:G230"/>
    <mergeCell ref="C238:G238"/>
    <mergeCell ref="C239:G239"/>
    <mergeCell ref="C253:G253"/>
    <mergeCell ref="C194:G194"/>
    <mergeCell ref="C195:G195"/>
    <mergeCell ref="C201:G201"/>
    <mergeCell ref="C202:G202"/>
    <mergeCell ref="C208:G208"/>
    <mergeCell ref="C209:G209"/>
    <mergeCell ref="C278:G278"/>
    <mergeCell ref="C279:G279"/>
    <mergeCell ref="C283:G283"/>
    <mergeCell ref="C284:G284"/>
    <mergeCell ref="C288:G288"/>
    <mergeCell ref="C289:G289"/>
    <mergeCell ref="C258:G258"/>
    <mergeCell ref="C263:G263"/>
    <mergeCell ref="C264:G264"/>
    <mergeCell ref="C268:G268"/>
    <mergeCell ref="C272:G272"/>
    <mergeCell ref="C276:G276"/>
    <mergeCell ref="C341:G341"/>
    <mergeCell ref="C342:G342"/>
    <mergeCell ref="C346:G346"/>
    <mergeCell ref="C347:G347"/>
    <mergeCell ref="C370:G370"/>
    <mergeCell ref="C371:G371"/>
    <mergeCell ref="C294:G294"/>
    <mergeCell ref="C295:G295"/>
    <mergeCell ref="C327:G327"/>
    <mergeCell ref="C331:G331"/>
    <mergeCell ref="C332:G332"/>
    <mergeCell ref="C336:G336"/>
    <mergeCell ref="C396:G396"/>
    <mergeCell ref="C400:G400"/>
    <mergeCell ref="C401:G401"/>
    <mergeCell ref="C405:G405"/>
    <mergeCell ref="C406:G406"/>
    <mergeCell ref="C410:G410"/>
    <mergeCell ref="C382:G382"/>
    <mergeCell ref="C384:G384"/>
    <mergeCell ref="C385:G385"/>
    <mergeCell ref="C390:G390"/>
    <mergeCell ref="C391:G391"/>
    <mergeCell ref="C395:G395"/>
    <mergeCell ref="C437:G437"/>
    <mergeCell ref="C444:G444"/>
    <mergeCell ref="C445:G445"/>
    <mergeCell ref="C446:G446"/>
    <mergeCell ref="C457:G457"/>
    <mergeCell ref="C458:G458"/>
    <mergeCell ref="C411:G411"/>
    <mergeCell ref="C423:G423"/>
    <mergeCell ref="C424:G424"/>
    <mergeCell ref="C428:G428"/>
    <mergeCell ref="C429:G429"/>
    <mergeCell ref="C436:G436"/>
    <mergeCell ref="C476:G476"/>
    <mergeCell ref="C483:G483"/>
    <mergeCell ref="C487:G487"/>
    <mergeCell ref="C491:G491"/>
    <mergeCell ref="C495:G495"/>
    <mergeCell ref="C496:G496"/>
    <mergeCell ref="C462:G462"/>
    <mergeCell ref="C463:G463"/>
    <mergeCell ref="C464:G464"/>
    <mergeCell ref="C470:G470"/>
    <mergeCell ref="C471:G471"/>
    <mergeCell ref="C475:G475"/>
    <mergeCell ref="C617:G617"/>
    <mergeCell ref="C532:G532"/>
    <mergeCell ref="C554:G554"/>
    <mergeCell ref="C555:G555"/>
    <mergeCell ref="C608:G608"/>
    <mergeCell ref="C609:G609"/>
    <mergeCell ref="C616:G616"/>
    <mergeCell ref="C500:G500"/>
    <mergeCell ref="C501:G501"/>
    <mergeCell ref="C505:G505"/>
    <mergeCell ref="C506:G506"/>
    <mergeCell ref="C511:G511"/>
    <mergeCell ref="C531:G5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8" activePane="bottomLeft" state="frozen"/>
      <selection pane="bottomLeft" activeCell="C11" sqref="C1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208</v>
      </c>
      <c r="B1" s="257"/>
      <c r="C1" s="257"/>
      <c r="D1" s="257"/>
      <c r="E1" s="257"/>
      <c r="F1" s="257"/>
      <c r="G1" s="257"/>
      <c r="AG1" t="s">
        <v>209</v>
      </c>
    </row>
    <row r="2" spans="1:60" ht="24.95" customHeight="1" x14ac:dyDescent="0.2">
      <c r="A2" s="143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210</v>
      </c>
    </row>
    <row r="3" spans="1:60" ht="24.95" customHeight="1" x14ac:dyDescent="0.2">
      <c r="A3" s="143" t="s">
        <v>8</v>
      </c>
      <c r="B3" s="49" t="s">
        <v>47</v>
      </c>
      <c r="C3" s="258" t="s">
        <v>44</v>
      </c>
      <c r="D3" s="259"/>
      <c r="E3" s="259"/>
      <c r="F3" s="259"/>
      <c r="G3" s="260"/>
      <c r="AC3" s="124" t="s">
        <v>210</v>
      </c>
      <c r="AG3" t="s">
        <v>211</v>
      </c>
    </row>
    <row r="4" spans="1:60" ht="24.95" customHeight="1" x14ac:dyDescent="0.2">
      <c r="A4" s="144" t="s">
        <v>9</v>
      </c>
      <c r="B4" s="145" t="s">
        <v>65</v>
      </c>
      <c r="C4" s="261" t="s">
        <v>66</v>
      </c>
      <c r="D4" s="262"/>
      <c r="E4" s="262"/>
      <c r="F4" s="262"/>
      <c r="G4" s="263"/>
      <c r="AG4" t="s">
        <v>212</v>
      </c>
    </row>
    <row r="5" spans="1:60" x14ac:dyDescent="0.2">
      <c r="D5" s="10"/>
    </row>
    <row r="6" spans="1:60" ht="38.25" x14ac:dyDescent="0.2">
      <c r="A6" s="147" t="s">
        <v>213</v>
      </c>
      <c r="B6" s="149" t="s">
        <v>214</v>
      </c>
      <c r="C6" s="149" t="s">
        <v>215</v>
      </c>
      <c r="D6" s="148" t="s">
        <v>216</v>
      </c>
      <c r="E6" s="147" t="s">
        <v>217</v>
      </c>
      <c r="F6" s="146" t="s">
        <v>218</v>
      </c>
      <c r="G6" s="147" t="s">
        <v>29</v>
      </c>
      <c r="H6" s="150" t="s">
        <v>30</v>
      </c>
      <c r="I6" s="150" t="s">
        <v>219</v>
      </c>
      <c r="J6" s="150" t="s">
        <v>31</v>
      </c>
      <c r="K6" s="150" t="s">
        <v>220</v>
      </c>
      <c r="L6" s="150" t="s">
        <v>221</v>
      </c>
      <c r="M6" s="150" t="s">
        <v>222</v>
      </c>
      <c r="N6" s="150" t="s">
        <v>223</v>
      </c>
      <c r="O6" s="150" t="s">
        <v>224</v>
      </c>
      <c r="P6" s="150" t="s">
        <v>225</v>
      </c>
      <c r="Q6" s="150" t="s">
        <v>226</v>
      </c>
      <c r="R6" s="150" t="s">
        <v>227</v>
      </c>
      <c r="S6" s="150" t="s">
        <v>228</v>
      </c>
      <c r="T6" s="150" t="s">
        <v>229</v>
      </c>
      <c r="U6" s="150" t="s">
        <v>230</v>
      </c>
      <c r="V6" s="150" t="s">
        <v>231</v>
      </c>
      <c r="W6" s="150" t="s">
        <v>232</v>
      </c>
      <c r="X6" s="150" t="s">
        <v>233</v>
      </c>
      <c r="Y6" s="150" t="s">
        <v>234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235</v>
      </c>
      <c r="B8" s="168" t="s">
        <v>108</v>
      </c>
      <c r="C8" s="190" t="s">
        <v>109</v>
      </c>
      <c r="D8" s="169"/>
      <c r="E8" s="170"/>
      <c r="F8" s="171"/>
      <c r="G8" s="171">
        <f>SUMIF(AG9:AG32,"&lt;&gt;NOR",G9:G32)</f>
        <v>0</v>
      </c>
      <c r="H8" s="171"/>
      <c r="I8" s="171">
        <f>SUM(I9:I32)</f>
        <v>0</v>
      </c>
      <c r="J8" s="171"/>
      <c r="K8" s="171">
        <f>SUM(K9:K32)</f>
        <v>0</v>
      </c>
      <c r="L8" s="171"/>
      <c r="M8" s="171">
        <f>SUM(M9:M32)</f>
        <v>0</v>
      </c>
      <c r="N8" s="170"/>
      <c r="O8" s="170">
        <f>SUM(O9:O32)</f>
        <v>0</v>
      </c>
      <c r="P8" s="170"/>
      <c r="Q8" s="170">
        <f>SUM(Q9:Q32)</f>
        <v>0</v>
      </c>
      <c r="R8" s="171"/>
      <c r="S8" s="171"/>
      <c r="T8" s="172"/>
      <c r="U8" s="166"/>
      <c r="V8" s="166">
        <f>SUM(V9:V32)</f>
        <v>0.6</v>
      </c>
      <c r="W8" s="166"/>
      <c r="X8" s="166"/>
      <c r="Y8" s="166"/>
      <c r="AG8" t="s">
        <v>236</v>
      </c>
    </row>
    <row r="9" spans="1:60" outlineLevel="1" x14ac:dyDescent="0.2">
      <c r="A9" s="174">
        <v>1</v>
      </c>
      <c r="B9" s="175" t="s">
        <v>2366</v>
      </c>
      <c r="C9" s="191" t="s">
        <v>2367</v>
      </c>
      <c r="D9" s="176" t="s">
        <v>446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349</v>
      </c>
      <c r="T9" s="180" t="s">
        <v>366</v>
      </c>
      <c r="U9" s="162">
        <v>0.6</v>
      </c>
      <c r="V9" s="162">
        <f>ROUND(E9*U9,2)</f>
        <v>0.6</v>
      </c>
      <c r="W9" s="162"/>
      <c r="X9" s="162" t="s">
        <v>243</v>
      </c>
      <c r="Y9" s="162" t="s">
        <v>244</v>
      </c>
      <c r="Z9" s="151"/>
      <c r="AA9" s="151"/>
      <c r="AB9" s="151"/>
      <c r="AC9" s="151"/>
      <c r="AD9" s="151"/>
      <c r="AE9" s="151"/>
      <c r="AF9" s="151"/>
      <c r="AG9" s="151" t="s">
        <v>245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45" outlineLevel="2" x14ac:dyDescent="0.2">
      <c r="A10" s="158"/>
      <c r="B10" s="159"/>
      <c r="C10" s="192" t="s">
        <v>2368</v>
      </c>
      <c r="D10" s="164"/>
      <c r="E10" s="165"/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249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3.75" outlineLevel="3" x14ac:dyDescent="0.2">
      <c r="A11" s="158"/>
      <c r="B11" s="159"/>
      <c r="C11" s="192" t="s">
        <v>2369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249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2" t="s">
        <v>106</v>
      </c>
      <c r="D12" s="164"/>
      <c r="E12" s="165">
        <v>1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249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2">
        <v>2</v>
      </c>
      <c r="B13" s="183" t="s">
        <v>2370</v>
      </c>
      <c r="C13" s="193" t="s">
        <v>2371</v>
      </c>
      <c r="D13" s="184" t="s">
        <v>446</v>
      </c>
      <c r="E13" s="185">
        <v>1</v>
      </c>
      <c r="F13" s="186"/>
      <c r="G13" s="187">
        <f t="shared" ref="G13:G32" si="0">ROUND(E13*F13,2)</f>
        <v>0</v>
      </c>
      <c r="H13" s="186"/>
      <c r="I13" s="187">
        <f t="shared" ref="I13:I32" si="1">ROUND(E13*H13,2)</f>
        <v>0</v>
      </c>
      <c r="J13" s="186"/>
      <c r="K13" s="187">
        <f t="shared" ref="K13:K32" si="2">ROUND(E13*J13,2)</f>
        <v>0</v>
      </c>
      <c r="L13" s="187">
        <v>21</v>
      </c>
      <c r="M13" s="187">
        <f t="shared" ref="M13:M32" si="3">G13*(1+L13/100)</f>
        <v>0</v>
      </c>
      <c r="N13" s="185">
        <v>0</v>
      </c>
      <c r="O13" s="185">
        <f t="shared" ref="O13:O32" si="4">ROUND(E13*N13,2)</f>
        <v>0</v>
      </c>
      <c r="P13" s="185">
        <v>0</v>
      </c>
      <c r="Q13" s="185">
        <f t="shared" ref="Q13:Q32" si="5">ROUND(E13*P13,2)</f>
        <v>0</v>
      </c>
      <c r="R13" s="187"/>
      <c r="S13" s="187" t="s">
        <v>349</v>
      </c>
      <c r="T13" s="188" t="s">
        <v>366</v>
      </c>
      <c r="U13" s="162">
        <v>0</v>
      </c>
      <c r="V13" s="162">
        <f t="shared" ref="V13:V32" si="6">ROUND(E13*U13,2)</f>
        <v>0</v>
      </c>
      <c r="W13" s="162"/>
      <c r="X13" s="162" t="s">
        <v>243</v>
      </c>
      <c r="Y13" s="162" t="s">
        <v>244</v>
      </c>
      <c r="Z13" s="151"/>
      <c r="AA13" s="151"/>
      <c r="AB13" s="151"/>
      <c r="AC13" s="151"/>
      <c r="AD13" s="151"/>
      <c r="AE13" s="151"/>
      <c r="AF13" s="151"/>
      <c r="AG13" s="151" t="s">
        <v>245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2">
        <v>3</v>
      </c>
      <c r="B14" s="183" t="s">
        <v>2372</v>
      </c>
      <c r="C14" s="193" t="s">
        <v>2373</v>
      </c>
      <c r="D14" s="184" t="s">
        <v>626</v>
      </c>
      <c r="E14" s="185">
        <v>1</v>
      </c>
      <c r="F14" s="186"/>
      <c r="G14" s="187">
        <f t="shared" si="0"/>
        <v>0</v>
      </c>
      <c r="H14" s="186"/>
      <c r="I14" s="187">
        <f t="shared" si="1"/>
        <v>0</v>
      </c>
      <c r="J14" s="186"/>
      <c r="K14" s="187">
        <f t="shared" si="2"/>
        <v>0</v>
      </c>
      <c r="L14" s="187">
        <v>21</v>
      </c>
      <c r="M14" s="187">
        <f t="shared" si="3"/>
        <v>0</v>
      </c>
      <c r="N14" s="185">
        <v>0</v>
      </c>
      <c r="O14" s="185">
        <f t="shared" si="4"/>
        <v>0</v>
      </c>
      <c r="P14" s="185">
        <v>0</v>
      </c>
      <c r="Q14" s="185">
        <f t="shared" si="5"/>
        <v>0</v>
      </c>
      <c r="R14" s="187"/>
      <c r="S14" s="187" t="s">
        <v>349</v>
      </c>
      <c r="T14" s="188" t="s">
        <v>366</v>
      </c>
      <c r="U14" s="162">
        <v>0</v>
      </c>
      <c r="V14" s="162">
        <f t="shared" si="6"/>
        <v>0</v>
      </c>
      <c r="W14" s="162"/>
      <c r="X14" s="162" t="s">
        <v>243</v>
      </c>
      <c r="Y14" s="162" t="s">
        <v>244</v>
      </c>
      <c r="Z14" s="151"/>
      <c r="AA14" s="151"/>
      <c r="AB14" s="151"/>
      <c r="AC14" s="151"/>
      <c r="AD14" s="151"/>
      <c r="AE14" s="151"/>
      <c r="AF14" s="151"/>
      <c r="AG14" s="151" t="s">
        <v>245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2">
        <v>4</v>
      </c>
      <c r="B15" s="183" t="s">
        <v>2374</v>
      </c>
      <c r="C15" s="193" t="s">
        <v>2375</v>
      </c>
      <c r="D15" s="184" t="s">
        <v>446</v>
      </c>
      <c r="E15" s="185">
        <v>4</v>
      </c>
      <c r="F15" s="186"/>
      <c r="G15" s="187">
        <f t="shared" si="0"/>
        <v>0</v>
      </c>
      <c r="H15" s="186"/>
      <c r="I15" s="187">
        <f t="shared" si="1"/>
        <v>0</v>
      </c>
      <c r="J15" s="186"/>
      <c r="K15" s="187">
        <f t="shared" si="2"/>
        <v>0</v>
      </c>
      <c r="L15" s="187">
        <v>21</v>
      </c>
      <c r="M15" s="187">
        <f t="shared" si="3"/>
        <v>0</v>
      </c>
      <c r="N15" s="185">
        <v>0</v>
      </c>
      <c r="O15" s="185">
        <f t="shared" si="4"/>
        <v>0</v>
      </c>
      <c r="P15" s="185">
        <v>0</v>
      </c>
      <c r="Q15" s="185">
        <f t="shared" si="5"/>
        <v>0</v>
      </c>
      <c r="R15" s="187"/>
      <c r="S15" s="187" t="s">
        <v>349</v>
      </c>
      <c r="T15" s="188" t="s">
        <v>366</v>
      </c>
      <c r="U15" s="162">
        <v>0</v>
      </c>
      <c r="V15" s="162">
        <f t="shared" si="6"/>
        <v>0</v>
      </c>
      <c r="W15" s="162"/>
      <c r="X15" s="162" t="s">
        <v>243</v>
      </c>
      <c r="Y15" s="162" t="s">
        <v>244</v>
      </c>
      <c r="Z15" s="151"/>
      <c r="AA15" s="151"/>
      <c r="AB15" s="151"/>
      <c r="AC15" s="151"/>
      <c r="AD15" s="151"/>
      <c r="AE15" s="151"/>
      <c r="AF15" s="151"/>
      <c r="AG15" s="151" t="s">
        <v>245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2">
        <v>5</v>
      </c>
      <c r="B16" s="183" t="s">
        <v>2376</v>
      </c>
      <c r="C16" s="193" t="s">
        <v>2377</v>
      </c>
      <c r="D16" s="184" t="s">
        <v>446</v>
      </c>
      <c r="E16" s="185">
        <v>1</v>
      </c>
      <c r="F16" s="186"/>
      <c r="G16" s="187">
        <f t="shared" si="0"/>
        <v>0</v>
      </c>
      <c r="H16" s="186"/>
      <c r="I16" s="187">
        <f t="shared" si="1"/>
        <v>0</v>
      </c>
      <c r="J16" s="186"/>
      <c r="K16" s="187">
        <f t="shared" si="2"/>
        <v>0</v>
      </c>
      <c r="L16" s="187">
        <v>21</v>
      </c>
      <c r="M16" s="187">
        <f t="shared" si="3"/>
        <v>0</v>
      </c>
      <c r="N16" s="185">
        <v>0</v>
      </c>
      <c r="O16" s="185">
        <f t="shared" si="4"/>
        <v>0</v>
      </c>
      <c r="P16" s="185">
        <v>0</v>
      </c>
      <c r="Q16" s="185">
        <f t="shared" si="5"/>
        <v>0</v>
      </c>
      <c r="R16" s="187"/>
      <c r="S16" s="187" t="s">
        <v>349</v>
      </c>
      <c r="T16" s="188" t="s">
        <v>350</v>
      </c>
      <c r="U16" s="162">
        <v>0</v>
      </c>
      <c r="V16" s="162">
        <f t="shared" si="6"/>
        <v>0</v>
      </c>
      <c r="W16" s="162"/>
      <c r="X16" s="162" t="s">
        <v>243</v>
      </c>
      <c r="Y16" s="162" t="s">
        <v>244</v>
      </c>
      <c r="Z16" s="151"/>
      <c r="AA16" s="151"/>
      <c r="AB16" s="151"/>
      <c r="AC16" s="151"/>
      <c r="AD16" s="151"/>
      <c r="AE16" s="151"/>
      <c r="AF16" s="151"/>
      <c r="AG16" s="151" t="s">
        <v>245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2">
        <v>6</v>
      </c>
      <c r="B17" s="183" t="s">
        <v>2378</v>
      </c>
      <c r="C17" s="193" t="s">
        <v>2379</v>
      </c>
      <c r="D17" s="184" t="s">
        <v>446</v>
      </c>
      <c r="E17" s="185">
        <v>4</v>
      </c>
      <c r="F17" s="186"/>
      <c r="G17" s="187">
        <f t="shared" si="0"/>
        <v>0</v>
      </c>
      <c r="H17" s="186"/>
      <c r="I17" s="187">
        <f t="shared" si="1"/>
        <v>0</v>
      </c>
      <c r="J17" s="186"/>
      <c r="K17" s="187">
        <f t="shared" si="2"/>
        <v>0</v>
      </c>
      <c r="L17" s="187">
        <v>21</v>
      </c>
      <c r="M17" s="187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7"/>
      <c r="S17" s="187" t="s">
        <v>349</v>
      </c>
      <c r="T17" s="188" t="s">
        <v>350</v>
      </c>
      <c r="U17" s="162">
        <v>0</v>
      </c>
      <c r="V17" s="162">
        <f t="shared" si="6"/>
        <v>0</v>
      </c>
      <c r="W17" s="162"/>
      <c r="X17" s="162" t="s">
        <v>243</v>
      </c>
      <c r="Y17" s="162" t="s">
        <v>244</v>
      </c>
      <c r="Z17" s="151"/>
      <c r="AA17" s="151"/>
      <c r="AB17" s="151"/>
      <c r="AC17" s="151"/>
      <c r="AD17" s="151"/>
      <c r="AE17" s="151"/>
      <c r="AF17" s="151"/>
      <c r="AG17" s="151" t="s">
        <v>245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2">
        <v>7</v>
      </c>
      <c r="B18" s="183" t="s">
        <v>2380</v>
      </c>
      <c r="C18" s="193" t="s">
        <v>2381</v>
      </c>
      <c r="D18" s="184" t="s">
        <v>446</v>
      </c>
      <c r="E18" s="185">
        <v>1</v>
      </c>
      <c r="F18" s="186"/>
      <c r="G18" s="187">
        <f t="shared" si="0"/>
        <v>0</v>
      </c>
      <c r="H18" s="186"/>
      <c r="I18" s="187">
        <f t="shared" si="1"/>
        <v>0</v>
      </c>
      <c r="J18" s="186"/>
      <c r="K18" s="187">
        <f t="shared" si="2"/>
        <v>0</v>
      </c>
      <c r="L18" s="187">
        <v>21</v>
      </c>
      <c r="M18" s="187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7"/>
      <c r="S18" s="187" t="s">
        <v>349</v>
      </c>
      <c r="T18" s="188" t="s">
        <v>350</v>
      </c>
      <c r="U18" s="162">
        <v>0</v>
      </c>
      <c r="V18" s="162">
        <f t="shared" si="6"/>
        <v>0</v>
      </c>
      <c r="W18" s="162"/>
      <c r="X18" s="162" t="s">
        <v>243</v>
      </c>
      <c r="Y18" s="162" t="s">
        <v>244</v>
      </c>
      <c r="Z18" s="151"/>
      <c r="AA18" s="151"/>
      <c r="AB18" s="151"/>
      <c r="AC18" s="151"/>
      <c r="AD18" s="151"/>
      <c r="AE18" s="151"/>
      <c r="AF18" s="151"/>
      <c r="AG18" s="151" t="s">
        <v>245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2">
        <v>8</v>
      </c>
      <c r="B19" s="183" t="s">
        <v>2382</v>
      </c>
      <c r="C19" s="193" t="s">
        <v>2383</v>
      </c>
      <c r="D19" s="184" t="s">
        <v>446</v>
      </c>
      <c r="E19" s="185">
        <v>1</v>
      </c>
      <c r="F19" s="186"/>
      <c r="G19" s="187">
        <f t="shared" si="0"/>
        <v>0</v>
      </c>
      <c r="H19" s="186"/>
      <c r="I19" s="187">
        <f t="shared" si="1"/>
        <v>0</v>
      </c>
      <c r="J19" s="186"/>
      <c r="K19" s="187">
        <f t="shared" si="2"/>
        <v>0</v>
      </c>
      <c r="L19" s="187">
        <v>21</v>
      </c>
      <c r="M19" s="187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7"/>
      <c r="S19" s="187" t="s">
        <v>349</v>
      </c>
      <c r="T19" s="188" t="s">
        <v>350</v>
      </c>
      <c r="U19" s="162">
        <v>0</v>
      </c>
      <c r="V19" s="162">
        <f t="shared" si="6"/>
        <v>0</v>
      </c>
      <c r="W19" s="162"/>
      <c r="X19" s="162" t="s">
        <v>243</v>
      </c>
      <c r="Y19" s="162" t="s">
        <v>244</v>
      </c>
      <c r="Z19" s="151"/>
      <c r="AA19" s="151"/>
      <c r="AB19" s="151"/>
      <c r="AC19" s="151"/>
      <c r="AD19" s="151"/>
      <c r="AE19" s="151"/>
      <c r="AF19" s="151"/>
      <c r="AG19" s="151" t="s">
        <v>245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2">
        <v>9</v>
      </c>
      <c r="B20" s="183" t="s">
        <v>2384</v>
      </c>
      <c r="C20" s="193" t="s">
        <v>2385</v>
      </c>
      <c r="D20" s="184" t="s">
        <v>446</v>
      </c>
      <c r="E20" s="185">
        <v>3</v>
      </c>
      <c r="F20" s="186"/>
      <c r="G20" s="187">
        <f t="shared" si="0"/>
        <v>0</v>
      </c>
      <c r="H20" s="186"/>
      <c r="I20" s="187">
        <f t="shared" si="1"/>
        <v>0</v>
      </c>
      <c r="J20" s="186"/>
      <c r="K20" s="187">
        <f t="shared" si="2"/>
        <v>0</v>
      </c>
      <c r="L20" s="187">
        <v>21</v>
      </c>
      <c r="M20" s="187">
        <f t="shared" si="3"/>
        <v>0</v>
      </c>
      <c r="N20" s="185">
        <v>0</v>
      </c>
      <c r="O20" s="185">
        <f t="shared" si="4"/>
        <v>0</v>
      </c>
      <c r="P20" s="185">
        <v>0</v>
      </c>
      <c r="Q20" s="185">
        <f t="shared" si="5"/>
        <v>0</v>
      </c>
      <c r="R20" s="187"/>
      <c r="S20" s="187" t="s">
        <v>349</v>
      </c>
      <c r="T20" s="188" t="s">
        <v>350</v>
      </c>
      <c r="U20" s="162">
        <v>0</v>
      </c>
      <c r="V20" s="162">
        <f t="shared" si="6"/>
        <v>0</v>
      </c>
      <c r="W20" s="162"/>
      <c r="X20" s="162" t="s">
        <v>243</v>
      </c>
      <c r="Y20" s="162" t="s">
        <v>244</v>
      </c>
      <c r="Z20" s="151"/>
      <c r="AA20" s="151"/>
      <c r="AB20" s="151"/>
      <c r="AC20" s="151"/>
      <c r="AD20" s="151"/>
      <c r="AE20" s="151"/>
      <c r="AF20" s="151"/>
      <c r="AG20" s="151" t="s">
        <v>245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2">
        <v>10</v>
      </c>
      <c r="B21" s="183" t="s">
        <v>2386</v>
      </c>
      <c r="C21" s="193" t="s">
        <v>2387</v>
      </c>
      <c r="D21" s="184" t="s">
        <v>446</v>
      </c>
      <c r="E21" s="185">
        <v>1</v>
      </c>
      <c r="F21" s="186"/>
      <c r="G21" s="187">
        <f t="shared" si="0"/>
        <v>0</v>
      </c>
      <c r="H21" s="186"/>
      <c r="I21" s="187">
        <f t="shared" si="1"/>
        <v>0</v>
      </c>
      <c r="J21" s="186"/>
      <c r="K21" s="187">
        <f t="shared" si="2"/>
        <v>0</v>
      </c>
      <c r="L21" s="187">
        <v>21</v>
      </c>
      <c r="M21" s="187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7"/>
      <c r="S21" s="187" t="s">
        <v>349</v>
      </c>
      <c r="T21" s="188" t="s">
        <v>350</v>
      </c>
      <c r="U21" s="162">
        <v>0</v>
      </c>
      <c r="V21" s="162">
        <f t="shared" si="6"/>
        <v>0</v>
      </c>
      <c r="W21" s="162"/>
      <c r="X21" s="162" t="s">
        <v>243</v>
      </c>
      <c r="Y21" s="162" t="s">
        <v>244</v>
      </c>
      <c r="Z21" s="151"/>
      <c r="AA21" s="151"/>
      <c r="AB21" s="151"/>
      <c r="AC21" s="151"/>
      <c r="AD21" s="151"/>
      <c r="AE21" s="151"/>
      <c r="AF21" s="151"/>
      <c r="AG21" s="151" t="s">
        <v>245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2">
        <v>11</v>
      </c>
      <c r="B22" s="183" t="s">
        <v>2388</v>
      </c>
      <c r="C22" s="193" t="s">
        <v>2389</v>
      </c>
      <c r="D22" s="184" t="s">
        <v>446</v>
      </c>
      <c r="E22" s="185">
        <v>2</v>
      </c>
      <c r="F22" s="186"/>
      <c r="G22" s="187">
        <f t="shared" si="0"/>
        <v>0</v>
      </c>
      <c r="H22" s="186"/>
      <c r="I22" s="187">
        <f t="shared" si="1"/>
        <v>0</v>
      </c>
      <c r="J22" s="186"/>
      <c r="K22" s="187">
        <f t="shared" si="2"/>
        <v>0</v>
      </c>
      <c r="L22" s="187">
        <v>21</v>
      </c>
      <c r="M22" s="187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7"/>
      <c r="S22" s="187" t="s">
        <v>349</v>
      </c>
      <c r="T22" s="188" t="s">
        <v>350</v>
      </c>
      <c r="U22" s="162">
        <v>0</v>
      </c>
      <c r="V22" s="162">
        <f t="shared" si="6"/>
        <v>0</v>
      </c>
      <c r="W22" s="162"/>
      <c r="X22" s="162" t="s">
        <v>243</v>
      </c>
      <c r="Y22" s="162" t="s">
        <v>244</v>
      </c>
      <c r="Z22" s="151"/>
      <c r="AA22" s="151"/>
      <c r="AB22" s="151"/>
      <c r="AC22" s="151"/>
      <c r="AD22" s="151"/>
      <c r="AE22" s="151"/>
      <c r="AF22" s="151"/>
      <c r="AG22" s="151" t="s">
        <v>245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2">
        <v>12</v>
      </c>
      <c r="B23" s="183" t="s">
        <v>2390</v>
      </c>
      <c r="C23" s="193" t="s">
        <v>2391</v>
      </c>
      <c r="D23" s="184" t="s">
        <v>446</v>
      </c>
      <c r="E23" s="185">
        <v>2</v>
      </c>
      <c r="F23" s="186"/>
      <c r="G23" s="187">
        <f t="shared" si="0"/>
        <v>0</v>
      </c>
      <c r="H23" s="186"/>
      <c r="I23" s="187">
        <f t="shared" si="1"/>
        <v>0</v>
      </c>
      <c r="J23" s="186"/>
      <c r="K23" s="187">
        <f t="shared" si="2"/>
        <v>0</v>
      </c>
      <c r="L23" s="187">
        <v>21</v>
      </c>
      <c r="M23" s="187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7"/>
      <c r="S23" s="187" t="s">
        <v>349</v>
      </c>
      <c r="T23" s="188" t="s">
        <v>350</v>
      </c>
      <c r="U23" s="162">
        <v>0</v>
      </c>
      <c r="V23" s="162">
        <f t="shared" si="6"/>
        <v>0</v>
      </c>
      <c r="W23" s="162"/>
      <c r="X23" s="162" t="s">
        <v>243</v>
      </c>
      <c r="Y23" s="162" t="s">
        <v>244</v>
      </c>
      <c r="Z23" s="151"/>
      <c r="AA23" s="151"/>
      <c r="AB23" s="151"/>
      <c r="AC23" s="151"/>
      <c r="AD23" s="151"/>
      <c r="AE23" s="151"/>
      <c r="AF23" s="151"/>
      <c r="AG23" s="151" t="s">
        <v>245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2">
        <v>13</v>
      </c>
      <c r="B24" s="183" t="s">
        <v>2392</v>
      </c>
      <c r="C24" s="193" t="s">
        <v>2393</v>
      </c>
      <c r="D24" s="184" t="s">
        <v>446</v>
      </c>
      <c r="E24" s="185">
        <v>2</v>
      </c>
      <c r="F24" s="186"/>
      <c r="G24" s="187">
        <f t="shared" si="0"/>
        <v>0</v>
      </c>
      <c r="H24" s="186"/>
      <c r="I24" s="187">
        <f t="shared" si="1"/>
        <v>0</v>
      </c>
      <c r="J24" s="186"/>
      <c r="K24" s="187">
        <f t="shared" si="2"/>
        <v>0</v>
      </c>
      <c r="L24" s="187">
        <v>21</v>
      </c>
      <c r="M24" s="187">
        <f t="shared" si="3"/>
        <v>0</v>
      </c>
      <c r="N24" s="185">
        <v>0</v>
      </c>
      <c r="O24" s="185">
        <f t="shared" si="4"/>
        <v>0</v>
      </c>
      <c r="P24" s="185">
        <v>0</v>
      </c>
      <c r="Q24" s="185">
        <f t="shared" si="5"/>
        <v>0</v>
      </c>
      <c r="R24" s="187"/>
      <c r="S24" s="187" t="s">
        <v>349</v>
      </c>
      <c r="T24" s="188" t="s">
        <v>350</v>
      </c>
      <c r="U24" s="162">
        <v>0</v>
      </c>
      <c r="V24" s="162">
        <f t="shared" si="6"/>
        <v>0</v>
      </c>
      <c r="W24" s="162"/>
      <c r="X24" s="162" t="s">
        <v>243</v>
      </c>
      <c r="Y24" s="162" t="s">
        <v>244</v>
      </c>
      <c r="Z24" s="151"/>
      <c r="AA24" s="151"/>
      <c r="AB24" s="151"/>
      <c r="AC24" s="151"/>
      <c r="AD24" s="151"/>
      <c r="AE24" s="151"/>
      <c r="AF24" s="151"/>
      <c r="AG24" s="151" t="s">
        <v>245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2">
        <v>14</v>
      </c>
      <c r="B25" s="183" t="s">
        <v>2394</v>
      </c>
      <c r="C25" s="193" t="s">
        <v>2395</v>
      </c>
      <c r="D25" s="184" t="s">
        <v>2396</v>
      </c>
      <c r="E25" s="185">
        <v>3</v>
      </c>
      <c r="F25" s="186"/>
      <c r="G25" s="187">
        <f t="shared" si="0"/>
        <v>0</v>
      </c>
      <c r="H25" s="186"/>
      <c r="I25" s="187">
        <f t="shared" si="1"/>
        <v>0</v>
      </c>
      <c r="J25" s="186"/>
      <c r="K25" s="187">
        <f t="shared" si="2"/>
        <v>0</v>
      </c>
      <c r="L25" s="187">
        <v>21</v>
      </c>
      <c r="M25" s="187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7"/>
      <c r="S25" s="187" t="s">
        <v>349</v>
      </c>
      <c r="T25" s="188" t="s">
        <v>350</v>
      </c>
      <c r="U25" s="162">
        <v>0</v>
      </c>
      <c r="V25" s="162">
        <f t="shared" si="6"/>
        <v>0</v>
      </c>
      <c r="W25" s="162"/>
      <c r="X25" s="162" t="s">
        <v>243</v>
      </c>
      <c r="Y25" s="162" t="s">
        <v>244</v>
      </c>
      <c r="Z25" s="151"/>
      <c r="AA25" s="151"/>
      <c r="AB25" s="151"/>
      <c r="AC25" s="151"/>
      <c r="AD25" s="151"/>
      <c r="AE25" s="151"/>
      <c r="AF25" s="151"/>
      <c r="AG25" s="151" t="s">
        <v>245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2">
        <v>15</v>
      </c>
      <c r="B26" s="183" t="s">
        <v>2397</v>
      </c>
      <c r="C26" s="193" t="s">
        <v>2398</v>
      </c>
      <c r="D26" s="184" t="s">
        <v>2396</v>
      </c>
      <c r="E26" s="185">
        <v>40</v>
      </c>
      <c r="F26" s="186"/>
      <c r="G26" s="187">
        <f t="shared" si="0"/>
        <v>0</v>
      </c>
      <c r="H26" s="186"/>
      <c r="I26" s="187">
        <f t="shared" si="1"/>
        <v>0</v>
      </c>
      <c r="J26" s="186"/>
      <c r="K26" s="187">
        <f t="shared" si="2"/>
        <v>0</v>
      </c>
      <c r="L26" s="187">
        <v>21</v>
      </c>
      <c r="M26" s="187">
        <f t="shared" si="3"/>
        <v>0</v>
      </c>
      <c r="N26" s="185">
        <v>0</v>
      </c>
      <c r="O26" s="185">
        <f t="shared" si="4"/>
        <v>0</v>
      </c>
      <c r="P26" s="185">
        <v>0</v>
      </c>
      <c r="Q26" s="185">
        <f t="shared" si="5"/>
        <v>0</v>
      </c>
      <c r="R26" s="187"/>
      <c r="S26" s="187" t="s">
        <v>349</v>
      </c>
      <c r="T26" s="188" t="s">
        <v>366</v>
      </c>
      <c r="U26" s="162">
        <v>0</v>
      </c>
      <c r="V26" s="162">
        <f t="shared" si="6"/>
        <v>0</v>
      </c>
      <c r="W26" s="162"/>
      <c r="X26" s="162" t="s">
        <v>243</v>
      </c>
      <c r="Y26" s="162" t="s">
        <v>244</v>
      </c>
      <c r="Z26" s="151"/>
      <c r="AA26" s="151"/>
      <c r="AB26" s="151"/>
      <c r="AC26" s="151"/>
      <c r="AD26" s="151"/>
      <c r="AE26" s="151"/>
      <c r="AF26" s="151"/>
      <c r="AG26" s="151" t="s">
        <v>245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82">
        <v>16</v>
      </c>
      <c r="B27" s="183" t="s">
        <v>2399</v>
      </c>
      <c r="C27" s="193" t="s">
        <v>2400</v>
      </c>
      <c r="D27" s="184" t="s">
        <v>268</v>
      </c>
      <c r="E27" s="185">
        <v>3</v>
      </c>
      <c r="F27" s="186"/>
      <c r="G27" s="187">
        <f t="shared" si="0"/>
        <v>0</v>
      </c>
      <c r="H27" s="186"/>
      <c r="I27" s="187">
        <f t="shared" si="1"/>
        <v>0</v>
      </c>
      <c r="J27" s="186"/>
      <c r="K27" s="187">
        <f t="shared" si="2"/>
        <v>0</v>
      </c>
      <c r="L27" s="187">
        <v>21</v>
      </c>
      <c r="M27" s="187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87"/>
      <c r="S27" s="187" t="s">
        <v>349</v>
      </c>
      <c r="T27" s="188" t="s">
        <v>350</v>
      </c>
      <c r="U27" s="162">
        <v>0</v>
      </c>
      <c r="V27" s="162">
        <f t="shared" si="6"/>
        <v>0</v>
      </c>
      <c r="W27" s="162"/>
      <c r="X27" s="162" t="s">
        <v>243</v>
      </c>
      <c r="Y27" s="162" t="s">
        <v>244</v>
      </c>
      <c r="Z27" s="151"/>
      <c r="AA27" s="151"/>
      <c r="AB27" s="151"/>
      <c r="AC27" s="151"/>
      <c r="AD27" s="151"/>
      <c r="AE27" s="151"/>
      <c r="AF27" s="151"/>
      <c r="AG27" s="151" t="s">
        <v>245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2">
        <v>17</v>
      </c>
      <c r="B28" s="183" t="s">
        <v>2401</v>
      </c>
      <c r="C28" s="193" t="s">
        <v>2402</v>
      </c>
      <c r="D28" s="184" t="s">
        <v>446</v>
      </c>
      <c r="E28" s="185">
        <v>1</v>
      </c>
      <c r="F28" s="186"/>
      <c r="G28" s="187">
        <f t="shared" si="0"/>
        <v>0</v>
      </c>
      <c r="H28" s="186"/>
      <c r="I28" s="187">
        <f t="shared" si="1"/>
        <v>0</v>
      </c>
      <c r="J28" s="186"/>
      <c r="K28" s="187">
        <f t="shared" si="2"/>
        <v>0</v>
      </c>
      <c r="L28" s="187">
        <v>21</v>
      </c>
      <c r="M28" s="187">
        <f t="shared" si="3"/>
        <v>0</v>
      </c>
      <c r="N28" s="185">
        <v>0</v>
      </c>
      <c r="O28" s="185">
        <f t="shared" si="4"/>
        <v>0</v>
      </c>
      <c r="P28" s="185">
        <v>0</v>
      </c>
      <c r="Q28" s="185">
        <f t="shared" si="5"/>
        <v>0</v>
      </c>
      <c r="R28" s="187"/>
      <c r="S28" s="187" t="s">
        <v>349</v>
      </c>
      <c r="T28" s="188" t="s">
        <v>350</v>
      </c>
      <c r="U28" s="162">
        <v>0</v>
      </c>
      <c r="V28" s="162">
        <f t="shared" si="6"/>
        <v>0</v>
      </c>
      <c r="W28" s="162"/>
      <c r="X28" s="162" t="s">
        <v>243</v>
      </c>
      <c r="Y28" s="162" t="s">
        <v>244</v>
      </c>
      <c r="Z28" s="151"/>
      <c r="AA28" s="151"/>
      <c r="AB28" s="151"/>
      <c r="AC28" s="151"/>
      <c r="AD28" s="151"/>
      <c r="AE28" s="151"/>
      <c r="AF28" s="151"/>
      <c r="AG28" s="151" t="s">
        <v>245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2">
        <v>18</v>
      </c>
      <c r="B29" s="183" t="s">
        <v>2403</v>
      </c>
      <c r="C29" s="193" t="s">
        <v>2404</v>
      </c>
      <c r="D29" s="184" t="s">
        <v>446</v>
      </c>
      <c r="E29" s="185">
        <v>1</v>
      </c>
      <c r="F29" s="186"/>
      <c r="G29" s="187">
        <f t="shared" si="0"/>
        <v>0</v>
      </c>
      <c r="H29" s="186"/>
      <c r="I29" s="187">
        <f t="shared" si="1"/>
        <v>0</v>
      </c>
      <c r="J29" s="186"/>
      <c r="K29" s="187">
        <f t="shared" si="2"/>
        <v>0</v>
      </c>
      <c r="L29" s="187">
        <v>21</v>
      </c>
      <c r="M29" s="187">
        <f t="shared" si="3"/>
        <v>0</v>
      </c>
      <c r="N29" s="185">
        <v>0</v>
      </c>
      <c r="O29" s="185">
        <f t="shared" si="4"/>
        <v>0</v>
      </c>
      <c r="P29" s="185">
        <v>0</v>
      </c>
      <c r="Q29" s="185">
        <f t="shared" si="5"/>
        <v>0</v>
      </c>
      <c r="R29" s="187"/>
      <c r="S29" s="187" t="s">
        <v>349</v>
      </c>
      <c r="T29" s="188" t="s">
        <v>350</v>
      </c>
      <c r="U29" s="162">
        <v>0</v>
      </c>
      <c r="V29" s="162">
        <f t="shared" si="6"/>
        <v>0</v>
      </c>
      <c r="W29" s="162"/>
      <c r="X29" s="162" t="s">
        <v>243</v>
      </c>
      <c r="Y29" s="162" t="s">
        <v>244</v>
      </c>
      <c r="Z29" s="151"/>
      <c r="AA29" s="151"/>
      <c r="AB29" s="151"/>
      <c r="AC29" s="151"/>
      <c r="AD29" s="151"/>
      <c r="AE29" s="151"/>
      <c r="AF29" s="151"/>
      <c r="AG29" s="151" t="s">
        <v>245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2">
        <v>19</v>
      </c>
      <c r="B30" s="183" t="s">
        <v>2405</v>
      </c>
      <c r="C30" s="193" t="s">
        <v>2406</v>
      </c>
      <c r="D30" s="184" t="s">
        <v>268</v>
      </c>
      <c r="E30" s="185">
        <v>7</v>
      </c>
      <c r="F30" s="186"/>
      <c r="G30" s="187">
        <f t="shared" si="0"/>
        <v>0</v>
      </c>
      <c r="H30" s="186"/>
      <c r="I30" s="187">
        <f t="shared" si="1"/>
        <v>0</v>
      </c>
      <c r="J30" s="186"/>
      <c r="K30" s="187">
        <f t="shared" si="2"/>
        <v>0</v>
      </c>
      <c r="L30" s="187">
        <v>21</v>
      </c>
      <c r="M30" s="187">
        <f t="shared" si="3"/>
        <v>0</v>
      </c>
      <c r="N30" s="185">
        <v>0</v>
      </c>
      <c r="O30" s="185">
        <f t="shared" si="4"/>
        <v>0</v>
      </c>
      <c r="P30" s="185">
        <v>0</v>
      </c>
      <c r="Q30" s="185">
        <f t="shared" si="5"/>
        <v>0</v>
      </c>
      <c r="R30" s="187"/>
      <c r="S30" s="187" t="s">
        <v>349</v>
      </c>
      <c r="T30" s="188" t="s">
        <v>350</v>
      </c>
      <c r="U30" s="162">
        <v>0</v>
      </c>
      <c r="V30" s="162">
        <f t="shared" si="6"/>
        <v>0</v>
      </c>
      <c r="W30" s="162"/>
      <c r="X30" s="162" t="s">
        <v>243</v>
      </c>
      <c r="Y30" s="162" t="s">
        <v>244</v>
      </c>
      <c r="Z30" s="151"/>
      <c r="AA30" s="151"/>
      <c r="AB30" s="151"/>
      <c r="AC30" s="151"/>
      <c r="AD30" s="151"/>
      <c r="AE30" s="151"/>
      <c r="AF30" s="151"/>
      <c r="AG30" s="151" t="s">
        <v>245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2">
        <v>20</v>
      </c>
      <c r="B31" s="183" t="s">
        <v>2407</v>
      </c>
      <c r="C31" s="193" t="s">
        <v>2408</v>
      </c>
      <c r="D31" s="184" t="s">
        <v>2396</v>
      </c>
      <c r="E31" s="185">
        <v>30</v>
      </c>
      <c r="F31" s="186"/>
      <c r="G31" s="187">
        <f t="shared" si="0"/>
        <v>0</v>
      </c>
      <c r="H31" s="186"/>
      <c r="I31" s="187">
        <f t="shared" si="1"/>
        <v>0</v>
      </c>
      <c r="J31" s="186"/>
      <c r="K31" s="187">
        <f t="shared" si="2"/>
        <v>0</v>
      </c>
      <c r="L31" s="187">
        <v>21</v>
      </c>
      <c r="M31" s="187">
        <f t="shared" si="3"/>
        <v>0</v>
      </c>
      <c r="N31" s="185">
        <v>0</v>
      </c>
      <c r="O31" s="185">
        <f t="shared" si="4"/>
        <v>0</v>
      </c>
      <c r="P31" s="185">
        <v>0</v>
      </c>
      <c r="Q31" s="185">
        <f t="shared" si="5"/>
        <v>0</v>
      </c>
      <c r="R31" s="187"/>
      <c r="S31" s="187" t="s">
        <v>349</v>
      </c>
      <c r="T31" s="188" t="s">
        <v>350</v>
      </c>
      <c r="U31" s="162">
        <v>0</v>
      </c>
      <c r="V31" s="162">
        <f t="shared" si="6"/>
        <v>0</v>
      </c>
      <c r="W31" s="162"/>
      <c r="X31" s="162" t="s">
        <v>243</v>
      </c>
      <c r="Y31" s="162" t="s">
        <v>244</v>
      </c>
      <c r="Z31" s="151"/>
      <c r="AA31" s="151"/>
      <c r="AB31" s="151"/>
      <c r="AC31" s="151"/>
      <c r="AD31" s="151"/>
      <c r="AE31" s="151"/>
      <c r="AF31" s="151"/>
      <c r="AG31" s="151" t="s">
        <v>245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2">
        <v>21</v>
      </c>
      <c r="B32" s="183" t="s">
        <v>2409</v>
      </c>
      <c r="C32" s="193" t="s">
        <v>2410</v>
      </c>
      <c r="D32" s="184" t="s">
        <v>621</v>
      </c>
      <c r="E32" s="185">
        <v>100</v>
      </c>
      <c r="F32" s="186"/>
      <c r="G32" s="187">
        <f t="shared" si="0"/>
        <v>0</v>
      </c>
      <c r="H32" s="186"/>
      <c r="I32" s="187">
        <f t="shared" si="1"/>
        <v>0</v>
      </c>
      <c r="J32" s="186"/>
      <c r="K32" s="187">
        <f t="shared" si="2"/>
        <v>0</v>
      </c>
      <c r="L32" s="187">
        <v>21</v>
      </c>
      <c r="M32" s="187">
        <f t="shared" si="3"/>
        <v>0</v>
      </c>
      <c r="N32" s="185">
        <v>0</v>
      </c>
      <c r="O32" s="185">
        <f t="shared" si="4"/>
        <v>0</v>
      </c>
      <c r="P32" s="185">
        <v>0</v>
      </c>
      <c r="Q32" s="185">
        <f t="shared" si="5"/>
        <v>0</v>
      </c>
      <c r="R32" s="187"/>
      <c r="S32" s="187" t="s">
        <v>349</v>
      </c>
      <c r="T32" s="188" t="s">
        <v>350</v>
      </c>
      <c r="U32" s="162">
        <v>0</v>
      </c>
      <c r="V32" s="162">
        <f t="shared" si="6"/>
        <v>0</v>
      </c>
      <c r="W32" s="162"/>
      <c r="X32" s="162" t="s">
        <v>243</v>
      </c>
      <c r="Y32" s="162" t="s">
        <v>244</v>
      </c>
      <c r="Z32" s="151"/>
      <c r="AA32" s="151"/>
      <c r="AB32" s="151"/>
      <c r="AC32" s="151"/>
      <c r="AD32" s="151"/>
      <c r="AE32" s="151"/>
      <c r="AF32" s="151"/>
      <c r="AG32" s="151" t="s">
        <v>245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7" t="s">
        <v>235</v>
      </c>
      <c r="B33" s="168" t="s">
        <v>110</v>
      </c>
      <c r="C33" s="190" t="s">
        <v>111</v>
      </c>
      <c r="D33" s="169"/>
      <c r="E33" s="170"/>
      <c r="F33" s="171"/>
      <c r="G33" s="171">
        <f>SUMIF(AG34:AG37,"&lt;&gt;NOR",G34:G37)</f>
        <v>0</v>
      </c>
      <c r="H33" s="171"/>
      <c r="I33" s="171">
        <f>SUM(I34:I37)</f>
        <v>0</v>
      </c>
      <c r="J33" s="171"/>
      <c r="K33" s="171">
        <f>SUM(K34:K37)</f>
        <v>0</v>
      </c>
      <c r="L33" s="171"/>
      <c r="M33" s="171">
        <f>SUM(M34:M37)</f>
        <v>0</v>
      </c>
      <c r="N33" s="170"/>
      <c r="O33" s="170">
        <f>SUM(O34:O37)</f>
        <v>0</v>
      </c>
      <c r="P33" s="170"/>
      <c r="Q33" s="170">
        <f>SUM(Q34:Q37)</f>
        <v>0</v>
      </c>
      <c r="R33" s="171"/>
      <c r="S33" s="171"/>
      <c r="T33" s="172"/>
      <c r="U33" s="166"/>
      <c r="V33" s="166">
        <f>SUM(V34:V37)</f>
        <v>0</v>
      </c>
      <c r="W33" s="166"/>
      <c r="X33" s="166"/>
      <c r="Y33" s="166"/>
      <c r="AG33" t="s">
        <v>236</v>
      </c>
    </row>
    <row r="34" spans="1:60" outlineLevel="1" x14ac:dyDescent="0.2">
      <c r="A34" s="174">
        <v>22</v>
      </c>
      <c r="B34" s="175" t="s">
        <v>2411</v>
      </c>
      <c r="C34" s="191" t="s">
        <v>2412</v>
      </c>
      <c r="D34" s="176" t="s">
        <v>446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349</v>
      </c>
      <c r="T34" s="180" t="s">
        <v>366</v>
      </c>
      <c r="U34" s="162">
        <v>0</v>
      </c>
      <c r="V34" s="162">
        <f>ROUND(E34*U34,2)</f>
        <v>0</v>
      </c>
      <c r="W34" s="162"/>
      <c r="X34" s="162" t="s">
        <v>243</v>
      </c>
      <c r="Y34" s="162" t="s">
        <v>244</v>
      </c>
      <c r="Z34" s="151"/>
      <c r="AA34" s="151"/>
      <c r="AB34" s="151"/>
      <c r="AC34" s="151"/>
      <c r="AD34" s="151"/>
      <c r="AE34" s="151"/>
      <c r="AF34" s="151"/>
      <c r="AG34" s="151" t="s">
        <v>245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2" t="s">
        <v>2413</v>
      </c>
      <c r="D35" s="164"/>
      <c r="E35" s="165"/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249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2" t="s">
        <v>106</v>
      </c>
      <c r="D36" s="164"/>
      <c r="E36" s="165">
        <v>1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249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2">
        <v>23</v>
      </c>
      <c r="B37" s="183" t="s">
        <v>2414</v>
      </c>
      <c r="C37" s="193" t="s">
        <v>2410</v>
      </c>
      <c r="D37" s="184" t="s">
        <v>621</v>
      </c>
      <c r="E37" s="185">
        <v>2</v>
      </c>
      <c r="F37" s="186"/>
      <c r="G37" s="187">
        <f>ROUND(E37*F37,2)</f>
        <v>0</v>
      </c>
      <c r="H37" s="186"/>
      <c r="I37" s="187">
        <f>ROUND(E37*H37,2)</f>
        <v>0</v>
      </c>
      <c r="J37" s="186"/>
      <c r="K37" s="187">
        <f>ROUND(E37*J37,2)</f>
        <v>0</v>
      </c>
      <c r="L37" s="187">
        <v>21</v>
      </c>
      <c r="M37" s="187">
        <f>G37*(1+L37/100)</f>
        <v>0</v>
      </c>
      <c r="N37" s="185">
        <v>0</v>
      </c>
      <c r="O37" s="185">
        <f>ROUND(E37*N37,2)</f>
        <v>0</v>
      </c>
      <c r="P37" s="185">
        <v>0</v>
      </c>
      <c r="Q37" s="185">
        <f>ROUND(E37*P37,2)</f>
        <v>0</v>
      </c>
      <c r="R37" s="187"/>
      <c r="S37" s="187" t="s">
        <v>349</v>
      </c>
      <c r="T37" s="188" t="s">
        <v>366</v>
      </c>
      <c r="U37" s="162">
        <v>0</v>
      </c>
      <c r="V37" s="162">
        <f>ROUND(E37*U37,2)</f>
        <v>0</v>
      </c>
      <c r="W37" s="162"/>
      <c r="X37" s="162" t="s">
        <v>243</v>
      </c>
      <c r="Y37" s="162" t="s">
        <v>244</v>
      </c>
      <c r="Z37" s="151"/>
      <c r="AA37" s="151"/>
      <c r="AB37" s="151"/>
      <c r="AC37" s="151"/>
      <c r="AD37" s="151"/>
      <c r="AE37" s="151"/>
      <c r="AF37" s="151"/>
      <c r="AG37" s="151" t="s">
        <v>245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7" t="s">
        <v>235</v>
      </c>
      <c r="B38" s="168" t="s">
        <v>112</v>
      </c>
      <c r="C38" s="190" t="s">
        <v>113</v>
      </c>
      <c r="D38" s="169"/>
      <c r="E38" s="170"/>
      <c r="F38" s="171"/>
      <c r="G38" s="171">
        <f>SUMIF(AG39:AG49,"&lt;&gt;NOR",G39:G49)</f>
        <v>0</v>
      </c>
      <c r="H38" s="171"/>
      <c r="I38" s="171">
        <f>SUM(I39:I49)</f>
        <v>0</v>
      </c>
      <c r="J38" s="171"/>
      <c r="K38" s="171">
        <f>SUM(K39:K49)</f>
        <v>0</v>
      </c>
      <c r="L38" s="171"/>
      <c r="M38" s="171">
        <f>SUM(M39:M49)</f>
        <v>0</v>
      </c>
      <c r="N38" s="170"/>
      <c r="O38" s="170">
        <f>SUM(O39:O49)</f>
        <v>0.06</v>
      </c>
      <c r="P38" s="170"/>
      <c r="Q38" s="170">
        <f>SUM(Q39:Q49)</f>
        <v>0</v>
      </c>
      <c r="R38" s="171"/>
      <c r="S38" s="171"/>
      <c r="T38" s="172"/>
      <c r="U38" s="166"/>
      <c r="V38" s="166">
        <f>SUM(V39:V49)</f>
        <v>0.67999999999999994</v>
      </c>
      <c r="W38" s="166"/>
      <c r="X38" s="166"/>
      <c r="Y38" s="166"/>
      <c r="AG38" t="s">
        <v>236</v>
      </c>
    </row>
    <row r="39" spans="1:60" ht="22.5" outlineLevel="1" x14ac:dyDescent="0.2">
      <c r="A39" s="174">
        <v>24</v>
      </c>
      <c r="B39" s="175" t="s">
        <v>2415</v>
      </c>
      <c r="C39" s="191" t="s">
        <v>2416</v>
      </c>
      <c r="D39" s="176" t="s">
        <v>446</v>
      </c>
      <c r="E39" s="177">
        <v>1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349</v>
      </c>
      <c r="T39" s="180" t="s">
        <v>366</v>
      </c>
      <c r="U39" s="162">
        <v>8.2170000000000007E-2</v>
      </c>
      <c r="V39" s="162">
        <f>ROUND(E39*U39,2)</f>
        <v>0.08</v>
      </c>
      <c r="W39" s="162"/>
      <c r="X39" s="162" t="s">
        <v>243</v>
      </c>
      <c r="Y39" s="162" t="s">
        <v>244</v>
      </c>
      <c r="Z39" s="151"/>
      <c r="AA39" s="151"/>
      <c r="AB39" s="151"/>
      <c r="AC39" s="151"/>
      <c r="AD39" s="151"/>
      <c r="AE39" s="151"/>
      <c r="AF39" s="151"/>
      <c r="AG39" s="151" t="s">
        <v>245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2" t="s">
        <v>2417</v>
      </c>
      <c r="D40" s="164"/>
      <c r="E40" s="165"/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249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2" t="s">
        <v>106</v>
      </c>
      <c r="D41" s="164"/>
      <c r="E41" s="165">
        <v>1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249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2">
        <v>25</v>
      </c>
      <c r="B42" s="183" t="s">
        <v>2418</v>
      </c>
      <c r="C42" s="193" t="s">
        <v>2419</v>
      </c>
      <c r="D42" s="184" t="s">
        <v>446</v>
      </c>
      <c r="E42" s="185">
        <v>1</v>
      </c>
      <c r="F42" s="186"/>
      <c r="G42" s="187">
        <f t="shared" ref="G42:G49" si="7">ROUND(E42*F42,2)</f>
        <v>0</v>
      </c>
      <c r="H42" s="186"/>
      <c r="I42" s="187">
        <f t="shared" ref="I42:I49" si="8">ROUND(E42*H42,2)</f>
        <v>0</v>
      </c>
      <c r="J42" s="186"/>
      <c r="K42" s="187">
        <f t="shared" ref="K42:K49" si="9">ROUND(E42*J42,2)</f>
        <v>0</v>
      </c>
      <c r="L42" s="187">
        <v>21</v>
      </c>
      <c r="M42" s="187">
        <f t="shared" ref="M42:M49" si="10">G42*(1+L42/100)</f>
        <v>0</v>
      </c>
      <c r="N42" s="185">
        <v>0</v>
      </c>
      <c r="O42" s="185">
        <f t="shared" ref="O42:O49" si="11">ROUND(E42*N42,2)</f>
        <v>0</v>
      </c>
      <c r="P42" s="185">
        <v>0</v>
      </c>
      <c r="Q42" s="185">
        <f t="shared" ref="Q42:Q49" si="12">ROUND(E42*P42,2)</f>
        <v>0</v>
      </c>
      <c r="R42" s="187"/>
      <c r="S42" s="187" t="s">
        <v>349</v>
      </c>
      <c r="T42" s="188" t="s">
        <v>366</v>
      </c>
      <c r="U42" s="162">
        <v>0</v>
      </c>
      <c r="V42" s="162">
        <f t="shared" ref="V42:V49" si="13">ROUND(E42*U42,2)</f>
        <v>0</v>
      </c>
      <c r="W42" s="162"/>
      <c r="X42" s="162" t="s">
        <v>243</v>
      </c>
      <c r="Y42" s="162" t="s">
        <v>244</v>
      </c>
      <c r="Z42" s="151"/>
      <c r="AA42" s="151"/>
      <c r="AB42" s="151"/>
      <c r="AC42" s="151"/>
      <c r="AD42" s="151"/>
      <c r="AE42" s="151"/>
      <c r="AF42" s="151"/>
      <c r="AG42" s="151" t="s">
        <v>245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2">
        <v>26</v>
      </c>
      <c r="B43" s="183" t="s">
        <v>2420</v>
      </c>
      <c r="C43" s="193" t="s">
        <v>2421</v>
      </c>
      <c r="D43" s="184" t="s">
        <v>2396</v>
      </c>
      <c r="E43" s="185">
        <v>10</v>
      </c>
      <c r="F43" s="186"/>
      <c r="G43" s="187">
        <f t="shared" si="7"/>
        <v>0</v>
      </c>
      <c r="H43" s="186"/>
      <c r="I43" s="187">
        <f t="shared" si="8"/>
        <v>0</v>
      </c>
      <c r="J43" s="186"/>
      <c r="K43" s="187">
        <f t="shared" si="9"/>
        <v>0</v>
      </c>
      <c r="L43" s="187">
        <v>21</v>
      </c>
      <c r="M43" s="187">
        <f t="shared" si="10"/>
        <v>0</v>
      </c>
      <c r="N43" s="185">
        <v>0</v>
      </c>
      <c r="O43" s="185">
        <f t="shared" si="11"/>
        <v>0</v>
      </c>
      <c r="P43" s="185">
        <v>0</v>
      </c>
      <c r="Q43" s="185">
        <f t="shared" si="12"/>
        <v>0</v>
      </c>
      <c r="R43" s="187"/>
      <c r="S43" s="187" t="s">
        <v>349</v>
      </c>
      <c r="T43" s="188" t="s">
        <v>366</v>
      </c>
      <c r="U43" s="162">
        <v>0</v>
      </c>
      <c r="V43" s="162">
        <f t="shared" si="13"/>
        <v>0</v>
      </c>
      <c r="W43" s="162"/>
      <c r="X43" s="162" t="s">
        <v>243</v>
      </c>
      <c r="Y43" s="162" t="s">
        <v>244</v>
      </c>
      <c r="Z43" s="151"/>
      <c r="AA43" s="151"/>
      <c r="AB43" s="151"/>
      <c r="AC43" s="151"/>
      <c r="AD43" s="151"/>
      <c r="AE43" s="151"/>
      <c r="AF43" s="151"/>
      <c r="AG43" s="151" t="s">
        <v>245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82">
        <v>27</v>
      </c>
      <c r="B44" s="183" t="s">
        <v>2422</v>
      </c>
      <c r="C44" s="193" t="s">
        <v>2423</v>
      </c>
      <c r="D44" s="184" t="s">
        <v>2424</v>
      </c>
      <c r="E44" s="185">
        <v>2</v>
      </c>
      <c r="F44" s="186"/>
      <c r="G44" s="187">
        <f t="shared" si="7"/>
        <v>0</v>
      </c>
      <c r="H44" s="186"/>
      <c r="I44" s="187">
        <f t="shared" si="8"/>
        <v>0</v>
      </c>
      <c r="J44" s="186"/>
      <c r="K44" s="187">
        <f t="shared" si="9"/>
        <v>0</v>
      </c>
      <c r="L44" s="187">
        <v>21</v>
      </c>
      <c r="M44" s="187">
        <f t="shared" si="10"/>
        <v>0</v>
      </c>
      <c r="N44" s="185">
        <v>0</v>
      </c>
      <c r="O44" s="185">
        <f t="shared" si="11"/>
        <v>0</v>
      </c>
      <c r="P44" s="185">
        <v>0</v>
      </c>
      <c r="Q44" s="185">
        <f t="shared" si="12"/>
        <v>0</v>
      </c>
      <c r="R44" s="187"/>
      <c r="S44" s="187" t="s">
        <v>349</v>
      </c>
      <c r="T44" s="188" t="s">
        <v>350</v>
      </c>
      <c r="U44" s="162">
        <v>0</v>
      </c>
      <c r="V44" s="162">
        <f t="shared" si="13"/>
        <v>0</v>
      </c>
      <c r="W44" s="162"/>
      <c r="X44" s="162" t="s">
        <v>243</v>
      </c>
      <c r="Y44" s="162" t="s">
        <v>244</v>
      </c>
      <c r="Z44" s="151"/>
      <c r="AA44" s="151"/>
      <c r="AB44" s="151"/>
      <c r="AC44" s="151"/>
      <c r="AD44" s="151"/>
      <c r="AE44" s="151"/>
      <c r="AF44" s="151"/>
      <c r="AG44" s="151" t="s">
        <v>245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2">
        <v>28</v>
      </c>
      <c r="B45" s="183" t="s">
        <v>2425</v>
      </c>
      <c r="C45" s="193" t="s">
        <v>2426</v>
      </c>
      <c r="D45" s="184" t="s">
        <v>2396</v>
      </c>
      <c r="E45" s="185">
        <v>5</v>
      </c>
      <c r="F45" s="186"/>
      <c r="G45" s="187">
        <f t="shared" si="7"/>
        <v>0</v>
      </c>
      <c r="H45" s="186"/>
      <c r="I45" s="187">
        <f t="shared" si="8"/>
        <v>0</v>
      </c>
      <c r="J45" s="186"/>
      <c r="K45" s="187">
        <f t="shared" si="9"/>
        <v>0</v>
      </c>
      <c r="L45" s="187">
        <v>21</v>
      </c>
      <c r="M45" s="187">
        <f t="shared" si="10"/>
        <v>0</v>
      </c>
      <c r="N45" s="185">
        <v>0</v>
      </c>
      <c r="O45" s="185">
        <f t="shared" si="11"/>
        <v>0</v>
      </c>
      <c r="P45" s="185">
        <v>0</v>
      </c>
      <c r="Q45" s="185">
        <f t="shared" si="12"/>
        <v>0</v>
      </c>
      <c r="R45" s="187"/>
      <c r="S45" s="187" t="s">
        <v>349</v>
      </c>
      <c r="T45" s="188" t="s">
        <v>366</v>
      </c>
      <c r="U45" s="162">
        <v>0</v>
      </c>
      <c r="V45" s="162">
        <f t="shared" si="13"/>
        <v>0</v>
      </c>
      <c r="W45" s="162"/>
      <c r="X45" s="162" t="s">
        <v>243</v>
      </c>
      <c r="Y45" s="162" t="s">
        <v>244</v>
      </c>
      <c r="Z45" s="151"/>
      <c r="AA45" s="151"/>
      <c r="AB45" s="151"/>
      <c r="AC45" s="151"/>
      <c r="AD45" s="151"/>
      <c r="AE45" s="151"/>
      <c r="AF45" s="151"/>
      <c r="AG45" s="151" t="s">
        <v>245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2">
        <v>29</v>
      </c>
      <c r="B46" s="183" t="s">
        <v>2427</v>
      </c>
      <c r="C46" s="193" t="s">
        <v>2385</v>
      </c>
      <c r="D46" s="184" t="s">
        <v>446</v>
      </c>
      <c r="E46" s="185">
        <v>3</v>
      </c>
      <c r="F46" s="186"/>
      <c r="G46" s="187">
        <f t="shared" si="7"/>
        <v>0</v>
      </c>
      <c r="H46" s="186"/>
      <c r="I46" s="187">
        <f t="shared" si="8"/>
        <v>0</v>
      </c>
      <c r="J46" s="186"/>
      <c r="K46" s="187">
        <f t="shared" si="9"/>
        <v>0</v>
      </c>
      <c r="L46" s="187">
        <v>21</v>
      </c>
      <c r="M46" s="187">
        <f t="shared" si="10"/>
        <v>0</v>
      </c>
      <c r="N46" s="185">
        <v>0</v>
      </c>
      <c r="O46" s="185">
        <f t="shared" si="11"/>
        <v>0</v>
      </c>
      <c r="P46" s="185">
        <v>0</v>
      </c>
      <c r="Q46" s="185">
        <f t="shared" si="12"/>
        <v>0</v>
      </c>
      <c r="R46" s="187"/>
      <c r="S46" s="187" t="s">
        <v>349</v>
      </c>
      <c r="T46" s="188" t="s">
        <v>350</v>
      </c>
      <c r="U46" s="162">
        <v>0</v>
      </c>
      <c r="V46" s="162">
        <f t="shared" si="13"/>
        <v>0</v>
      </c>
      <c r="W46" s="162"/>
      <c r="X46" s="162" t="s">
        <v>243</v>
      </c>
      <c r="Y46" s="162" t="s">
        <v>244</v>
      </c>
      <c r="Z46" s="151"/>
      <c r="AA46" s="151"/>
      <c r="AB46" s="151"/>
      <c r="AC46" s="151"/>
      <c r="AD46" s="151"/>
      <c r="AE46" s="151"/>
      <c r="AF46" s="151"/>
      <c r="AG46" s="151" t="s">
        <v>245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2">
        <v>30</v>
      </c>
      <c r="B47" s="183" t="s">
        <v>2428</v>
      </c>
      <c r="C47" s="193" t="s">
        <v>2429</v>
      </c>
      <c r="D47" s="184" t="s">
        <v>446</v>
      </c>
      <c r="E47" s="185">
        <v>1</v>
      </c>
      <c r="F47" s="186"/>
      <c r="G47" s="187">
        <f t="shared" si="7"/>
        <v>0</v>
      </c>
      <c r="H47" s="186"/>
      <c r="I47" s="187">
        <f t="shared" si="8"/>
        <v>0</v>
      </c>
      <c r="J47" s="186"/>
      <c r="K47" s="187">
        <f t="shared" si="9"/>
        <v>0</v>
      </c>
      <c r="L47" s="187">
        <v>21</v>
      </c>
      <c r="M47" s="187">
        <f t="shared" si="10"/>
        <v>0</v>
      </c>
      <c r="N47" s="185">
        <v>6.1830000000000003E-2</v>
      </c>
      <c r="O47" s="185">
        <f t="shared" si="11"/>
        <v>0.06</v>
      </c>
      <c r="P47" s="185">
        <v>0</v>
      </c>
      <c r="Q47" s="185">
        <f t="shared" si="12"/>
        <v>0</v>
      </c>
      <c r="R47" s="187"/>
      <c r="S47" s="187" t="s">
        <v>349</v>
      </c>
      <c r="T47" s="188" t="s">
        <v>366</v>
      </c>
      <c r="U47" s="162">
        <v>0.6</v>
      </c>
      <c r="V47" s="162">
        <f t="shared" si="13"/>
        <v>0.6</v>
      </c>
      <c r="W47" s="162"/>
      <c r="X47" s="162" t="s">
        <v>243</v>
      </c>
      <c r="Y47" s="162" t="s">
        <v>244</v>
      </c>
      <c r="Z47" s="151"/>
      <c r="AA47" s="151"/>
      <c r="AB47" s="151"/>
      <c r="AC47" s="151"/>
      <c r="AD47" s="151"/>
      <c r="AE47" s="151"/>
      <c r="AF47" s="151"/>
      <c r="AG47" s="151" t="s">
        <v>245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2">
        <v>31</v>
      </c>
      <c r="B48" s="183" t="s">
        <v>2430</v>
      </c>
      <c r="C48" s="193" t="s">
        <v>2431</v>
      </c>
      <c r="D48" s="184" t="s">
        <v>446</v>
      </c>
      <c r="E48" s="185">
        <v>1</v>
      </c>
      <c r="F48" s="186"/>
      <c r="G48" s="187">
        <f t="shared" si="7"/>
        <v>0</v>
      </c>
      <c r="H48" s="186"/>
      <c r="I48" s="187">
        <f t="shared" si="8"/>
        <v>0</v>
      </c>
      <c r="J48" s="186"/>
      <c r="K48" s="187">
        <f t="shared" si="9"/>
        <v>0</v>
      </c>
      <c r="L48" s="187">
        <v>21</v>
      </c>
      <c r="M48" s="187">
        <f t="shared" si="10"/>
        <v>0</v>
      </c>
      <c r="N48" s="185">
        <v>0</v>
      </c>
      <c r="O48" s="185">
        <f t="shared" si="11"/>
        <v>0</v>
      </c>
      <c r="P48" s="185">
        <v>0</v>
      </c>
      <c r="Q48" s="185">
        <f t="shared" si="12"/>
        <v>0</v>
      </c>
      <c r="R48" s="187"/>
      <c r="S48" s="187" t="s">
        <v>349</v>
      </c>
      <c r="T48" s="188" t="s">
        <v>350</v>
      </c>
      <c r="U48" s="162">
        <v>0</v>
      </c>
      <c r="V48" s="162">
        <f t="shared" si="13"/>
        <v>0</v>
      </c>
      <c r="W48" s="162"/>
      <c r="X48" s="162" t="s">
        <v>243</v>
      </c>
      <c r="Y48" s="162" t="s">
        <v>244</v>
      </c>
      <c r="Z48" s="151"/>
      <c r="AA48" s="151"/>
      <c r="AB48" s="151"/>
      <c r="AC48" s="151"/>
      <c r="AD48" s="151"/>
      <c r="AE48" s="151"/>
      <c r="AF48" s="151"/>
      <c r="AG48" s="151" t="s">
        <v>245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2">
        <v>32</v>
      </c>
      <c r="B49" s="183" t="s">
        <v>2432</v>
      </c>
      <c r="C49" s="193" t="s">
        <v>2410</v>
      </c>
      <c r="D49" s="184" t="s">
        <v>621</v>
      </c>
      <c r="E49" s="185">
        <v>15</v>
      </c>
      <c r="F49" s="186"/>
      <c r="G49" s="187">
        <f t="shared" si="7"/>
        <v>0</v>
      </c>
      <c r="H49" s="186"/>
      <c r="I49" s="187">
        <f t="shared" si="8"/>
        <v>0</v>
      </c>
      <c r="J49" s="186"/>
      <c r="K49" s="187">
        <f t="shared" si="9"/>
        <v>0</v>
      </c>
      <c r="L49" s="187">
        <v>21</v>
      </c>
      <c r="M49" s="187">
        <f t="shared" si="10"/>
        <v>0</v>
      </c>
      <c r="N49" s="185">
        <v>0</v>
      </c>
      <c r="O49" s="185">
        <f t="shared" si="11"/>
        <v>0</v>
      </c>
      <c r="P49" s="185">
        <v>0</v>
      </c>
      <c r="Q49" s="185">
        <f t="shared" si="12"/>
        <v>0</v>
      </c>
      <c r="R49" s="187"/>
      <c r="S49" s="187" t="s">
        <v>349</v>
      </c>
      <c r="T49" s="188" t="s">
        <v>350</v>
      </c>
      <c r="U49" s="162">
        <v>0</v>
      </c>
      <c r="V49" s="162">
        <f t="shared" si="13"/>
        <v>0</v>
      </c>
      <c r="W49" s="162"/>
      <c r="X49" s="162" t="s">
        <v>243</v>
      </c>
      <c r="Y49" s="162" t="s">
        <v>244</v>
      </c>
      <c r="Z49" s="151"/>
      <c r="AA49" s="151"/>
      <c r="AB49" s="151"/>
      <c r="AC49" s="151"/>
      <c r="AD49" s="151"/>
      <c r="AE49" s="151"/>
      <c r="AF49" s="151"/>
      <c r="AG49" s="151" t="s">
        <v>245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7" t="s">
        <v>235</v>
      </c>
      <c r="B50" s="168" t="s">
        <v>114</v>
      </c>
      <c r="C50" s="190" t="s">
        <v>115</v>
      </c>
      <c r="D50" s="169"/>
      <c r="E50" s="170"/>
      <c r="F50" s="171"/>
      <c r="G50" s="171">
        <f>SUMIF(AG51:AG56,"&lt;&gt;NOR",G51:G56)</f>
        <v>0</v>
      </c>
      <c r="H50" s="171"/>
      <c r="I50" s="171">
        <f>SUM(I51:I56)</f>
        <v>0</v>
      </c>
      <c r="J50" s="171"/>
      <c r="K50" s="171">
        <f>SUM(K51:K56)</f>
        <v>0</v>
      </c>
      <c r="L50" s="171"/>
      <c r="M50" s="171">
        <f>SUM(M51:M56)</f>
        <v>0</v>
      </c>
      <c r="N50" s="170"/>
      <c r="O50" s="170">
        <f>SUM(O51:O56)</f>
        <v>0</v>
      </c>
      <c r="P50" s="170"/>
      <c r="Q50" s="170">
        <f>SUM(Q51:Q56)</f>
        <v>0</v>
      </c>
      <c r="R50" s="171"/>
      <c r="S50" s="171"/>
      <c r="T50" s="172"/>
      <c r="U50" s="166"/>
      <c r="V50" s="166">
        <f>SUM(V51:V56)</f>
        <v>0</v>
      </c>
      <c r="W50" s="166"/>
      <c r="X50" s="166"/>
      <c r="Y50" s="166"/>
      <c r="AG50" t="s">
        <v>236</v>
      </c>
    </row>
    <row r="51" spans="1:60" outlineLevel="1" x14ac:dyDescent="0.2">
      <c r="A51" s="174">
        <v>33</v>
      </c>
      <c r="B51" s="175" t="s">
        <v>2433</v>
      </c>
      <c r="C51" s="191" t="s">
        <v>2434</v>
      </c>
      <c r="D51" s="176" t="s">
        <v>446</v>
      </c>
      <c r="E51" s="177">
        <v>1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9"/>
      <c r="S51" s="179" t="s">
        <v>349</v>
      </c>
      <c r="T51" s="180" t="s">
        <v>350</v>
      </c>
      <c r="U51" s="162">
        <v>0</v>
      </c>
      <c r="V51" s="162">
        <f>ROUND(E51*U51,2)</f>
        <v>0</v>
      </c>
      <c r="W51" s="162"/>
      <c r="X51" s="162" t="s">
        <v>243</v>
      </c>
      <c r="Y51" s="162" t="s">
        <v>244</v>
      </c>
      <c r="Z51" s="151"/>
      <c r="AA51" s="151"/>
      <c r="AB51" s="151"/>
      <c r="AC51" s="151"/>
      <c r="AD51" s="151"/>
      <c r="AE51" s="151"/>
      <c r="AF51" s="151"/>
      <c r="AG51" s="151" t="s">
        <v>245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2" t="s">
        <v>2435</v>
      </c>
      <c r="D52" s="164"/>
      <c r="E52" s="165"/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249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2" t="s">
        <v>106</v>
      </c>
      <c r="D53" s="164"/>
      <c r="E53" s="165">
        <v>1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249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2">
        <v>34</v>
      </c>
      <c r="B54" s="183" t="s">
        <v>2436</v>
      </c>
      <c r="C54" s="193" t="s">
        <v>2437</v>
      </c>
      <c r="D54" s="184" t="s">
        <v>2396</v>
      </c>
      <c r="E54" s="185">
        <v>1</v>
      </c>
      <c r="F54" s="186"/>
      <c r="G54" s="187">
        <f>ROUND(E54*F54,2)</f>
        <v>0</v>
      </c>
      <c r="H54" s="186"/>
      <c r="I54" s="187">
        <f>ROUND(E54*H54,2)</f>
        <v>0</v>
      </c>
      <c r="J54" s="186"/>
      <c r="K54" s="187">
        <f>ROUND(E54*J54,2)</f>
        <v>0</v>
      </c>
      <c r="L54" s="187">
        <v>21</v>
      </c>
      <c r="M54" s="187">
        <f>G54*(1+L54/100)</f>
        <v>0</v>
      </c>
      <c r="N54" s="185">
        <v>0</v>
      </c>
      <c r="O54" s="185">
        <f>ROUND(E54*N54,2)</f>
        <v>0</v>
      </c>
      <c r="P54" s="185">
        <v>0</v>
      </c>
      <c r="Q54" s="185">
        <f>ROUND(E54*P54,2)</f>
        <v>0</v>
      </c>
      <c r="R54" s="187"/>
      <c r="S54" s="187" t="s">
        <v>349</v>
      </c>
      <c r="T54" s="188" t="s">
        <v>350</v>
      </c>
      <c r="U54" s="162">
        <v>0</v>
      </c>
      <c r="V54" s="162">
        <f>ROUND(E54*U54,2)</f>
        <v>0</v>
      </c>
      <c r="W54" s="162"/>
      <c r="X54" s="162" t="s">
        <v>243</v>
      </c>
      <c r="Y54" s="162" t="s">
        <v>244</v>
      </c>
      <c r="Z54" s="151"/>
      <c r="AA54" s="151"/>
      <c r="AB54" s="151"/>
      <c r="AC54" s="151"/>
      <c r="AD54" s="151"/>
      <c r="AE54" s="151"/>
      <c r="AF54" s="151"/>
      <c r="AG54" s="151" t="s">
        <v>245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2">
        <v>35</v>
      </c>
      <c r="B55" s="183" t="s">
        <v>2438</v>
      </c>
      <c r="C55" s="193" t="s">
        <v>2439</v>
      </c>
      <c r="D55" s="184" t="s">
        <v>446</v>
      </c>
      <c r="E55" s="185">
        <v>1</v>
      </c>
      <c r="F55" s="186"/>
      <c r="G55" s="187">
        <f>ROUND(E55*F55,2)</f>
        <v>0</v>
      </c>
      <c r="H55" s="186"/>
      <c r="I55" s="187">
        <f>ROUND(E55*H55,2)</f>
        <v>0</v>
      </c>
      <c r="J55" s="186"/>
      <c r="K55" s="187">
        <f>ROUND(E55*J55,2)</f>
        <v>0</v>
      </c>
      <c r="L55" s="187">
        <v>21</v>
      </c>
      <c r="M55" s="187">
        <f>G55*(1+L55/100)</f>
        <v>0</v>
      </c>
      <c r="N55" s="185">
        <v>0</v>
      </c>
      <c r="O55" s="185">
        <f>ROUND(E55*N55,2)</f>
        <v>0</v>
      </c>
      <c r="P55" s="185">
        <v>0</v>
      </c>
      <c r="Q55" s="185">
        <f>ROUND(E55*P55,2)</f>
        <v>0</v>
      </c>
      <c r="R55" s="187"/>
      <c r="S55" s="187" t="s">
        <v>349</v>
      </c>
      <c r="T55" s="188" t="s">
        <v>350</v>
      </c>
      <c r="U55" s="162">
        <v>0</v>
      </c>
      <c r="V55" s="162">
        <f>ROUND(E55*U55,2)</f>
        <v>0</v>
      </c>
      <c r="W55" s="162"/>
      <c r="X55" s="162" t="s">
        <v>243</v>
      </c>
      <c r="Y55" s="162" t="s">
        <v>244</v>
      </c>
      <c r="Z55" s="151"/>
      <c r="AA55" s="151"/>
      <c r="AB55" s="151"/>
      <c r="AC55" s="151"/>
      <c r="AD55" s="151"/>
      <c r="AE55" s="151"/>
      <c r="AF55" s="151"/>
      <c r="AG55" s="151" t="s">
        <v>245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2">
        <v>36</v>
      </c>
      <c r="B56" s="183" t="s">
        <v>2440</v>
      </c>
      <c r="C56" s="193" t="s">
        <v>2410</v>
      </c>
      <c r="D56" s="184" t="s">
        <v>621</v>
      </c>
      <c r="E56" s="185">
        <v>2</v>
      </c>
      <c r="F56" s="186"/>
      <c r="G56" s="187">
        <f>ROUND(E56*F56,2)</f>
        <v>0</v>
      </c>
      <c r="H56" s="186"/>
      <c r="I56" s="187">
        <f>ROUND(E56*H56,2)</f>
        <v>0</v>
      </c>
      <c r="J56" s="186"/>
      <c r="K56" s="187">
        <f>ROUND(E56*J56,2)</f>
        <v>0</v>
      </c>
      <c r="L56" s="187">
        <v>21</v>
      </c>
      <c r="M56" s="187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7"/>
      <c r="S56" s="187" t="s">
        <v>349</v>
      </c>
      <c r="T56" s="188" t="s">
        <v>366</v>
      </c>
      <c r="U56" s="162">
        <v>0</v>
      </c>
      <c r="V56" s="162">
        <f>ROUND(E56*U56,2)</f>
        <v>0</v>
      </c>
      <c r="W56" s="162"/>
      <c r="X56" s="162" t="s">
        <v>243</v>
      </c>
      <c r="Y56" s="162" t="s">
        <v>244</v>
      </c>
      <c r="Z56" s="151"/>
      <c r="AA56" s="151"/>
      <c r="AB56" s="151"/>
      <c r="AC56" s="151"/>
      <c r="AD56" s="151"/>
      <c r="AE56" s="151"/>
      <c r="AF56" s="151"/>
      <c r="AG56" s="151" t="s">
        <v>245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7" t="s">
        <v>235</v>
      </c>
      <c r="B57" s="168" t="s">
        <v>116</v>
      </c>
      <c r="C57" s="190" t="s">
        <v>117</v>
      </c>
      <c r="D57" s="169"/>
      <c r="E57" s="170"/>
      <c r="F57" s="171"/>
      <c r="G57" s="171">
        <f>SUMIF(AG58:AG61,"&lt;&gt;NOR",G58:G61)</f>
        <v>0</v>
      </c>
      <c r="H57" s="171"/>
      <c r="I57" s="171">
        <f>SUM(I58:I61)</f>
        <v>0</v>
      </c>
      <c r="J57" s="171"/>
      <c r="K57" s="171">
        <f>SUM(K58:K61)</f>
        <v>0</v>
      </c>
      <c r="L57" s="171"/>
      <c r="M57" s="171">
        <f>SUM(M58:M61)</f>
        <v>0</v>
      </c>
      <c r="N57" s="170"/>
      <c r="O57" s="170">
        <f>SUM(O58:O61)</f>
        <v>0</v>
      </c>
      <c r="P57" s="170"/>
      <c r="Q57" s="170">
        <f>SUM(Q58:Q61)</f>
        <v>0</v>
      </c>
      <c r="R57" s="171"/>
      <c r="S57" s="171"/>
      <c r="T57" s="172"/>
      <c r="U57" s="166"/>
      <c r="V57" s="166">
        <f>SUM(V58:V61)</f>
        <v>0</v>
      </c>
      <c r="W57" s="166"/>
      <c r="X57" s="166"/>
      <c r="Y57" s="166"/>
      <c r="AG57" t="s">
        <v>236</v>
      </c>
    </row>
    <row r="58" spans="1:60" ht="22.5" outlineLevel="1" x14ac:dyDescent="0.2">
      <c r="A58" s="182">
        <v>37</v>
      </c>
      <c r="B58" s="183" t="s">
        <v>2441</v>
      </c>
      <c r="C58" s="193" t="s">
        <v>2442</v>
      </c>
      <c r="D58" s="184" t="s">
        <v>446</v>
      </c>
      <c r="E58" s="185">
        <v>1</v>
      </c>
      <c r="F58" s="186"/>
      <c r="G58" s="187">
        <f>ROUND(E58*F58,2)</f>
        <v>0</v>
      </c>
      <c r="H58" s="186"/>
      <c r="I58" s="187">
        <f>ROUND(E58*H58,2)</f>
        <v>0</v>
      </c>
      <c r="J58" s="186"/>
      <c r="K58" s="187">
        <f>ROUND(E58*J58,2)</f>
        <v>0</v>
      </c>
      <c r="L58" s="187">
        <v>21</v>
      </c>
      <c r="M58" s="187">
        <f>G58*(1+L58/100)</f>
        <v>0</v>
      </c>
      <c r="N58" s="185">
        <v>0</v>
      </c>
      <c r="O58" s="185">
        <f>ROUND(E58*N58,2)</f>
        <v>0</v>
      </c>
      <c r="P58" s="185">
        <v>0</v>
      </c>
      <c r="Q58" s="185">
        <f>ROUND(E58*P58,2)</f>
        <v>0</v>
      </c>
      <c r="R58" s="187"/>
      <c r="S58" s="187" t="s">
        <v>349</v>
      </c>
      <c r="T58" s="188" t="s">
        <v>350</v>
      </c>
      <c r="U58" s="162">
        <v>0</v>
      </c>
      <c r="V58" s="162">
        <f>ROUND(E58*U58,2)</f>
        <v>0</v>
      </c>
      <c r="W58" s="162"/>
      <c r="X58" s="162" t="s">
        <v>243</v>
      </c>
      <c r="Y58" s="162" t="s">
        <v>244</v>
      </c>
      <c r="Z58" s="151"/>
      <c r="AA58" s="151"/>
      <c r="AB58" s="151"/>
      <c r="AC58" s="151"/>
      <c r="AD58" s="151"/>
      <c r="AE58" s="151"/>
      <c r="AF58" s="151"/>
      <c r="AG58" s="151" t="s">
        <v>245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2">
        <v>38</v>
      </c>
      <c r="B59" s="183" t="s">
        <v>2443</v>
      </c>
      <c r="C59" s="193" t="s">
        <v>2444</v>
      </c>
      <c r="D59" s="184" t="s">
        <v>2396</v>
      </c>
      <c r="E59" s="185">
        <v>1</v>
      </c>
      <c r="F59" s="186"/>
      <c r="G59" s="187">
        <f>ROUND(E59*F59,2)</f>
        <v>0</v>
      </c>
      <c r="H59" s="186"/>
      <c r="I59" s="187">
        <f>ROUND(E59*H59,2)</f>
        <v>0</v>
      </c>
      <c r="J59" s="186"/>
      <c r="K59" s="187">
        <f>ROUND(E59*J59,2)</f>
        <v>0</v>
      </c>
      <c r="L59" s="187">
        <v>21</v>
      </c>
      <c r="M59" s="187">
        <f>G59*(1+L59/100)</f>
        <v>0</v>
      </c>
      <c r="N59" s="185">
        <v>0</v>
      </c>
      <c r="O59" s="185">
        <f>ROUND(E59*N59,2)</f>
        <v>0</v>
      </c>
      <c r="P59" s="185">
        <v>0</v>
      </c>
      <c r="Q59" s="185">
        <f>ROUND(E59*P59,2)</f>
        <v>0</v>
      </c>
      <c r="R59" s="187"/>
      <c r="S59" s="187" t="s">
        <v>349</v>
      </c>
      <c r="T59" s="188" t="s">
        <v>366</v>
      </c>
      <c r="U59" s="162">
        <v>0</v>
      </c>
      <c r="V59" s="162">
        <f>ROUND(E59*U59,2)</f>
        <v>0</v>
      </c>
      <c r="W59" s="162"/>
      <c r="X59" s="162" t="s">
        <v>243</v>
      </c>
      <c r="Y59" s="162" t="s">
        <v>244</v>
      </c>
      <c r="Z59" s="151"/>
      <c r="AA59" s="151"/>
      <c r="AB59" s="151"/>
      <c r="AC59" s="151"/>
      <c r="AD59" s="151"/>
      <c r="AE59" s="151"/>
      <c r="AF59" s="151"/>
      <c r="AG59" s="151" t="s">
        <v>245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2">
        <v>39</v>
      </c>
      <c r="B60" s="183" t="s">
        <v>2445</v>
      </c>
      <c r="C60" s="193" t="s">
        <v>2446</v>
      </c>
      <c r="D60" s="184" t="s">
        <v>446</v>
      </c>
      <c r="E60" s="185">
        <v>1</v>
      </c>
      <c r="F60" s="186"/>
      <c r="G60" s="187">
        <f>ROUND(E60*F60,2)</f>
        <v>0</v>
      </c>
      <c r="H60" s="186"/>
      <c r="I60" s="187">
        <f>ROUND(E60*H60,2)</f>
        <v>0</v>
      </c>
      <c r="J60" s="186"/>
      <c r="K60" s="187">
        <f>ROUND(E60*J60,2)</f>
        <v>0</v>
      </c>
      <c r="L60" s="187">
        <v>21</v>
      </c>
      <c r="M60" s="187">
        <f>G60*(1+L60/100)</f>
        <v>0</v>
      </c>
      <c r="N60" s="185">
        <v>0</v>
      </c>
      <c r="O60" s="185">
        <f>ROUND(E60*N60,2)</f>
        <v>0</v>
      </c>
      <c r="P60" s="185">
        <v>0</v>
      </c>
      <c r="Q60" s="185">
        <f>ROUND(E60*P60,2)</f>
        <v>0</v>
      </c>
      <c r="R60" s="187"/>
      <c r="S60" s="187" t="s">
        <v>349</v>
      </c>
      <c r="T60" s="188" t="s">
        <v>350</v>
      </c>
      <c r="U60" s="162">
        <v>0</v>
      </c>
      <c r="V60" s="162">
        <f>ROUND(E60*U60,2)</f>
        <v>0</v>
      </c>
      <c r="W60" s="162"/>
      <c r="X60" s="162" t="s">
        <v>243</v>
      </c>
      <c r="Y60" s="162" t="s">
        <v>244</v>
      </c>
      <c r="Z60" s="151"/>
      <c r="AA60" s="151"/>
      <c r="AB60" s="151"/>
      <c r="AC60" s="151"/>
      <c r="AD60" s="151"/>
      <c r="AE60" s="151"/>
      <c r="AF60" s="151"/>
      <c r="AG60" s="151" t="s">
        <v>245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2">
        <v>40</v>
      </c>
      <c r="B61" s="183" t="s">
        <v>2447</v>
      </c>
      <c r="C61" s="193" t="s">
        <v>2410</v>
      </c>
      <c r="D61" s="184" t="s">
        <v>621</v>
      </c>
      <c r="E61" s="185">
        <v>2</v>
      </c>
      <c r="F61" s="186"/>
      <c r="G61" s="187">
        <f>ROUND(E61*F61,2)</f>
        <v>0</v>
      </c>
      <c r="H61" s="186"/>
      <c r="I61" s="187">
        <f>ROUND(E61*H61,2)</f>
        <v>0</v>
      </c>
      <c r="J61" s="186"/>
      <c r="K61" s="187">
        <f>ROUND(E61*J61,2)</f>
        <v>0</v>
      </c>
      <c r="L61" s="187">
        <v>21</v>
      </c>
      <c r="M61" s="187">
        <f>G61*(1+L61/100)</f>
        <v>0</v>
      </c>
      <c r="N61" s="185">
        <v>0</v>
      </c>
      <c r="O61" s="185">
        <f>ROUND(E61*N61,2)</f>
        <v>0</v>
      </c>
      <c r="P61" s="185">
        <v>0</v>
      </c>
      <c r="Q61" s="185">
        <f>ROUND(E61*P61,2)</f>
        <v>0</v>
      </c>
      <c r="R61" s="187"/>
      <c r="S61" s="187" t="s">
        <v>349</v>
      </c>
      <c r="T61" s="188" t="s">
        <v>350</v>
      </c>
      <c r="U61" s="162">
        <v>0</v>
      </c>
      <c r="V61" s="162">
        <f>ROUND(E61*U61,2)</f>
        <v>0</v>
      </c>
      <c r="W61" s="162"/>
      <c r="X61" s="162" t="s">
        <v>243</v>
      </c>
      <c r="Y61" s="162" t="s">
        <v>244</v>
      </c>
      <c r="Z61" s="151"/>
      <c r="AA61" s="151"/>
      <c r="AB61" s="151"/>
      <c r="AC61" s="151"/>
      <c r="AD61" s="151"/>
      <c r="AE61" s="151"/>
      <c r="AF61" s="151"/>
      <c r="AG61" s="151" t="s">
        <v>245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67" t="s">
        <v>235</v>
      </c>
      <c r="B62" s="168" t="s">
        <v>118</v>
      </c>
      <c r="C62" s="190" t="s">
        <v>119</v>
      </c>
      <c r="D62" s="169"/>
      <c r="E62" s="170"/>
      <c r="F62" s="171"/>
      <c r="G62" s="171">
        <f>SUMIF(AG63:AG73,"&lt;&gt;NOR",G63:G73)</f>
        <v>0</v>
      </c>
      <c r="H62" s="171"/>
      <c r="I62" s="171">
        <f>SUM(I63:I73)</f>
        <v>0</v>
      </c>
      <c r="J62" s="171"/>
      <c r="K62" s="171">
        <f>SUM(K63:K73)</f>
        <v>0</v>
      </c>
      <c r="L62" s="171"/>
      <c r="M62" s="171">
        <f>SUM(M63:M73)</f>
        <v>0</v>
      </c>
      <c r="N62" s="170"/>
      <c r="O62" s="170">
        <f>SUM(O63:O73)</f>
        <v>0</v>
      </c>
      <c r="P62" s="170"/>
      <c r="Q62" s="170">
        <f>SUM(Q63:Q73)</f>
        <v>0</v>
      </c>
      <c r="R62" s="171"/>
      <c r="S62" s="171"/>
      <c r="T62" s="172"/>
      <c r="U62" s="166"/>
      <c r="V62" s="166">
        <f>SUM(V63:V73)</f>
        <v>0.28000000000000003</v>
      </c>
      <c r="W62" s="166"/>
      <c r="X62" s="166"/>
      <c r="Y62" s="166"/>
      <c r="AG62" t="s">
        <v>236</v>
      </c>
    </row>
    <row r="63" spans="1:60" outlineLevel="1" x14ac:dyDescent="0.2">
      <c r="A63" s="174">
        <v>41</v>
      </c>
      <c r="B63" s="175" t="s">
        <v>2448</v>
      </c>
      <c r="C63" s="191" t="s">
        <v>2449</v>
      </c>
      <c r="D63" s="176" t="s">
        <v>446</v>
      </c>
      <c r="E63" s="177">
        <v>1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349</v>
      </c>
      <c r="T63" s="180" t="s">
        <v>350</v>
      </c>
      <c r="U63" s="162">
        <v>0</v>
      </c>
      <c r="V63" s="162">
        <f>ROUND(E63*U63,2)</f>
        <v>0</v>
      </c>
      <c r="W63" s="162"/>
      <c r="X63" s="162" t="s">
        <v>243</v>
      </c>
      <c r="Y63" s="162" t="s">
        <v>244</v>
      </c>
      <c r="Z63" s="151"/>
      <c r="AA63" s="151"/>
      <c r="AB63" s="151"/>
      <c r="AC63" s="151"/>
      <c r="AD63" s="151"/>
      <c r="AE63" s="151"/>
      <c r="AF63" s="151"/>
      <c r="AG63" s="151" t="s">
        <v>245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2" t="s">
        <v>2417</v>
      </c>
      <c r="D64" s="164"/>
      <c r="E64" s="165"/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249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2" t="s">
        <v>106</v>
      </c>
      <c r="D65" s="164"/>
      <c r="E65" s="165">
        <v>1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249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2">
        <v>42</v>
      </c>
      <c r="B66" s="183" t="s">
        <v>2450</v>
      </c>
      <c r="C66" s="193" t="s">
        <v>2451</v>
      </c>
      <c r="D66" s="184" t="s">
        <v>446</v>
      </c>
      <c r="E66" s="185">
        <v>1</v>
      </c>
      <c r="F66" s="186"/>
      <c r="G66" s="187">
        <f t="shared" ref="G66:G73" si="14">ROUND(E66*F66,2)</f>
        <v>0</v>
      </c>
      <c r="H66" s="186"/>
      <c r="I66" s="187">
        <f t="shared" ref="I66:I73" si="15">ROUND(E66*H66,2)</f>
        <v>0</v>
      </c>
      <c r="J66" s="186"/>
      <c r="K66" s="187">
        <f t="shared" ref="K66:K73" si="16">ROUND(E66*J66,2)</f>
        <v>0</v>
      </c>
      <c r="L66" s="187">
        <v>21</v>
      </c>
      <c r="M66" s="187">
        <f t="shared" ref="M66:M73" si="17">G66*(1+L66/100)</f>
        <v>0</v>
      </c>
      <c r="N66" s="185">
        <v>0</v>
      </c>
      <c r="O66" s="185">
        <f t="shared" ref="O66:O73" si="18">ROUND(E66*N66,2)</f>
        <v>0</v>
      </c>
      <c r="P66" s="185">
        <v>0</v>
      </c>
      <c r="Q66" s="185">
        <f t="shared" ref="Q66:Q73" si="19">ROUND(E66*P66,2)</f>
        <v>0</v>
      </c>
      <c r="R66" s="187"/>
      <c r="S66" s="187" t="s">
        <v>349</v>
      </c>
      <c r="T66" s="188" t="s">
        <v>350</v>
      </c>
      <c r="U66" s="162">
        <v>0</v>
      </c>
      <c r="V66" s="162">
        <f t="shared" ref="V66:V73" si="20">ROUND(E66*U66,2)</f>
        <v>0</v>
      </c>
      <c r="W66" s="162"/>
      <c r="X66" s="162" t="s">
        <v>243</v>
      </c>
      <c r="Y66" s="162" t="s">
        <v>244</v>
      </c>
      <c r="Z66" s="151"/>
      <c r="AA66" s="151"/>
      <c r="AB66" s="151"/>
      <c r="AC66" s="151"/>
      <c r="AD66" s="151"/>
      <c r="AE66" s="151"/>
      <c r="AF66" s="151"/>
      <c r="AG66" s="151" t="s">
        <v>245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2">
        <v>43</v>
      </c>
      <c r="B67" s="183" t="s">
        <v>2452</v>
      </c>
      <c r="C67" s="193" t="s">
        <v>2453</v>
      </c>
      <c r="D67" s="184" t="s">
        <v>2396</v>
      </c>
      <c r="E67" s="185">
        <v>5</v>
      </c>
      <c r="F67" s="186"/>
      <c r="G67" s="187">
        <f t="shared" si="14"/>
        <v>0</v>
      </c>
      <c r="H67" s="186"/>
      <c r="I67" s="187">
        <f t="shared" si="15"/>
        <v>0</v>
      </c>
      <c r="J67" s="186"/>
      <c r="K67" s="187">
        <f t="shared" si="16"/>
        <v>0</v>
      </c>
      <c r="L67" s="187">
        <v>21</v>
      </c>
      <c r="M67" s="187">
        <f t="shared" si="17"/>
        <v>0</v>
      </c>
      <c r="N67" s="185">
        <v>0</v>
      </c>
      <c r="O67" s="185">
        <f t="shared" si="18"/>
        <v>0</v>
      </c>
      <c r="P67" s="185">
        <v>0</v>
      </c>
      <c r="Q67" s="185">
        <f t="shared" si="19"/>
        <v>0</v>
      </c>
      <c r="R67" s="187"/>
      <c r="S67" s="187" t="s">
        <v>349</v>
      </c>
      <c r="T67" s="188" t="s">
        <v>350</v>
      </c>
      <c r="U67" s="162">
        <v>0</v>
      </c>
      <c r="V67" s="162">
        <f t="shared" si="20"/>
        <v>0</v>
      </c>
      <c r="W67" s="162"/>
      <c r="X67" s="162" t="s">
        <v>243</v>
      </c>
      <c r="Y67" s="162" t="s">
        <v>244</v>
      </c>
      <c r="Z67" s="151"/>
      <c r="AA67" s="151"/>
      <c r="AB67" s="151"/>
      <c r="AC67" s="151"/>
      <c r="AD67" s="151"/>
      <c r="AE67" s="151"/>
      <c r="AF67" s="151"/>
      <c r="AG67" s="151" t="s">
        <v>245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2">
        <v>44</v>
      </c>
      <c r="B68" s="183" t="s">
        <v>2454</v>
      </c>
      <c r="C68" s="193" t="s">
        <v>2423</v>
      </c>
      <c r="D68" s="184" t="s">
        <v>446</v>
      </c>
      <c r="E68" s="185">
        <v>2</v>
      </c>
      <c r="F68" s="186"/>
      <c r="G68" s="187">
        <f t="shared" si="14"/>
        <v>0</v>
      </c>
      <c r="H68" s="186"/>
      <c r="I68" s="187">
        <f t="shared" si="15"/>
        <v>0</v>
      </c>
      <c r="J68" s="186"/>
      <c r="K68" s="187">
        <f t="shared" si="16"/>
        <v>0</v>
      </c>
      <c r="L68" s="187">
        <v>21</v>
      </c>
      <c r="M68" s="187">
        <f t="shared" si="17"/>
        <v>0</v>
      </c>
      <c r="N68" s="185">
        <v>0</v>
      </c>
      <c r="O68" s="185">
        <f t="shared" si="18"/>
        <v>0</v>
      </c>
      <c r="P68" s="185">
        <v>0</v>
      </c>
      <c r="Q68" s="185">
        <f t="shared" si="19"/>
        <v>0</v>
      </c>
      <c r="R68" s="187"/>
      <c r="S68" s="187" t="s">
        <v>349</v>
      </c>
      <c r="T68" s="188" t="s">
        <v>366</v>
      </c>
      <c r="U68" s="162">
        <v>0.05</v>
      </c>
      <c r="V68" s="162">
        <f t="shared" si="20"/>
        <v>0.1</v>
      </c>
      <c r="W68" s="162"/>
      <c r="X68" s="162" t="s">
        <v>243</v>
      </c>
      <c r="Y68" s="162" t="s">
        <v>244</v>
      </c>
      <c r="Z68" s="151"/>
      <c r="AA68" s="151"/>
      <c r="AB68" s="151"/>
      <c r="AC68" s="151"/>
      <c r="AD68" s="151"/>
      <c r="AE68" s="151"/>
      <c r="AF68" s="151"/>
      <c r="AG68" s="151" t="s">
        <v>245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82">
        <v>45</v>
      </c>
      <c r="B69" s="183" t="s">
        <v>2455</v>
      </c>
      <c r="C69" s="193" t="s">
        <v>2456</v>
      </c>
      <c r="D69" s="184" t="s">
        <v>2396</v>
      </c>
      <c r="E69" s="185">
        <v>7</v>
      </c>
      <c r="F69" s="186"/>
      <c r="G69" s="187">
        <f t="shared" si="14"/>
        <v>0</v>
      </c>
      <c r="H69" s="186"/>
      <c r="I69" s="187">
        <f t="shared" si="15"/>
        <v>0</v>
      </c>
      <c r="J69" s="186"/>
      <c r="K69" s="187">
        <f t="shared" si="16"/>
        <v>0</v>
      </c>
      <c r="L69" s="187">
        <v>21</v>
      </c>
      <c r="M69" s="187">
        <f t="shared" si="17"/>
        <v>0</v>
      </c>
      <c r="N69" s="185">
        <v>0</v>
      </c>
      <c r="O69" s="185">
        <f t="shared" si="18"/>
        <v>0</v>
      </c>
      <c r="P69" s="185">
        <v>0</v>
      </c>
      <c r="Q69" s="185">
        <f t="shared" si="19"/>
        <v>0</v>
      </c>
      <c r="R69" s="187"/>
      <c r="S69" s="187" t="s">
        <v>349</v>
      </c>
      <c r="T69" s="188" t="s">
        <v>350</v>
      </c>
      <c r="U69" s="162">
        <v>0</v>
      </c>
      <c r="V69" s="162">
        <f t="shared" si="20"/>
        <v>0</v>
      </c>
      <c r="W69" s="162"/>
      <c r="X69" s="162" t="s">
        <v>243</v>
      </c>
      <c r="Y69" s="162" t="s">
        <v>244</v>
      </c>
      <c r="Z69" s="151"/>
      <c r="AA69" s="151"/>
      <c r="AB69" s="151"/>
      <c r="AC69" s="151"/>
      <c r="AD69" s="151"/>
      <c r="AE69" s="151"/>
      <c r="AF69" s="151"/>
      <c r="AG69" s="151" t="s">
        <v>245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82">
        <v>46</v>
      </c>
      <c r="B70" s="183" t="s">
        <v>2457</v>
      </c>
      <c r="C70" s="193" t="s">
        <v>2385</v>
      </c>
      <c r="D70" s="184" t="s">
        <v>446</v>
      </c>
      <c r="E70" s="185">
        <v>3</v>
      </c>
      <c r="F70" s="186"/>
      <c r="G70" s="187">
        <f t="shared" si="14"/>
        <v>0</v>
      </c>
      <c r="H70" s="186"/>
      <c r="I70" s="187">
        <f t="shared" si="15"/>
        <v>0</v>
      </c>
      <c r="J70" s="186"/>
      <c r="K70" s="187">
        <f t="shared" si="16"/>
        <v>0</v>
      </c>
      <c r="L70" s="187">
        <v>21</v>
      </c>
      <c r="M70" s="187">
        <f t="shared" si="17"/>
        <v>0</v>
      </c>
      <c r="N70" s="185">
        <v>0</v>
      </c>
      <c r="O70" s="185">
        <f t="shared" si="18"/>
        <v>0</v>
      </c>
      <c r="P70" s="185">
        <v>0</v>
      </c>
      <c r="Q70" s="185">
        <f t="shared" si="19"/>
        <v>0</v>
      </c>
      <c r="R70" s="187"/>
      <c r="S70" s="187" t="s">
        <v>349</v>
      </c>
      <c r="T70" s="188" t="s">
        <v>366</v>
      </c>
      <c r="U70" s="162">
        <v>0.06</v>
      </c>
      <c r="V70" s="162">
        <f t="shared" si="20"/>
        <v>0.18</v>
      </c>
      <c r="W70" s="162"/>
      <c r="X70" s="162" t="s">
        <v>243</v>
      </c>
      <c r="Y70" s="162" t="s">
        <v>244</v>
      </c>
      <c r="Z70" s="151"/>
      <c r="AA70" s="151"/>
      <c r="AB70" s="151"/>
      <c r="AC70" s="151"/>
      <c r="AD70" s="151"/>
      <c r="AE70" s="151"/>
      <c r="AF70" s="151"/>
      <c r="AG70" s="151" t="s">
        <v>245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2">
        <v>47</v>
      </c>
      <c r="B71" s="183" t="s">
        <v>2458</v>
      </c>
      <c r="C71" s="193" t="s">
        <v>2429</v>
      </c>
      <c r="D71" s="184" t="s">
        <v>446</v>
      </c>
      <c r="E71" s="185">
        <v>1</v>
      </c>
      <c r="F71" s="186"/>
      <c r="G71" s="187">
        <f t="shared" si="14"/>
        <v>0</v>
      </c>
      <c r="H71" s="186"/>
      <c r="I71" s="187">
        <f t="shared" si="15"/>
        <v>0</v>
      </c>
      <c r="J71" s="186"/>
      <c r="K71" s="187">
        <f t="shared" si="16"/>
        <v>0</v>
      </c>
      <c r="L71" s="187">
        <v>21</v>
      </c>
      <c r="M71" s="187">
        <f t="shared" si="17"/>
        <v>0</v>
      </c>
      <c r="N71" s="185">
        <v>0</v>
      </c>
      <c r="O71" s="185">
        <f t="shared" si="18"/>
        <v>0</v>
      </c>
      <c r="P71" s="185">
        <v>0</v>
      </c>
      <c r="Q71" s="185">
        <f t="shared" si="19"/>
        <v>0</v>
      </c>
      <c r="R71" s="187"/>
      <c r="S71" s="187" t="s">
        <v>349</v>
      </c>
      <c r="T71" s="188" t="s">
        <v>366</v>
      </c>
      <c r="U71" s="162">
        <v>0</v>
      </c>
      <c r="V71" s="162">
        <f t="shared" si="20"/>
        <v>0</v>
      </c>
      <c r="W71" s="162"/>
      <c r="X71" s="162" t="s">
        <v>243</v>
      </c>
      <c r="Y71" s="162" t="s">
        <v>244</v>
      </c>
      <c r="Z71" s="151"/>
      <c r="AA71" s="151"/>
      <c r="AB71" s="151"/>
      <c r="AC71" s="151"/>
      <c r="AD71" s="151"/>
      <c r="AE71" s="151"/>
      <c r="AF71" s="151"/>
      <c r="AG71" s="151" t="s">
        <v>245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2">
        <v>48</v>
      </c>
      <c r="B72" s="183" t="s">
        <v>2459</v>
      </c>
      <c r="C72" s="193" t="s">
        <v>2431</v>
      </c>
      <c r="D72" s="184" t="s">
        <v>446</v>
      </c>
      <c r="E72" s="185">
        <v>1</v>
      </c>
      <c r="F72" s="186"/>
      <c r="G72" s="187">
        <f t="shared" si="14"/>
        <v>0</v>
      </c>
      <c r="H72" s="186"/>
      <c r="I72" s="187">
        <f t="shared" si="15"/>
        <v>0</v>
      </c>
      <c r="J72" s="186"/>
      <c r="K72" s="187">
        <f t="shared" si="16"/>
        <v>0</v>
      </c>
      <c r="L72" s="187">
        <v>21</v>
      </c>
      <c r="M72" s="187">
        <f t="shared" si="17"/>
        <v>0</v>
      </c>
      <c r="N72" s="185">
        <v>0</v>
      </c>
      <c r="O72" s="185">
        <f t="shared" si="18"/>
        <v>0</v>
      </c>
      <c r="P72" s="185">
        <v>0</v>
      </c>
      <c r="Q72" s="185">
        <f t="shared" si="19"/>
        <v>0</v>
      </c>
      <c r="R72" s="187"/>
      <c r="S72" s="187" t="s">
        <v>349</v>
      </c>
      <c r="T72" s="188" t="s">
        <v>366</v>
      </c>
      <c r="U72" s="162">
        <v>0</v>
      </c>
      <c r="V72" s="162">
        <f t="shared" si="20"/>
        <v>0</v>
      </c>
      <c r="W72" s="162"/>
      <c r="X72" s="162" t="s">
        <v>243</v>
      </c>
      <c r="Y72" s="162" t="s">
        <v>244</v>
      </c>
      <c r="Z72" s="151"/>
      <c r="AA72" s="151"/>
      <c r="AB72" s="151"/>
      <c r="AC72" s="151"/>
      <c r="AD72" s="151"/>
      <c r="AE72" s="151"/>
      <c r="AF72" s="151"/>
      <c r="AG72" s="151" t="s">
        <v>245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2">
        <v>49</v>
      </c>
      <c r="B73" s="183" t="s">
        <v>2460</v>
      </c>
      <c r="C73" s="193" t="s">
        <v>2410</v>
      </c>
      <c r="D73" s="184" t="s">
        <v>621</v>
      </c>
      <c r="E73" s="185">
        <v>15</v>
      </c>
      <c r="F73" s="186"/>
      <c r="G73" s="187">
        <f t="shared" si="14"/>
        <v>0</v>
      </c>
      <c r="H73" s="186"/>
      <c r="I73" s="187">
        <f t="shared" si="15"/>
        <v>0</v>
      </c>
      <c r="J73" s="186"/>
      <c r="K73" s="187">
        <f t="shared" si="16"/>
        <v>0</v>
      </c>
      <c r="L73" s="187">
        <v>21</v>
      </c>
      <c r="M73" s="187">
        <f t="shared" si="17"/>
        <v>0</v>
      </c>
      <c r="N73" s="185">
        <v>0</v>
      </c>
      <c r="O73" s="185">
        <f t="shared" si="18"/>
        <v>0</v>
      </c>
      <c r="P73" s="185">
        <v>0</v>
      </c>
      <c r="Q73" s="185">
        <f t="shared" si="19"/>
        <v>0</v>
      </c>
      <c r="R73" s="187"/>
      <c r="S73" s="187" t="s">
        <v>349</v>
      </c>
      <c r="T73" s="188" t="s">
        <v>366</v>
      </c>
      <c r="U73" s="162">
        <v>0</v>
      </c>
      <c r="V73" s="162">
        <f t="shared" si="20"/>
        <v>0</v>
      </c>
      <c r="W73" s="162"/>
      <c r="X73" s="162" t="s">
        <v>243</v>
      </c>
      <c r="Y73" s="162" t="s">
        <v>244</v>
      </c>
      <c r="Z73" s="151"/>
      <c r="AA73" s="151"/>
      <c r="AB73" s="151"/>
      <c r="AC73" s="151"/>
      <c r="AD73" s="151"/>
      <c r="AE73" s="151"/>
      <c r="AF73" s="151"/>
      <c r="AG73" s="151" t="s">
        <v>245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67" t="s">
        <v>235</v>
      </c>
      <c r="B74" s="168" t="s">
        <v>120</v>
      </c>
      <c r="C74" s="190" t="s">
        <v>121</v>
      </c>
      <c r="D74" s="169"/>
      <c r="E74" s="170"/>
      <c r="F74" s="171"/>
      <c r="G74" s="171">
        <f>SUMIF(AG75:AG78,"&lt;&gt;NOR",G75:G78)</f>
        <v>0</v>
      </c>
      <c r="H74" s="171"/>
      <c r="I74" s="171">
        <f>SUM(I75:I78)</f>
        <v>0</v>
      </c>
      <c r="J74" s="171"/>
      <c r="K74" s="171">
        <f>SUM(K75:K78)</f>
        <v>0</v>
      </c>
      <c r="L74" s="171"/>
      <c r="M74" s="171">
        <f>SUM(M75:M78)</f>
        <v>0</v>
      </c>
      <c r="N74" s="170"/>
      <c r="O74" s="170">
        <f>SUM(O75:O78)</f>
        <v>0</v>
      </c>
      <c r="P74" s="170"/>
      <c r="Q74" s="170">
        <f>SUM(Q75:Q78)</f>
        <v>0</v>
      </c>
      <c r="R74" s="171"/>
      <c r="S74" s="171"/>
      <c r="T74" s="172"/>
      <c r="U74" s="166"/>
      <c r="V74" s="166">
        <f>SUM(V75:V78)</f>
        <v>0</v>
      </c>
      <c r="W74" s="166"/>
      <c r="X74" s="166"/>
      <c r="Y74" s="166"/>
      <c r="AG74" t="s">
        <v>236</v>
      </c>
    </row>
    <row r="75" spans="1:60" ht="22.5" outlineLevel="1" x14ac:dyDescent="0.2">
      <c r="A75" s="182">
        <v>50</v>
      </c>
      <c r="B75" s="183" t="s">
        <v>2461</v>
      </c>
      <c r="C75" s="193" t="s">
        <v>2462</v>
      </c>
      <c r="D75" s="184" t="s">
        <v>446</v>
      </c>
      <c r="E75" s="185">
        <v>1</v>
      </c>
      <c r="F75" s="186"/>
      <c r="G75" s="187">
        <f>ROUND(E75*F75,2)</f>
        <v>0</v>
      </c>
      <c r="H75" s="186"/>
      <c r="I75" s="187">
        <f>ROUND(E75*H75,2)</f>
        <v>0</v>
      </c>
      <c r="J75" s="186"/>
      <c r="K75" s="187">
        <f>ROUND(E75*J75,2)</f>
        <v>0</v>
      </c>
      <c r="L75" s="187">
        <v>21</v>
      </c>
      <c r="M75" s="187">
        <f>G75*(1+L75/100)</f>
        <v>0</v>
      </c>
      <c r="N75" s="185">
        <v>0</v>
      </c>
      <c r="O75" s="185">
        <f>ROUND(E75*N75,2)</f>
        <v>0</v>
      </c>
      <c r="P75" s="185">
        <v>0</v>
      </c>
      <c r="Q75" s="185">
        <f>ROUND(E75*P75,2)</f>
        <v>0</v>
      </c>
      <c r="R75" s="187"/>
      <c r="S75" s="187" t="s">
        <v>349</v>
      </c>
      <c r="T75" s="188" t="s">
        <v>350</v>
      </c>
      <c r="U75" s="162">
        <v>0</v>
      </c>
      <c r="V75" s="162">
        <f>ROUND(E75*U75,2)</f>
        <v>0</v>
      </c>
      <c r="W75" s="162"/>
      <c r="X75" s="162" t="s">
        <v>243</v>
      </c>
      <c r="Y75" s="162" t="s">
        <v>244</v>
      </c>
      <c r="Z75" s="151"/>
      <c r="AA75" s="151"/>
      <c r="AB75" s="151"/>
      <c r="AC75" s="151"/>
      <c r="AD75" s="151"/>
      <c r="AE75" s="151"/>
      <c r="AF75" s="151"/>
      <c r="AG75" s="151" t="s">
        <v>245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82">
        <v>51</v>
      </c>
      <c r="B76" s="183" t="s">
        <v>2463</v>
      </c>
      <c r="C76" s="193" t="s">
        <v>2464</v>
      </c>
      <c r="D76" s="184" t="s">
        <v>2396</v>
      </c>
      <c r="E76" s="185">
        <v>8</v>
      </c>
      <c r="F76" s="186"/>
      <c r="G76" s="187">
        <f>ROUND(E76*F76,2)</f>
        <v>0</v>
      </c>
      <c r="H76" s="186"/>
      <c r="I76" s="187">
        <f>ROUND(E76*H76,2)</f>
        <v>0</v>
      </c>
      <c r="J76" s="186"/>
      <c r="K76" s="187">
        <f>ROUND(E76*J76,2)</f>
        <v>0</v>
      </c>
      <c r="L76" s="187">
        <v>21</v>
      </c>
      <c r="M76" s="187">
        <f>G76*(1+L76/100)</f>
        <v>0</v>
      </c>
      <c r="N76" s="185">
        <v>0</v>
      </c>
      <c r="O76" s="185">
        <f>ROUND(E76*N76,2)</f>
        <v>0</v>
      </c>
      <c r="P76" s="185">
        <v>0</v>
      </c>
      <c r="Q76" s="185">
        <f>ROUND(E76*P76,2)</f>
        <v>0</v>
      </c>
      <c r="R76" s="187"/>
      <c r="S76" s="187" t="s">
        <v>349</v>
      </c>
      <c r="T76" s="188" t="s">
        <v>350</v>
      </c>
      <c r="U76" s="162">
        <v>0</v>
      </c>
      <c r="V76" s="162">
        <f>ROUND(E76*U76,2)</f>
        <v>0</v>
      </c>
      <c r="W76" s="162"/>
      <c r="X76" s="162" t="s">
        <v>243</v>
      </c>
      <c r="Y76" s="162" t="s">
        <v>244</v>
      </c>
      <c r="Z76" s="151"/>
      <c r="AA76" s="151"/>
      <c r="AB76" s="151"/>
      <c r="AC76" s="151"/>
      <c r="AD76" s="151"/>
      <c r="AE76" s="151"/>
      <c r="AF76" s="151"/>
      <c r="AG76" s="151" t="s">
        <v>245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2">
        <v>52</v>
      </c>
      <c r="B77" s="183" t="s">
        <v>2465</v>
      </c>
      <c r="C77" s="193" t="s">
        <v>2446</v>
      </c>
      <c r="D77" s="184" t="s">
        <v>446</v>
      </c>
      <c r="E77" s="185">
        <v>1</v>
      </c>
      <c r="F77" s="186"/>
      <c r="G77" s="187">
        <f>ROUND(E77*F77,2)</f>
        <v>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21</v>
      </c>
      <c r="M77" s="187">
        <f>G77*(1+L77/100)</f>
        <v>0</v>
      </c>
      <c r="N77" s="185">
        <v>0</v>
      </c>
      <c r="O77" s="185">
        <f>ROUND(E77*N77,2)</f>
        <v>0</v>
      </c>
      <c r="P77" s="185">
        <v>0</v>
      </c>
      <c r="Q77" s="185">
        <f>ROUND(E77*P77,2)</f>
        <v>0</v>
      </c>
      <c r="R77" s="187"/>
      <c r="S77" s="187" t="s">
        <v>349</v>
      </c>
      <c r="T77" s="188" t="s">
        <v>350</v>
      </c>
      <c r="U77" s="162">
        <v>0</v>
      </c>
      <c r="V77" s="162">
        <f>ROUND(E77*U77,2)</f>
        <v>0</v>
      </c>
      <c r="W77" s="162"/>
      <c r="X77" s="162" t="s">
        <v>243</v>
      </c>
      <c r="Y77" s="162" t="s">
        <v>244</v>
      </c>
      <c r="Z77" s="151"/>
      <c r="AA77" s="151"/>
      <c r="AB77" s="151"/>
      <c r="AC77" s="151"/>
      <c r="AD77" s="151"/>
      <c r="AE77" s="151"/>
      <c r="AF77" s="151"/>
      <c r="AG77" s="151" t="s">
        <v>245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82">
        <v>53</v>
      </c>
      <c r="B78" s="183" t="s">
        <v>2466</v>
      </c>
      <c r="C78" s="193" t="s">
        <v>2410</v>
      </c>
      <c r="D78" s="184" t="s">
        <v>621</v>
      </c>
      <c r="E78" s="185">
        <v>5</v>
      </c>
      <c r="F78" s="186"/>
      <c r="G78" s="187">
        <f>ROUND(E78*F78,2)</f>
        <v>0</v>
      </c>
      <c r="H78" s="186"/>
      <c r="I78" s="187">
        <f>ROUND(E78*H78,2)</f>
        <v>0</v>
      </c>
      <c r="J78" s="186"/>
      <c r="K78" s="187">
        <f>ROUND(E78*J78,2)</f>
        <v>0</v>
      </c>
      <c r="L78" s="187">
        <v>21</v>
      </c>
      <c r="M78" s="187">
        <f>G78*(1+L78/100)</f>
        <v>0</v>
      </c>
      <c r="N78" s="185">
        <v>0</v>
      </c>
      <c r="O78" s="185">
        <f>ROUND(E78*N78,2)</f>
        <v>0</v>
      </c>
      <c r="P78" s="185">
        <v>0</v>
      </c>
      <c r="Q78" s="185">
        <f>ROUND(E78*P78,2)</f>
        <v>0</v>
      </c>
      <c r="R78" s="187"/>
      <c r="S78" s="187" t="s">
        <v>349</v>
      </c>
      <c r="T78" s="188" t="s">
        <v>350</v>
      </c>
      <c r="U78" s="162">
        <v>0</v>
      </c>
      <c r="V78" s="162">
        <f>ROUND(E78*U78,2)</f>
        <v>0</v>
      </c>
      <c r="W78" s="162"/>
      <c r="X78" s="162" t="s">
        <v>243</v>
      </c>
      <c r="Y78" s="162" t="s">
        <v>244</v>
      </c>
      <c r="Z78" s="151"/>
      <c r="AA78" s="151"/>
      <c r="AB78" s="151"/>
      <c r="AC78" s="151"/>
      <c r="AD78" s="151"/>
      <c r="AE78" s="151"/>
      <c r="AF78" s="151"/>
      <c r="AG78" s="151" t="s">
        <v>245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7" t="s">
        <v>235</v>
      </c>
      <c r="B79" s="168" t="s">
        <v>206</v>
      </c>
      <c r="C79" s="190" t="s">
        <v>27</v>
      </c>
      <c r="D79" s="169"/>
      <c r="E79" s="170"/>
      <c r="F79" s="171"/>
      <c r="G79" s="171">
        <f>SUMIF(AG80:AG88,"&lt;&gt;NOR",G80:G88)</f>
        <v>0</v>
      </c>
      <c r="H79" s="171"/>
      <c r="I79" s="171">
        <f>SUM(I80:I88)</f>
        <v>0</v>
      </c>
      <c r="J79" s="171"/>
      <c r="K79" s="171">
        <f>SUM(K80:K88)</f>
        <v>0</v>
      </c>
      <c r="L79" s="171"/>
      <c r="M79" s="171">
        <f>SUM(M80:M88)</f>
        <v>0</v>
      </c>
      <c r="N79" s="170"/>
      <c r="O79" s="170">
        <f>SUM(O80:O88)</f>
        <v>0</v>
      </c>
      <c r="P79" s="170"/>
      <c r="Q79" s="170">
        <f>SUM(Q80:Q88)</f>
        <v>0</v>
      </c>
      <c r="R79" s="171"/>
      <c r="S79" s="171"/>
      <c r="T79" s="172"/>
      <c r="U79" s="166"/>
      <c r="V79" s="166">
        <f>SUM(V80:V88)</f>
        <v>0</v>
      </c>
      <c r="W79" s="166"/>
      <c r="X79" s="166"/>
      <c r="Y79" s="166"/>
      <c r="AG79" t="s">
        <v>236</v>
      </c>
    </row>
    <row r="80" spans="1:60" outlineLevel="1" x14ac:dyDescent="0.2">
      <c r="A80" s="182">
        <v>54</v>
      </c>
      <c r="B80" s="183" t="s">
        <v>2467</v>
      </c>
      <c r="C80" s="193" t="s">
        <v>2468</v>
      </c>
      <c r="D80" s="184" t="s">
        <v>626</v>
      </c>
      <c r="E80" s="185">
        <v>1</v>
      </c>
      <c r="F80" s="186"/>
      <c r="G80" s="187">
        <f t="shared" ref="G80:G88" si="21">ROUND(E80*F80,2)</f>
        <v>0</v>
      </c>
      <c r="H80" s="186"/>
      <c r="I80" s="187">
        <f t="shared" ref="I80:I88" si="22">ROUND(E80*H80,2)</f>
        <v>0</v>
      </c>
      <c r="J80" s="186"/>
      <c r="K80" s="187">
        <f t="shared" ref="K80:K88" si="23">ROUND(E80*J80,2)</f>
        <v>0</v>
      </c>
      <c r="L80" s="187">
        <v>21</v>
      </c>
      <c r="M80" s="187">
        <f t="shared" ref="M80:M88" si="24">G80*(1+L80/100)</f>
        <v>0</v>
      </c>
      <c r="N80" s="185">
        <v>0</v>
      </c>
      <c r="O80" s="185">
        <f t="shared" ref="O80:O88" si="25">ROUND(E80*N80,2)</f>
        <v>0</v>
      </c>
      <c r="P80" s="185">
        <v>0</v>
      </c>
      <c r="Q80" s="185">
        <f t="shared" ref="Q80:Q88" si="26">ROUND(E80*P80,2)</f>
        <v>0</v>
      </c>
      <c r="R80" s="187"/>
      <c r="S80" s="187" t="s">
        <v>349</v>
      </c>
      <c r="T80" s="188" t="s">
        <v>366</v>
      </c>
      <c r="U80" s="162">
        <v>0</v>
      </c>
      <c r="V80" s="162">
        <f t="shared" ref="V80:V88" si="27">ROUND(E80*U80,2)</f>
        <v>0</v>
      </c>
      <c r="W80" s="162"/>
      <c r="X80" s="162" t="s">
        <v>1615</v>
      </c>
      <c r="Y80" s="162" t="s">
        <v>244</v>
      </c>
      <c r="Z80" s="151"/>
      <c r="AA80" s="151"/>
      <c r="AB80" s="151"/>
      <c r="AC80" s="151"/>
      <c r="AD80" s="151"/>
      <c r="AE80" s="151"/>
      <c r="AF80" s="151"/>
      <c r="AG80" s="151" t="s">
        <v>1616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2">
        <v>55</v>
      </c>
      <c r="B81" s="183" t="s">
        <v>2469</v>
      </c>
      <c r="C81" s="193" t="s">
        <v>423</v>
      </c>
      <c r="D81" s="184" t="s">
        <v>626</v>
      </c>
      <c r="E81" s="185">
        <v>1</v>
      </c>
      <c r="F81" s="186"/>
      <c r="G81" s="187">
        <f t="shared" si="21"/>
        <v>0</v>
      </c>
      <c r="H81" s="186"/>
      <c r="I81" s="187">
        <f t="shared" si="22"/>
        <v>0</v>
      </c>
      <c r="J81" s="186"/>
      <c r="K81" s="187">
        <f t="shared" si="23"/>
        <v>0</v>
      </c>
      <c r="L81" s="187">
        <v>21</v>
      </c>
      <c r="M81" s="187">
        <f t="shared" si="24"/>
        <v>0</v>
      </c>
      <c r="N81" s="185">
        <v>0</v>
      </c>
      <c r="O81" s="185">
        <f t="shared" si="25"/>
        <v>0</v>
      </c>
      <c r="P81" s="185">
        <v>0</v>
      </c>
      <c r="Q81" s="185">
        <f t="shared" si="26"/>
        <v>0</v>
      </c>
      <c r="R81" s="187"/>
      <c r="S81" s="187" t="s">
        <v>349</v>
      </c>
      <c r="T81" s="188" t="s">
        <v>366</v>
      </c>
      <c r="U81" s="162">
        <v>0</v>
      </c>
      <c r="V81" s="162">
        <f t="shared" si="27"/>
        <v>0</v>
      </c>
      <c r="W81" s="162"/>
      <c r="X81" s="162" t="s">
        <v>1615</v>
      </c>
      <c r="Y81" s="162" t="s">
        <v>244</v>
      </c>
      <c r="Z81" s="151"/>
      <c r="AA81" s="151"/>
      <c r="AB81" s="151"/>
      <c r="AC81" s="151"/>
      <c r="AD81" s="151"/>
      <c r="AE81" s="151"/>
      <c r="AF81" s="151"/>
      <c r="AG81" s="151" t="s">
        <v>1616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2">
        <v>56</v>
      </c>
      <c r="B82" s="183" t="s">
        <v>2470</v>
      </c>
      <c r="C82" s="193" t="s">
        <v>2471</v>
      </c>
      <c r="D82" s="184" t="s">
        <v>626</v>
      </c>
      <c r="E82" s="185">
        <v>1</v>
      </c>
      <c r="F82" s="186"/>
      <c r="G82" s="187">
        <f t="shared" si="21"/>
        <v>0</v>
      </c>
      <c r="H82" s="186"/>
      <c r="I82" s="187">
        <f t="shared" si="22"/>
        <v>0</v>
      </c>
      <c r="J82" s="186"/>
      <c r="K82" s="187">
        <f t="shared" si="23"/>
        <v>0</v>
      </c>
      <c r="L82" s="187">
        <v>21</v>
      </c>
      <c r="M82" s="187">
        <f t="shared" si="24"/>
        <v>0</v>
      </c>
      <c r="N82" s="185">
        <v>0</v>
      </c>
      <c r="O82" s="185">
        <f t="shared" si="25"/>
        <v>0</v>
      </c>
      <c r="P82" s="185">
        <v>0</v>
      </c>
      <c r="Q82" s="185">
        <f t="shared" si="26"/>
        <v>0</v>
      </c>
      <c r="R82" s="187"/>
      <c r="S82" s="187" t="s">
        <v>349</v>
      </c>
      <c r="T82" s="188" t="s">
        <v>366</v>
      </c>
      <c r="U82" s="162">
        <v>0</v>
      </c>
      <c r="V82" s="162">
        <f t="shared" si="27"/>
        <v>0</v>
      </c>
      <c r="W82" s="162"/>
      <c r="X82" s="162" t="s">
        <v>1615</v>
      </c>
      <c r="Y82" s="162" t="s">
        <v>244</v>
      </c>
      <c r="Z82" s="151"/>
      <c r="AA82" s="151"/>
      <c r="AB82" s="151"/>
      <c r="AC82" s="151"/>
      <c r="AD82" s="151"/>
      <c r="AE82" s="151"/>
      <c r="AF82" s="151"/>
      <c r="AG82" s="151" t="s">
        <v>1616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2">
        <v>57</v>
      </c>
      <c r="B83" s="183" t="s">
        <v>2472</v>
      </c>
      <c r="C83" s="193" t="s">
        <v>2473</v>
      </c>
      <c r="D83" s="184" t="s">
        <v>626</v>
      </c>
      <c r="E83" s="185">
        <v>1</v>
      </c>
      <c r="F83" s="186"/>
      <c r="G83" s="187">
        <f t="shared" si="21"/>
        <v>0</v>
      </c>
      <c r="H83" s="186"/>
      <c r="I83" s="187">
        <f t="shared" si="22"/>
        <v>0</v>
      </c>
      <c r="J83" s="186"/>
      <c r="K83" s="187">
        <f t="shared" si="23"/>
        <v>0</v>
      </c>
      <c r="L83" s="187">
        <v>21</v>
      </c>
      <c r="M83" s="187">
        <f t="shared" si="24"/>
        <v>0</v>
      </c>
      <c r="N83" s="185">
        <v>0</v>
      </c>
      <c r="O83" s="185">
        <f t="shared" si="25"/>
        <v>0</v>
      </c>
      <c r="P83" s="185">
        <v>0</v>
      </c>
      <c r="Q83" s="185">
        <f t="shared" si="26"/>
        <v>0</v>
      </c>
      <c r="R83" s="187"/>
      <c r="S83" s="187" t="s">
        <v>349</v>
      </c>
      <c r="T83" s="188" t="s">
        <v>366</v>
      </c>
      <c r="U83" s="162">
        <v>0</v>
      </c>
      <c r="V83" s="162">
        <f t="shared" si="27"/>
        <v>0</v>
      </c>
      <c r="W83" s="162"/>
      <c r="X83" s="162" t="s">
        <v>1615</v>
      </c>
      <c r="Y83" s="162" t="s">
        <v>244</v>
      </c>
      <c r="Z83" s="151"/>
      <c r="AA83" s="151"/>
      <c r="AB83" s="151"/>
      <c r="AC83" s="151"/>
      <c r="AD83" s="151"/>
      <c r="AE83" s="151"/>
      <c r="AF83" s="151"/>
      <c r="AG83" s="151" t="s">
        <v>1616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2">
        <v>58</v>
      </c>
      <c r="B84" s="183" t="s">
        <v>2146</v>
      </c>
      <c r="C84" s="193" t="s">
        <v>2474</v>
      </c>
      <c r="D84" s="184" t="s">
        <v>626</v>
      </c>
      <c r="E84" s="185">
        <v>1</v>
      </c>
      <c r="F84" s="186"/>
      <c r="G84" s="187">
        <f t="shared" si="21"/>
        <v>0</v>
      </c>
      <c r="H84" s="186"/>
      <c r="I84" s="187">
        <f t="shared" si="22"/>
        <v>0</v>
      </c>
      <c r="J84" s="186"/>
      <c r="K84" s="187">
        <f t="shared" si="23"/>
        <v>0</v>
      </c>
      <c r="L84" s="187">
        <v>21</v>
      </c>
      <c r="M84" s="187">
        <f t="shared" si="24"/>
        <v>0</v>
      </c>
      <c r="N84" s="185">
        <v>0</v>
      </c>
      <c r="O84" s="185">
        <f t="shared" si="25"/>
        <v>0</v>
      </c>
      <c r="P84" s="185">
        <v>0</v>
      </c>
      <c r="Q84" s="185">
        <f t="shared" si="26"/>
        <v>0</v>
      </c>
      <c r="R84" s="187"/>
      <c r="S84" s="187" t="s">
        <v>349</v>
      </c>
      <c r="T84" s="188" t="s">
        <v>366</v>
      </c>
      <c r="U84" s="162">
        <v>0</v>
      </c>
      <c r="V84" s="162">
        <f t="shared" si="27"/>
        <v>0</v>
      </c>
      <c r="W84" s="162"/>
      <c r="X84" s="162" t="s">
        <v>1615</v>
      </c>
      <c r="Y84" s="162" t="s">
        <v>244</v>
      </c>
      <c r="Z84" s="151"/>
      <c r="AA84" s="151"/>
      <c r="AB84" s="151"/>
      <c r="AC84" s="151"/>
      <c r="AD84" s="151"/>
      <c r="AE84" s="151"/>
      <c r="AF84" s="151"/>
      <c r="AG84" s="151" t="s">
        <v>1616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82">
        <v>59</v>
      </c>
      <c r="B85" s="183" t="s">
        <v>2475</v>
      </c>
      <c r="C85" s="193" t="s">
        <v>2476</v>
      </c>
      <c r="D85" s="184" t="s">
        <v>626</v>
      </c>
      <c r="E85" s="185">
        <v>1</v>
      </c>
      <c r="F85" s="186"/>
      <c r="G85" s="187">
        <f t="shared" si="21"/>
        <v>0</v>
      </c>
      <c r="H85" s="186"/>
      <c r="I85" s="187">
        <f t="shared" si="22"/>
        <v>0</v>
      </c>
      <c r="J85" s="186"/>
      <c r="K85" s="187">
        <f t="shared" si="23"/>
        <v>0</v>
      </c>
      <c r="L85" s="187">
        <v>21</v>
      </c>
      <c r="M85" s="187">
        <f t="shared" si="24"/>
        <v>0</v>
      </c>
      <c r="N85" s="185">
        <v>0</v>
      </c>
      <c r="O85" s="185">
        <f t="shared" si="25"/>
        <v>0</v>
      </c>
      <c r="P85" s="185">
        <v>0</v>
      </c>
      <c r="Q85" s="185">
        <f t="shared" si="26"/>
        <v>0</v>
      </c>
      <c r="R85" s="187"/>
      <c r="S85" s="187" t="s">
        <v>349</v>
      </c>
      <c r="T85" s="188" t="s">
        <v>366</v>
      </c>
      <c r="U85" s="162">
        <v>0</v>
      </c>
      <c r="V85" s="162">
        <f t="shared" si="27"/>
        <v>0</v>
      </c>
      <c r="W85" s="162"/>
      <c r="X85" s="162" t="s">
        <v>1615</v>
      </c>
      <c r="Y85" s="162" t="s">
        <v>244</v>
      </c>
      <c r="Z85" s="151"/>
      <c r="AA85" s="151"/>
      <c r="AB85" s="151"/>
      <c r="AC85" s="151"/>
      <c r="AD85" s="151"/>
      <c r="AE85" s="151"/>
      <c r="AF85" s="151"/>
      <c r="AG85" s="151" t="s">
        <v>1616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2">
        <v>60</v>
      </c>
      <c r="B86" s="183" t="s">
        <v>2477</v>
      </c>
      <c r="C86" s="193" t="s">
        <v>2478</v>
      </c>
      <c r="D86" s="184" t="s">
        <v>626</v>
      </c>
      <c r="E86" s="185">
        <v>1</v>
      </c>
      <c r="F86" s="186"/>
      <c r="G86" s="187">
        <f t="shared" si="21"/>
        <v>0</v>
      </c>
      <c r="H86" s="186"/>
      <c r="I86" s="187">
        <f t="shared" si="22"/>
        <v>0</v>
      </c>
      <c r="J86" s="186"/>
      <c r="K86" s="187">
        <f t="shared" si="23"/>
        <v>0</v>
      </c>
      <c r="L86" s="187">
        <v>21</v>
      </c>
      <c r="M86" s="187">
        <f t="shared" si="24"/>
        <v>0</v>
      </c>
      <c r="N86" s="185">
        <v>0</v>
      </c>
      <c r="O86" s="185">
        <f t="shared" si="25"/>
        <v>0</v>
      </c>
      <c r="P86" s="185">
        <v>0</v>
      </c>
      <c r="Q86" s="185">
        <f t="shared" si="26"/>
        <v>0</v>
      </c>
      <c r="R86" s="187"/>
      <c r="S86" s="187" t="s">
        <v>349</v>
      </c>
      <c r="T86" s="188" t="s">
        <v>366</v>
      </c>
      <c r="U86" s="162">
        <v>0</v>
      </c>
      <c r="V86" s="162">
        <f t="shared" si="27"/>
        <v>0</v>
      </c>
      <c r="W86" s="162"/>
      <c r="X86" s="162" t="s">
        <v>1615</v>
      </c>
      <c r="Y86" s="162" t="s">
        <v>244</v>
      </c>
      <c r="Z86" s="151"/>
      <c r="AA86" s="151"/>
      <c r="AB86" s="151"/>
      <c r="AC86" s="151"/>
      <c r="AD86" s="151"/>
      <c r="AE86" s="151"/>
      <c r="AF86" s="151"/>
      <c r="AG86" s="151" t="s">
        <v>1616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82">
        <v>61</v>
      </c>
      <c r="B87" s="183" t="s">
        <v>2479</v>
      </c>
      <c r="C87" s="193" t="s">
        <v>2480</v>
      </c>
      <c r="D87" s="184" t="s">
        <v>626</v>
      </c>
      <c r="E87" s="185">
        <v>1</v>
      </c>
      <c r="F87" s="186"/>
      <c r="G87" s="187">
        <f t="shared" si="21"/>
        <v>0</v>
      </c>
      <c r="H87" s="186"/>
      <c r="I87" s="187">
        <f t="shared" si="22"/>
        <v>0</v>
      </c>
      <c r="J87" s="186"/>
      <c r="K87" s="187">
        <f t="shared" si="23"/>
        <v>0</v>
      </c>
      <c r="L87" s="187">
        <v>21</v>
      </c>
      <c r="M87" s="187">
        <f t="shared" si="24"/>
        <v>0</v>
      </c>
      <c r="N87" s="185">
        <v>0</v>
      </c>
      <c r="O87" s="185">
        <f t="shared" si="25"/>
        <v>0</v>
      </c>
      <c r="P87" s="185">
        <v>0</v>
      </c>
      <c r="Q87" s="185">
        <f t="shared" si="26"/>
        <v>0</v>
      </c>
      <c r="R87" s="187"/>
      <c r="S87" s="187" t="s">
        <v>349</v>
      </c>
      <c r="T87" s="188" t="s">
        <v>366</v>
      </c>
      <c r="U87" s="162">
        <v>0</v>
      </c>
      <c r="V87" s="162">
        <f t="shared" si="27"/>
        <v>0</v>
      </c>
      <c r="W87" s="162"/>
      <c r="X87" s="162" t="s">
        <v>1615</v>
      </c>
      <c r="Y87" s="162" t="s">
        <v>244</v>
      </c>
      <c r="Z87" s="151"/>
      <c r="AA87" s="151"/>
      <c r="AB87" s="151"/>
      <c r="AC87" s="151"/>
      <c r="AD87" s="151"/>
      <c r="AE87" s="151"/>
      <c r="AF87" s="151"/>
      <c r="AG87" s="151" t="s">
        <v>1616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4">
        <v>62</v>
      </c>
      <c r="B88" s="175" t="s">
        <v>2481</v>
      </c>
      <c r="C88" s="191" t="s">
        <v>2482</v>
      </c>
      <c r="D88" s="176" t="s">
        <v>626</v>
      </c>
      <c r="E88" s="177">
        <v>1</v>
      </c>
      <c r="F88" s="178"/>
      <c r="G88" s="179">
        <f t="shared" si="21"/>
        <v>0</v>
      </c>
      <c r="H88" s="178"/>
      <c r="I88" s="179">
        <f t="shared" si="22"/>
        <v>0</v>
      </c>
      <c r="J88" s="178"/>
      <c r="K88" s="179">
        <f t="shared" si="23"/>
        <v>0</v>
      </c>
      <c r="L88" s="179">
        <v>21</v>
      </c>
      <c r="M88" s="179">
        <f t="shared" si="24"/>
        <v>0</v>
      </c>
      <c r="N88" s="177">
        <v>0</v>
      </c>
      <c r="O88" s="177">
        <f t="shared" si="25"/>
        <v>0</v>
      </c>
      <c r="P88" s="177">
        <v>0</v>
      </c>
      <c r="Q88" s="177">
        <f t="shared" si="26"/>
        <v>0</v>
      </c>
      <c r="R88" s="179"/>
      <c r="S88" s="179" t="s">
        <v>349</v>
      </c>
      <c r="T88" s="180" t="s">
        <v>366</v>
      </c>
      <c r="U88" s="162">
        <v>0</v>
      </c>
      <c r="V88" s="162">
        <f t="shared" si="27"/>
        <v>0</v>
      </c>
      <c r="W88" s="162"/>
      <c r="X88" s="162" t="s">
        <v>1615</v>
      </c>
      <c r="Y88" s="162" t="s">
        <v>244</v>
      </c>
      <c r="Z88" s="151"/>
      <c r="AA88" s="151"/>
      <c r="AB88" s="151"/>
      <c r="AC88" s="151"/>
      <c r="AD88" s="151"/>
      <c r="AE88" s="151"/>
      <c r="AF88" s="151"/>
      <c r="AG88" s="151" t="s">
        <v>1616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3"/>
      <c r="B89" s="4"/>
      <c r="C89" s="195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12</v>
      </c>
      <c r="AF89">
        <v>21</v>
      </c>
      <c r="AG89" t="s">
        <v>221</v>
      </c>
    </row>
    <row r="90" spans="1:60" x14ac:dyDescent="0.2">
      <c r="A90" s="154"/>
      <c r="B90" s="155" t="s">
        <v>29</v>
      </c>
      <c r="C90" s="196"/>
      <c r="D90" s="156"/>
      <c r="E90" s="157"/>
      <c r="F90" s="157"/>
      <c r="G90" s="173">
        <f>G8+G33+G38+G50+G57+G62+G74+G79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483</v>
      </c>
    </row>
    <row r="91" spans="1:60" x14ac:dyDescent="0.2">
      <c r="C91" s="197"/>
      <c r="D91" s="10"/>
      <c r="AG91" t="s">
        <v>484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sjNexayHQAXosH/FUyVz6JuOLjZshnE+zsvb/1oYC+seluppqNvjqFU6VDeyv0XyBw+UQLGQUJ/IKfbLGo1uQ==" saltValue="7cOev80Ds9e/4NzA+kICT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001 001 Pol</vt:lpstr>
      <vt:lpstr>001 002 Pol</vt:lpstr>
      <vt:lpstr>001 003 Pol</vt:lpstr>
      <vt:lpstr>001 004 Pol</vt:lpstr>
      <vt:lpstr>001 005 Pol</vt:lpstr>
      <vt:lpstr>001 006 Pol</vt:lpstr>
      <vt:lpstr>001 007 Pol</vt:lpstr>
      <vt:lpstr>001 008 Pol</vt:lpstr>
      <vt:lpstr>001 009 Pol</vt:lpstr>
      <vt:lpstr>001 010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 Pol'!Názvy_tisku</vt:lpstr>
      <vt:lpstr>'001 002 Pol'!Názvy_tisku</vt:lpstr>
      <vt:lpstr>'001 003 Pol'!Názvy_tisku</vt:lpstr>
      <vt:lpstr>'001 004 Pol'!Názvy_tisku</vt:lpstr>
      <vt:lpstr>'001 005 Pol'!Názvy_tisku</vt:lpstr>
      <vt:lpstr>'001 006 Pol'!Názvy_tisku</vt:lpstr>
      <vt:lpstr>'001 007 Pol'!Názvy_tisku</vt:lpstr>
      <vt:lpstr>'001 008 Pol'!Názvy_tisku</vt:lpstr>
      <vt:lpstr>'001 009 Pol'!Názvy_tisku</vt:lpstr>
      <vt:lpstr>'001 010 Pol'!Názvy_tisku</vt:lpstr>
      <vt:lpstr>oadresa</vt:lpstr>
      <vt:lpstr>Stavba!Objednatel</vt:lpstr>
      <vt:lpstr>Stavba!Objekt</vt:lpstr>
      <vt:lpstr>'001 001 Pol'!Oblast_tisku</vt:lpstr>
      <vt:lpstr>'001 002 Pol'!Oblast_tisku</vt:lpstr>
      <vt:lpstr>'001 003 Pol'!Oblast_tisku</vt:lpstr>
      <vt:lpstr>'001 004 Pol'!Oblast_tisku</vt:lpstr>
      <vt:lpstr>'001 005 Pol'!Oblast_tisku</vt:lpstr>
      <vt:lpstr>'001 006 Pol'!Oblast_tisku</vt:lpstr>
      <vt:lpstr>'001 007 Pol'!Oblast_tisku</vt:lpstr>
      <vt:lpstr>'001 008 Pol'!Oblast_tisku</vt:lpstr>
      <vt:lpstr>'001 009 Pol'!Oblast_tisku</vt:lpstr>
      <vt:lpstr>'001 010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Niklova</dc:creator>
  <cp:lastModifiedBy>Maslovská Jana</cp:lastModifiedBy>
  <cp:lastPrinted>2019-03-19T12:27:02Z</cp:lastPrinted>
  <dcterms:created xsi:type="dcterms:W3CDTF">2009-04-08T07:15:50Z</dcterms:created>
  <dcterms:modified xsi:type="dcterms:W3CDTF">2024-10-14T12:11:28Z</dcterms:modified>
</cp:coreProperties>
</file>