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16" yWindow="65416" windowWidth="29040" windowHeight="15840" tabRatio="905" activeTab="1"/>
  </bookViews>
  <sheets>
    <sheet name="Rekapitulace" sheetId="1" r:id="rId1"/>
    <sheet name="Rozpočet" sheetId="2" r:id="rId2"/>
  </sheets>
  <definedNames>
    <definedName name="_____Excel_BuiltIn_Print_Titles" localSheetId="1">'Rozpočet'!$A$11:$DA$12</definedName>
    <definedName name="____Excel_BuiltIn_Print_Titles" localSheetId="1">'Rozpočet'!$A$11:$DB$12</definedName>
    <definedName name="___Excel_BuiltIn_Print_Titles" localSheetId="1">'Rozpočet'!$A$11:$DF$12</definedName>
    <definedName name="__Excel_BuiltIn_Print_Titles" localSheetId="1">'Rozpočet'!$A$11:$DL$12</definedName>
    <definedName name="_Excel_BuiltIn_Print_Titles" localSheetId="1">'Rozpočet'!$A$11:$EG$12</definedName>
    <definedName name="Excel_BuiltIn_Print_Titles" localSheetId="1">'Rozpočet'!$A$11:$FF$12</definedName>
    <definedName name="_xlnm.Print_Area" localSheetId="0">'Rekapitulace'!$B$1:$AO$80</definedName>
    <definedName name="_xlnm.Print_Area" localSheetId="1">'Rozpočet'!$B$1:$I$39</definedName>
    <definedName name="_xlnm.Print_Titles" localSheetId="1">'Rozpočet'!$11:$12</definedName>
  </definedNames>
  <calcPr calcId="191029"/>
  <extLst/>
</workbook>
</file>

<file path=xl/sharedStrings.xml><?xml version="1.0" encoding="utf-8"?>
<sst xmlns="http://schemas.openxmlformats.org/spreadsheetml/2006/main" count="197" uniqueCount="119">
  <si>
    <t>SOUHRNNÝ LIST STAVBY</t>
  </si>
  <si>
    <t>Stavba:</t>
  </si>
  <si>
    <t>Místo:</t>
  </si>
  <si>
    <t>Karviná</t>
  </si>
  <si>
    <t>Datum: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</si>
  <si>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</si>
  <si>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</si>
  <si>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</si>
  <si>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</si>
  <si>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</si>
  <si>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</si>
  <si>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</si>
  <si>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</si>
  <si>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</si>
  <si>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</si>
  <si>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</si>
  <si>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</si>
  <si>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</si>
  <si>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</si>
  <si>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</si>
  <si>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</si>
  <si>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</si>
  <si>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</si>
  <si>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</si>
  <si>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</si>
  <si>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</si>
  <si>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</si>
  <si>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</si>
  <si>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</si>
  <si>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</si>
  <si>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</si>
  <si>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</si>
  <si>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</si>
  <si>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</si>
  <si>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</si>
  <si>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</si>
  <si>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</si>
  <si>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</si>
  <si>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</si>
  <si>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</si>
  <si>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</si>
  <si>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</si>
  <si>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</si>
  <si>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</si>
  <si>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</si>
  <si>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</si>
  <si>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</si>
  <si>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</si>
  <si>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</si>
  <si>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</si>
  <si>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</si>
  <si>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Náklady z rozpočtu</t>
  </si>
  <si>
    <t>K</t>
  </si>
  <si>
    <t>Informační tabule na staveništi</t>
  </si>
  <si>
    <t>Kč</t>
  </si>
  <si>
    <t>Dopravní značení na staveništi</t>
  </si>
  <si>
    <t>Zařízení staveniště</t>
  </si>
  <si>
    <t>Vytyčení trasy inženýrských sítí v zastavěném prostoru</t>
  </si>
  <si>
    <t>km</t>
  </si>
  <si>
    <t xml:space="preserve">Geodetické práce po výstavbě   </t>
  </si>
  <si>
    <t>kpl</t>
  </si>
  <si>
    <t>m2</t>
  </si>
  <si>
    <t>m</t>
  </si>
  <si>
    <t>120901121</t>
  </si>
  <si>
    <t>Bourání zdiva z betonu prostého neprokládaného v odkopávkách nebo prokopávkách ručně</t>
  </si>
  <si>
    <t>m3</t>
  </si>
  <si>
    <t>t</t>
  </si>
  <si>
    <t>kus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</si>
  <si>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</si>
  <si>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</si>
  <si>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</si>
  <si>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</si>
  <si>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</si>
  <si>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</si>
  <si>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</si>
  <si>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</si>
  <si>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</si>
  <si>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</si>
  <si>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Cena celkem [CZK]</t>
  </si>
  <si>
    <t/>
  </si>
  <si>
    <t>VRN 1</t>
  </si>
  <si>
    <t>VRN 2</t>
  </si>
  <si>
    <t>VRN 3</t>
  </si>
  <si>
    <t>VRN 4</t>
  </si>
  <si>
    <t>VRN 5</t>
  </si>
  <si>
    <t>VRN 6</t>
  </si>
  <si>
    <t>Oprava MK ul. Včelařská v Karviné - Hranicích</t>
  </si>
  <si>
    <t>úsek od ul. Hraničářská po úroveň RD č.p. 505/6c</t>
  </si>
  <si>
    <t>Oprava MK ul. Včelařská v Karviné - Hranicích, úsek od ul. Hraničářská po úroveň RD č.p. 505/6c</t>
  </si>
  <si>
    <t xml:space="preserve">Zkoušky a ostatní měření   </t>
  </si>
  <si>
    <t>113107142</t>
  </si>
  <si>
    <t>Odstranění podkladu pl do 50 m2 živičných tl 100 mm</t>
  </si>
  <si>
    <t>113154224</t>
  </si>
  <si>
    <t>Frézování živičného krytu tl 100 mm pruh š 1 m pl do 1000 m2 bez překážek v trase</t>
  </si>
  <si>
    <t>1223511</t>
  </si>
  <si>
    <t xml:space="preserve">Odkopávky a prokopávky nezapažené v hornině třídy těžitelnosti II, skupiny 4 objem do 500 m3 strojně  vč. nakládání, odvozu, poplatku za skládku a úpravy pláně  </t>
  </si>
  <si>
    <t>564851111</t>
  </si>
  <si>
    <t>Podklad ze štěrkodrtě ŠD tl 150 mm</t>
  </si>
  <si>
    <t>569531111</t>
  </si>
  <si>
    <t>Zpevnění krajnic prohozenou zeminou tl 100 mm</t>
  </si>
  <si>
    <t>573231111</t>
  </si>
  <si>
    <t>Postřik živičný spojovací ze silniční emulze v množství do 0,7 kg/m2</t>
  </si>
  <si>
    <t>565135121</t>
  </si>
  <si>
    <t>Asfaltový beton vrstva podkladní ACP 16 (obalované kamenivo OKS) tl 50 mm š přes 3 m</t>
  </si>
  <si>
    <t>577144121</t>
  </si>
  <si>
    <t>Asfaltový beton vrstva obrusná ACO 11 (ABS) tř. I tl 50 mm š přes 3 m z nemodifikovaného asfaltu</t>
  </si>
  <si>
    <t>899431111</t>
  </si>
  <si>
    <t>Výšková úprava uličního vstupu nebo vpusti do 200 mm zvýšením krycího hrnce, šoupěte nebo hydrantu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</si>
  <si>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</si>
  <si>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</si>
  <si>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</si>
  <si>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</si>
  <si>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997013861</t>
  </si>
  <si>
    <t>Poplatek za uložení stavebního odpadu na recyklační skládce (skládkovné) z prostého betonu kód odpadu 17 01 01</t>
  </si>
  <si>
    <t>997013875</t>
  </si>
  <si>
    <t>Poplatek za uložení stavebního odpadu na recyklační skládce (skládkovné) asfaltového bez obsahu dehtu zatříděného do Katalogu odpadů pod kódem 17 03 02</t>
  </si>
  <si>
    <t>998225111</t>
  </si>
  <si>
    <t>Přesun hmot pro pozemní komunikace s krytem z kamene, monolitickým betonovým nebo živičným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</si>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</sst>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0%;\-0.00%"/>
    <numFmt numFmtId="166" formatCode="#,##0.000"/>
  </numFmts>
  <fonts count="19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0"/>
      <color indexed="56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 wrapText="1"/>
      <protection locked="0"/>
    </xf>
    <xf numFmtId="166" fontId="0" fillId="0" borderId="13" xfId="20" applyNumberFormat="1" applyFont="1" applyFill="1" applyBorder="1" applyAlignment="1" applyProtection="1">
      <alignment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/>
    </xf>
    <xf numFmtId="166" fontId="0" fillId="0" borderId="13" xfId="2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4" fontId="0" fillId="0" borderId="13" xfId="2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39" fontId="0" fillId="0" borderId="13" xfId="0" applyNumberFormat="1" applyFont="1" applyFill="1" applyBorder="1" applyAlignment="1" applyProtection="1">
      <alignment vertic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39" fontId="14" fillId="0" borderId="0" xfId="0" applyNumberFormat="1" applyFont="1" applyBorder="1" applyAlignment="1" applyProtection="1">
      <alignment horizontal="right" vertical="center"/>
      <protection locked="0"/>
    </xf>
    <xf numFmtId="39" fontId="14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39" fontId="17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39" fontId="11" fillId="0" borderId="0" xfId="0" applyNumberFormat="1" applyFont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39" fontId="3" fillId="2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left" vertical="top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165" fontId="10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Y81"/>
  <sheetViews>
    <sheetView showGridLines="0" zoomScale="128" zoomScaleNormal="128" zoomScaleSheetLayoutView="100" workbookViewId="0" topLeftCell="A67">
      <selection activeCell="O92" sqref="O92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2" width="2.5" style="1" customWidth="1"/>
    <col min="33" max="33" width="3.33203125" style="1" customWidth="1"/>
    <col min="34" max="36" width="2.5" style="1" customWidth="1"/>
    <col min="37" max="37" width="8.33203125" style="1" customWidth="1"/>
    <col min="38" max="38" width="3.33203125" style="1" customWidth="1"/>
    <col min="39" max="39" width="13.33203125" style="1" customWidth="1"/>
    <col min="40" max="40" width="7.5" style="1" customWidth="1"/>
    <col min="41" max="41" width="4.16015625" style="1" customWidth="1"/>
    <col min="42" max="42" width="1.66796875" style="1" customWidth="1"/>
    <col min="43" max="43" width="10.66015625" style="70" customWidth="1"/>
    <col min="44" max="155" width="10.66015625" style="2" customWidth="1"/>
  </cols>
  <sheetData>
    <row r="1" spans="1:43" s="1" customFormat="1" ht="37.5" customHeight="1">
      <c r="A1" s="67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67"/>
      <c r="AQ1" s="67"/>
    </row>
    <row r="2" spans="1:43" s="1" customFormat="1" ht="7.5" customHeight="1">
      <c r="A2" s="67"/>
      <c r="AP2" s="67"/>
      <c r="AQ2" s="67"/>
    </row>
    <row r="3" spans="1:43" s="1" customFormat="1" ht="27.75" customHeight="1">
      <c r="A3" s="67"/>
      <c r="C3" s="3" t="s">
        <v>1</v>
      </c>
      <c r="I3" s="76" t="s">
        <v>88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P3" s="67"/>
      <c r="AQ3" s="67"/>
    </row>
    <row r="4" spans="1:43" s="1" customFormat="1" ht="7.5" customHeight="1">
      <c r="A4" s="67"/>
      <c r="AP4" s="67"/>
      <c r="AQ4" s="67"/>
    </row>
    <row r="5" spans="1:43" s="1" customFormat="1" ht="15" customHeight="1">
      <c r="A5" s="67"/>
      <c r="C5" s="4" t="s">
        <v>2</v>
      </c>
      <c r="I5" s="92" t="s">
        <v>3</v>
      </c>
      <c r="J5" s="92"/>
      <c r="K5" s="92"/>
      <c r="AJ5" s="4" t="s">
        <v>4</v>
      </c>
      <c r="AM5" s="89">
        <v>45412</v>
      </c>
      <c r="AN5" s="89"/>
      <c r="AP5" s="67"/>
      <c r="AQ5" s="67"/>
    </row>
    <row r="6" spans="1:43" s="1" customFormat="1" ht="15" customHeight="1">
      <c r="A6" s="67"/>
      <c r="AP6" s="67"/>
      <c r="AQ6" s="67"/>
    </row>
    <row r="7" spans="1:43" s="1" customFormat="1" ht="15" customHeight="1">
      <c r="A7" s="67"/>
      <c r="C7" s="4" t="s">
        <v>5</v>
      </c>
      <c r="P7" s="6"/>
      <c r="AJ7" s="4" t="s">
        <v>6</v>
      </c>
      <c r="AM7" s="5" t="s">
        <v>7</v>
      </c>
      <c r="AP7" s="67"/>
      <c r="AQ7" s="67"/>
    </row>
    <row r="8" spans="1:43" s="1" customFormat="1" ht="19.5" customHeight="1">
      <c r="A8" s="67"/>
      <c r="D8" s="5" t="s">
        <v>8</v>
      </c>
      <c r="AJ8" s="4" t="s">
        <v>9</v>
      </c>
      <c r="AM8" s="5" t="s">
        <v>10</v>
      </c>
      <c r="AP8" s="67"/>
      <c r="AQ8" s="67"/>
    </row>
    <row r="9" spans="1:43" s="1" customFormat="1" ht="7.5" customHeight="1">
      <c r="A9" s="67"/>
      <c r="AP9" s="67"/>
      <c r="AQ9" s="67"/>
    </row>
    <row r="10" spans="1:43" s="1" customFormat="1" ht="15" customHeight="1">
      <c r="A10" s="67"/>
      <c r="C10" s="4" t="s">
        <v>11</v>
      </c>
      <c r="AJ10" s="4" t="s">
        <v>6</v>
      </c>
      <c r="AM10" s="5"/>
      <c r="AP10" s="67"/>
      <c r="AQ10" s="67"/>
    </row>
    <row r="11" spans="1:43" s="1" customFormat="1" ht="15.75" customHeight="1">
      <c r="A11" s="67"/>
      <c r="D11" s="5"/>
      <c r="AJ11" s="4" t="s">
        <v>9</v>
      </c>
      <c r="AM11" s="5"/>
      <c r="AP11" s="67"/>
      <c r="AQ11" s="67"/>
    </row>
    <row r="12" spans="1:43" s="1" customFormat="1" ht="7.5" customHeight="1">
      <c r="A12" s="67"/>
      <c r="AP12" s="67"/>
      <c r="AQ12" s="67"/>
    </row>
    <row r="13" spans="1:43" s="1" customFormat="1" ht="15" customHeight="1">
      <c r="A13" s="67"/>
      <c r="C13" s="4" t="s">
        <v>12</v>
      </c>
      <c r="AJ13" s="4" t="s">
        <v>6</v>
      </c>
      <c r="AM13" s="5"/>
      <c r="AP13" s="67"/>
      <c r="AQ13" s="67"/>
    </row>
    <row r="14" spans="1:43" s="1" customFormat="1" ht="19.5" customHeight="1">
      <c r="A14" s="67"/>
      <c r="D14" s="5" t="s">
        <v>13</v>
      </c>
      <c r="AJ14" s="4" t="s">
        <v>9</v>
      </c>
      <c r="AM14" s="5"/>
      <c r="AP14" s="67"/>
      <c r="AQ14" s="67"/>
    </row>
    <row r="15" spans="1:43" s="1" customFormat="1" ht="7.5" customHeight="1">
      <c r="A15" s="67"/>
      <c r="AP15" s="67"/>
      <c r="AQ15" s="67"/>
    </row>
    <row r="16" spans="1:43" s="1" customFormat="1" ht="15" customHeight="1">
      <c r="A16" s="67"/>
      <c r="C16" s="4" t="s">
        <v>14</v>
      </c>
      <c r="AJ16" s="4" t="s">
        <v>6</v>
      </c>
      <c r="AM16" s="5"/>
      <c r="AP16" s="67"/>
      <c r="AQ16" s="67"/>
    </row>
    <row r="17" spans="1:43" s="1" customFormat="1" ht="19.5" customHeight="1">
      <c r="A17" s="67"/>
      <c r="D17" s="5"/>
      <c r="AJ17" s="4" t="s">
        <v>9</v>
      </c>
      <c r="AM17" s="5"/>
      <c r="AP17" s="67"/>
      <c r="AQ17" s="67"/>
    </row>
    <row r="18" spans="1:43" s="1" customFormat="1" ht="7.5" customHeight="1">
      <c r="A18" s="67"/>
      <c r="AP18" s="67"/>
      <c r="AQ18" s="67"/>
    </row>
    <row r="19" spans="1:43" s="1" customFormat="1" ht="7.5" customHeight="1">
      <c r="A19" s="6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P19" s="67"/>
      <c r="AQ19" s="67"/>
    </row>
    <row r="20" spans="1:43" s="1" customFormat="1" ht="15" customHeight="1">
      <c r="A20" s="67"/>
      <c r="C20" s="8" t="s">
        <v>15</v>
      </c>
      <c r="AJ20" s="90">
        <f>AF79</f>
        <v>0</v>
      </c>
      <c r="AK20" s="90"/>
      <c r="AL20" s="90"/>
      <c r="AM20" s="90"/>
      <c r="AN20" s="90"/>
      <c r="AP20" s="67"/>
      <c r="AQ20" s="67"/>
    </row>
    <row r="21" spans="1:43" s="1" customFormat="1" ht="15" customHeight="1">
      <c r="A21" s="67"/>
      <c r="C21" s="8" t="s">
        <v>16</v>
      </c>
      <c r="AJ21" s="90">
        <v>0</v>
      </c>
      <c r="AK21" s="90"/>
      <c r="AL21" s="90"/>
      <c r="AM21" s="90"/>
      <c r="AN21" s="90"/>
      <c r="AP21" s="67"/>
      <c r="AQ21" s="67"/>
    </row>
    <row r="22" spans="1:43" s="9" customFormat="1" ht="7.5" customHeight="1">
      <c r="A22" s="61"/>
      <c r="AP22" s="61"/>
      <c r="AQ22" s="57"/>
    </row>
    <row r="23" spans="1:43" s="9" customFormat="1" ht="27" customHeight="1">
      <c r="A23" s="61"/>
      <c r="C23" s="10" t="s">
        <v>17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94">
        <f>AJ20+AJ21</f>
        <v>0</v>
      </c>
      <c r="AK23" s="94"/>
      <c r="AL23" s="94"/>
      <c r="AM23" s="94"/>
      <c r="AN23" s="94"/>
      <c r="AP23" s="61"/>
      <c r="AQ23" s="57"/>
    </row>
    <row r="24" spans="1:43" s="9" customFormat="1" ht="7.5" customHeight="1">
      <c r="A24" s="61"/>
      <c r="AP24" s="61"/>
      <c r="AQ24" s="57"/>
    </row>
    <row r="25" spans="1:43" s="9" customFormat="1" ht="15" customHeight="1">
      <c r="A25" s="68"/>
      <c r="C25" s="12" t="s">
        <v>18</v>
      </c>
      <c r="E25" s="12" t="s">
        <v>19</v>
      </c>
      <c r="K25" s="91">
        <v>0.21</v>
      </c>
      <c r="L25" s="91"/>
      <c r="M25" s="91"/>
      <c r="N25" s="91"/>
      <c r="S25" s="13" t="s">
        <v>20</v>
      </c>
      <c r="V25" s="85">
        <f>AJ23</f>
        <v>0</v>
      </c>
      <c r="W25" s="85"/>
      <c r="X25" s="85"/>
      <c r="Y25" s="85"/>
      <c r="Z25" s="85"/>
      <c r="AA25" s="85"/>
      <c r="AB25" s="85"/>
      <c r="AC25" s="85"/>
      <c r="AD25" s="85"/>
      <c r="AJ25" s="85">
        <f>K25*V25</f>
        <v>0</v>
      </c>
      <c r="AK25" s="85"/>
      <c r="AL25" s="85"/>
      <c r="AM25" s="85"/>
      <c r="AN25" s="85"/>
      <c r="AP25" s="68"/>
      <c r="AQ25" s="57"/>
    </row>
    <row r="26" spans="1:43" s="9" customFormat="1" ht="15" customHeight="1">
      <c r="A26" s="68"/>
      <c r="E26" s="12" t="s">
        <v>21</v>
      </c>
      <c r="K26" s="91">
        <v>0.15</v>
      </c>
      <c r="L26" s="91"/>
      <c r="M26" s="91"/>
      <c r="N26" s="91"/>
      <c r="S26" s="13" t="s">
        <v>20</v>
      </c>
      <c r="V26" s="85">
        <v>0</v>
      </c>
      <c r="W26" s="85"/>
      <c r="X26" s="85"/>
      <c r="Y26" s="85"/>
      <c r="Z26" s="85"/>
      <c r="AA26" s="85"/>
      <c r="AB26" s="85"/>
      <c r="AC26" s="85"/>
      <c r="AD26" s="85"/>
      <c r="AJ26" s="85">
        <v>0</v>
      </c>
      <c r="AK26" s="85"/>
      <c r="AL26" s="85"/>
      <c r="AM26" s="85"/>
      <c r="AN26" s="85"/>
      <c r="AP26" s="68"/>
      <c r="AQ26" s="57"/>
    </row>
    <row r="27" spans="1:43" s="9" customFormat="1" ht="15" customHeight="1" hidden="1">
      <c r="A27" s="68"/>
      <c r="E27" s="12" t="s">
        <v>22</v>
      </c>
      <c r="K27" s="91">
        <v>0.21</v>
      </c>
      <c r="L27" s="91"/>
      <c r="M27" s="91"/>
      <c r="N27" s="91"/>
      <c r="S27" s="13" t="s">
        <v>20</v>
      </c>
      <c r="V27" s="85" t="e">
        <v>#REF!</v>
      </c>
      <c r="W27" s="85"/>
      <c r="X27" s="85"/>
      <c r="Y27" s="85"/>
      <c r="Z27" s="85"/>
      <c r="AA27" s="85"/>
      <c r="AB27" s="85"/>
      <c r="AC27" s="85"/>
      <c r="AD27" s="85"/>
      <c r="AJ27" s="85">
        <v>0</v>
      </c>
      <c r="AK27" s="85"/>
      <c r="AL27" s="85"/>
      <c r="AM27" s="85"/>
      <c r="AN27" s="85"/>
      <c r="AP27" s="68"/>
      <c r="AQ27" s="57"/>
    </row>
    <row r="28" spans="1:43" s="9" customFormat="1" ht="15" customHeight="1" hidden="1">
      <c r="A28" s="68"/>
      <c r="E28" s="12" t="s">
        <v>23</v>
      </c>
      <c r="K28" s="91">
        <v>0.15</v>
      </c>
      <c r="L28" s="91"/>
      <c r="M28" s="91"/>
      <c r="N28" s="91"/>
      <c r="S28" s="13" t="s">
        <v>20</v>
      </c>
      <c r="V28" s="85" t="e">
        <v>#REF!</v>
      </c>
      <c r="W28" s="85"/>
      <c r="X28" s="85"/>
      <c r="Y28" s="85"/>
      <c r="Z28" s="85"/>
      <c r="AA28" s="85"/>
      <c r="AB28" s="85"/>
      <c r="AC28" s="85"/>
      <c r="AD28" s="85"/>
      <c r="AJ28" s="85">
        <v>0</v>
      </c>
      <c r="AK28" s="85"/>
      <c r="AL28" s="85"/>
      <c r="AM28" s="85"/>
      <c r="AN28" s="85"/>
      <c r="AP28" s="68"/>
      <c r="AQ28" s="57"/>
    </row>
    <row r="29" spans="1:43" s="9" customFormat="1" ht="15" customHeight="1" hidden="1">
      <c r="A29" s="68"/>
      <c r="E29" s="12" t="s">
        <v>24</v>
      </c>
      <c r="K29" s="91">
        <v>0</v>
      </c>
      <c r="L29" s="91"/>
      <c r="M29" s="91"/>
      <c r="N29" s="91"/>
      <c r="S29" s="13" t="s">
        <v>20</v>
      </c>
      <c r="V29" s="85" t="e">
        <v>#REF!</v>
      </c>
      <c r="W29" s="85"/>
      <c r="X29" s="85"/>
      <c r="Y29" s="85"/>
      <c r="Z29" s="85"/>
      <c r="AA29" s="85"/>
      <c r="AB29" s="85"/>
      <c r="AC29" s="85"/>
      <c r="AD29" s="85"/>
      <c r="AJ29" s="85">
        <v>0</v>
      </c>
      <c r="AK29" s="85"/>
      <c r="AL29" s="85"/>
      <c r="AM29" s="85"/>
      <c r="AN29" s="85"/>
      <c r="AP29" s="68"/>
      <c r="AQ29" s="57"/>
    </row>
    <row r="30" spans="1:43" s="9" customFormat="1" ht="7.5" customHeight="1">
      <c r="A30" s="61"/>
      <c r="AP30" s="61"/>
      <c r="AQ30" s="57"/>
    </row>
    <row r="31" spans="1:43" s="9" customFormat="1" ht="27" customHeight="1">
      <c r="A31" s="61"/>
      <c r="B31" s="14"/>
      <c r="C31" s="15" t="s">
        <v>25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 t="s">
        <v>26</v>
      </c>
      <c r="T31" s="16"/>
      <c r="U31" s="16"/>
      <c r="V31" s="16"/>
      <c r="W31" s="86" t="s">
        <v>27</v>
      </c>
      <c r="X31" s="86"/>
      <c r="Y31" s="86"/>
      <c r="Z31" s="86"/>
      <c r="AA31" s="86"/>
      <c r="AB31" s="16"/>
      <c r="AC31" s="16"/>
      <c r="AD31" s="16"/>
      <c r="AE31" s="16"/>
      <c r="AF31" s="16"/>
      <c r="AG31" s="16"/>
      <c r="AH31" s="16"/>
      <c r="AI31" s="16"/>
      <c r="AJ31" s="87">
        <f>AJ23+AJ25</f>
        <v>0</v>
      </c>
      <c r="AK31" s="87"/>
      <c r="AL31" s="87"/>
      <c r="AM31" s="87"/>
      <c r="AN31" s="87"/>
      <c r="AO31" s="14"/>
      <c r="AP31" s="61"/>
      <c r="AQ31" s="57"/>
    </row>
    <row r="32" spans="1:43" s="9" customFormat="1" ht="15" customHeight="1">
      <c r="A32" s="61"/>
      <c r="AP32" s="61"/>
      <c r="AQ32" s="57"/>
    </row>
    <row r="33" spans="1:43" s="1" customFormat="1" ht="14.25" customHeight="1">
      <c r="A33" s="67"/>
      <c r="AP33" s="67"/>
      <c r="AQ33" s="67"/>
    </row>
    <row r="34" spans="1:43" s="1" customFormat="1" ht="14.25" customHeight="1">
      <c r="A34" s="67"/>
      <c r="AP34" s="67"/>
      <c r="AQ34" s="67"/>
    </row>
    <row r="35" spans="1:43" s="1" customFormat="1" ht="14.25" customHeight="1">
      <c r="A35" s="67"/>
      <c r="AP35" s="67"/>
      <c r="AQ35" s="67"/>
    </row>
    <row r="36" spans="1:43" s="1" customFormat="1" ht="14.25" customHeight="1">
      <c r="A36" s="67"/>
      <c r="AP36" s="67"/>
      <c r="AQ36" s="67"/>
    </row>
    <row r="37" spans="1:43" s="9" customFormat="1" ht="15.75" customHeight="1">
      <c r="A37" s="61"/>
      <c r="C37" s="18" t="s">
        <v>28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AB37" s="18" t="s">
        <v>29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0"/>
      <c r="AP37" s="61"/>
      <c r="AQ37" s="57"/>
    </row>
    <row r="38" spans="1:43" s="1" customFormat="1" ht="14.25" customHeight="1">
      <c r="A38" s="67"/>
      <c r="C38" s="21"/>
      <c r="Y38" s="22"/>
      <c r="AB38" s="21"/>
      <c r="AN38" s="22"/>
      <c r="AP38" s="67"/>
      <c r="AQ38" s="67"/>
    </row>
    <row r="39" spans="1:43" s="1" customFormat="1" ht="14.25" customHeight="1">
      <c r="A39" s="67"/>
      <c r="C39" s="21"/>
      <c r="Y39" s="22"/>
      <c r="AB39" s="21"/>
      <c r="AN39" s="22"/>
      <c r="AP39" s="67"/>
      <c r="AQ39" s="67"/>
    </row>
    <row r="40" spans="1:43" s="1" customFormat="1" ht="14.25" customHeight="1">
      <c r="A40" s="67"/>
      <c r="C40" s="21"/>
      <c r="Y40" s="22"/>
      <c r="AB40" s="21"/>
      <c r="AN40" s="22"/>
      <c r="AP40" s="67"/>
      <c r="AQ40" s="67"/>
    </row>
    <row r="41" spans="1:43" s="1" customFormat="1" ht="14.25" customHeight="1">
      <c r="A41" s="67"/>
      <c r="C41" s="21"/>
      <c r="Y41" s="22"/>
      <c r="AB41" s="21"/>
      <c r="AN41" s="22"/>
      <c r="AP41" s="67"/>
      <c r="AQ41" s="67"/>
    </row>
    <row r="42" spans="1:43" s="1" customFormat="1" ht="14.25" customHeight="1">
      <c r="A42" s="67"/>
      <c r="C42" s="21"/>
      <c r="Y42" s="22"/>
      <c r="AB42" s="21"/>
      <c r="AN42" s="22"/>
      <c r="AP42" s="67"/>
      <c r="AQ42" s="67"/>
    </row>
    <row r="43" spans="1:43" s="1" customFormat="1" ht="14.25" customHeight="1">
      <c r="A43" s="67"/>
      <c r="C43" s="21"/>
      <c r="Y43" s="22"/>
      <c r="AB43" s="21"/>
      <c r="AN43" s="22"/>
      <c r="AP43" s="67"/>
      <c r="AQ43" s="67"/>
    </row>
    <row r="44" spans="1:43" s="1" customFormat="1" ht="14.25" customHeight="1">
      <c r="A44" s="67"/>
      <c r="C44" s="21"/>
      <c r="Y44" s="22"/>
      <c r="AB44" s="21"/>
      <c r="AN44" s="22"/>
      <c r="AP44" s="67"/>
      <c r="AQ44" s="67"/>
    </row>
    <row r="45" spans="1:43" s="1" customFormat="1" ht="14.25" customHeight="1">
      <c r="A45" s="67"/>
      <c r="C45" s="21"/>
      <c r="Y45" s="22"/>
      <c r="AB45" s="21"/>
      <c r="AN45" s="22"/>
      <c r="AP45" s="67"/>
      <c r="AQ45" s="67"/>
    </row>
    <row r="46" spans="1:43" s="9" customFormat="1" ht="15.75" customHeight="1">
      <c r="A46" s="61"/>
      <c r="C46" s="23" t="s">
        <v>30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 t="s">
        <v>31</v>
      </c>
      <c r="R46" s="24"/>
      <c r="S46" s="24"/>
      <c r="T46" s="24"/>
      <c r="U46" s="24"/>
      <c r="V46" s="24"/>
      <c r="W46" s="24"/>
      <c r="X46" s="24"/>
      <c r="Y46" s="26"/>
      <c r="AB46" s="23" t="s">
        <v>30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5" t="s">
        <v>31</v>
      </c>
      <c r="AM46" s="24"/>
      <c r="AN46" s="26"/>
      <c r="AP46" s="61"/>
      <c r="AQ46" s="57"/>
    </row>
    <row r="47" spans="1:43" s="1" customFormat="1" ht="14.25" customHeight="1">
      <c r="A47" s="67"/>
      <c r="AP47" s="67"/>
      <c r="AQ47" s="67"/>
    </row>
    <row r="48" spans="1:43" s="9" customFormat="1" ht="15.75" customHeight="1">
      <c r="A48" s="61"/>
      <c r="C48" s="18" t="s">
        <v>32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AB48" s="18" t="s">
        <v>33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  <c r="AP48" s="61"/>
      <c r="AQ48" s="57"/>
    </row>
    <row r="49" spans="1:43" s="1" customFormat="1" ht="14.25" customHeight="1">
      <c r="A49" s="67"/>
      <c r="C49" s="21"/>
      <c r="Y49" s="22"/>
      <c r="AB49" s="21"/>
      <c r="AN49" s="22"/>
      <c r="AP49" s="67"/>
      <c r="AQ49" s="67"/>
    </row>
    <row r="50" spans="1:43" s="1" customFormat="1" ht="14.25" customHeight="1">
      <c r="A50" s="67"/>
      <c r="C50" s="21"/>
      <c r="Y50" s="22"/>
      <c r="AB50" s="21"/>
      <c r="AN50" s="22"/>
      <c r="AP50" s="67"/>
      <c r="AQ50" s="67"/>
    </row>
    <row r="51" spans="1:43" s="1" customFormat="1" ht="14.25" customHeight="1">
      <c r="A51" s="67"/>
      <c r="C51" s="21"/>
      <c r="Y51" s="22"/>
      <c r="AB51" s="21"/>
      <c r="AN51" s="22"/>
      <c r="AP51" s="67"/>
      <c r="AQ51" s="67"/>
    </row>
    <row r="52" spans="1:43" s="1" customFormat="1" ht="14.25" customHeight="1">
      <c r="A52" s="67"/>
      <c r="C52" s="21"/>
      <c r="Y52" s="22"/>
      <c r="AB52" s="21"/>
      <c r="AN52" s="22"/>
      <c r="AP52" s="67"/>
      <c r="AQ52" s="67"/>
    </row>
    <row r="53" spans="1:43" s="1" customFormat="1" ht="14.25" customHeight="1">
      <c r="A53" s="67"/>
      <c r="C53" s="21"/>
      <c r="Y53" s="22"/>
      <c r="AB53" s="21"/>
      <c r="AN53" s="22"/>
      <c r="AP53" s="67"/>
      <c r="AQ53" s="67"/>
    </row>
    <row r="54" spans="1:43" s="1" customFormat="1" ht="14.25" customHeight="1">
      <c r="A54" s="67"/>
      <c r="C54" s="21"/>
      <c r="Y54" s="22"/>
      <c r="AB54" s="21"/>
      <c r="AN54" s="22"/>
      <c r="AP54" s="67"/>
      <c r="AQ54" s="67"/>
    </row>
    <row r="55" spans="1:43" s="1" customFormat="1" ht="14.25" customHeight="1">
      <c r="A55" s="67"/>
      <c r="C55" s="21"/>
      <c r="Y55" s="22"/>
      <c r="AB55" s="21"/>
      <c r="AN55" s="22"/>
      <c r="AP55" s="67"/>
      <c r="AQ55" s="67"/>
    </row>
    <row r="56" spans="1:43" s="1" customFormat="1" ht="14.25" customHeight="1">
      <c r="A56" s="67"/>
      <c r="C56" s="21"/>
      <c r="Y56" s="22"/>
      <c r="AB56" s="21"/>
      <c r="AN56" s="22"/>
      <c r="AP56" s="67"/>
      <c r="AQ56" s="67"/>
    </row>
    <row r="57" spans="1:43" s="9" customFormat="1" ht="15.75" customHeight="1">
      <c r="A57" s="61"/>
      <c r="C57" s="23" t="s">
        <v>30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 t="s">
        <v>31</v>
      </c>
      <c r="R57" s="24"/>
      <c r="S57" s="24"/>
      <c r="T57" s="24"/>
      <c r="U57" s="24"/>
      <c r="V57" s="24"/>
      <c r="W57" s="24"/>
      <c r="X57" s="24"/>
      <c r="Y57" s="26"/>
      <c r="AB57" s="23" t="s">
        <v>30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5" t="s">
        <v>31</v>
      </c>
      <c r="AM57" s="24"/>
      <c r="AN57" s="26"/>
      <c r="AP57" s="61"/>
      <c r="AQ57" s="57"/>
    </row>
    <row r="58" spans="1:43" s="9" customFormat="1" ht="7.5" customHeight="1">
      <c r="A58" s="61"/>
      <c r="AP58" s="61"/>
      <c r="AQ58" s="57"/>
    </row>
    <row r="59" spans="1:42" s="57" customFormat="1" ht="7.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</row>
    <row r="62" spans="1:155" s="66" customFormat="1" ht="13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</row>
    <row r="63" spans="1:43" s="9" customFormat="1" ht="7.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57"/>
    </row>
    <row r="64" spans="1:43" s="9" customFormat="1" ht="37.5" customHeight="1">
      <c r="A64" s="61"/>
      <c r="B64" s="88" t="s">
        <v>34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61"/>
      <c r="AQ64" s="57"/>
    </row>
    <row r="65" spans="1:43" s="9" customFormat="1" ht="7.5" customHeight="1">
      <c r="A65" s="61"/>
      <c r="AP65" s="61"/>
      <c r="AQ65" s="57"/>
    </row>
    <row r="66" spans="1:43" s="3" customFormat="1" ht="27" customHeight="1">
      <c r="A66" s="32"/>
      <c r="B66" s="3" t="s">
        <v>1</v>
      </c>
      <c r="I66" s="76" t="str">
        <f>I3</f>
        <v>Oprava MK ul. Včelařská v Karviné - Hranicích, úsek od ul. Hraničářská po úroveň RD č.p. 505/6c</v>
      </c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P66" s="32"/>
      <c r="AQ66" s="32"/>
    </row>
    <row r="67" spans="1:43" s="9" customFormat="1" ht="7.5" customHeight="1">
      <c r="A67" s="61"/>
      <c r="AP67" s="61"/>
      <c r="AQ67" s="57"/>
    </row>
    <row r="68" spans="1:43" s="9" customFormat="1" ht="15.75" customHeight="1">
      <c r="A68" s="61"/>
      <c r="B68" s="4" t="s">
        <v>2</v>
      </c>
      <c r="I68" s="75" t="s">
        <v>3</v>
      </c>
      <c r="J68" s="75"/>
      <c r="K68" s="75"/>
      <c r="L68" s="75"/>
      <c r="AH68" s="4" t="s">
        <v>4</v>
      </c>
      <c r="AL68" s="89">
        <f>AM5</f>
        <v>45412</v>
      </c>
      <c r="AM68" s="89"/>
      <c r="AP68" s="61"/>
      <c r="AQ68" s="57"/>
    </row>
    <row r="69" spans="1:43" s="9" customFormat="1" ht="7.5" customHeight="1">
      <c r="A69" s="61"/>
      <c r="AP69" s="61"/>
      <c r="AQ69" s="57"/>
    </row>
    <row r="70" spans="1:43" s="9" customFormat="1" ht="18.75" customHeight="1">
      <c r="A70" s="61"/>
      <c r="B70" s="4" t="s">
        <v>5</v>
      </c>
      <c r="I70" s="74" t="s">
        <v>8</v>
      </c>
      <c r="J70" s="74"/>
      <c r="K70" s="74"/>
      <c r="AH70" s="4" t="s">
        <v>12</v>
      </c>
      <c r="AL70" s="81" t="s">
        <v>13</v>
      </c>
      <c r="AM70" s="81"/>
      <c r="AN70" s="81"/>
      <c r="AO70" s="81"/>
      <c r="AP70" s="61"/>
      <c r="AQ70" s="57"/>
    </row>
    <row r="71" spans="1:43" s="9" customFormat="1" ht="15.75" customHeight="1">
      <c r="A71" s="61"/>
      <c r="B71" s="4" t="s">
        <v>11</v>
      </c>
      <c r="K71" s="5" t="s">
        <v>79</v>
      </c>
      <c r="AH71" s="4" t="s">
        <v>14</v>
      </c>
      <c r="AL71" s="81" t="s">
        <v>79</v>
      </c>
      <c r="AM71" s="81"/>
      <c r="AN71" s="81"/>
      <c r="AO71" s="81"/>
      <c r="AP71" s="61"/>
      <c r="AQ71" s="57"/>
    </row>
    <row r="72" spans="1:43" s="9" customFormat="1" ht="12" customHeight="1">
      <c r="A72" s="61"/>
      <c r="AP72" s="61"/>
      <c r="AQ72" s="57"/>
    </row>
    <row r="73" spans="1:43" s="9" customFormat="1" ht="30" customHeight="1">
      <c r="A73" s="61"/>
      <c r="B73" s="82" t="s">
        <v>35</v>
      </c>
      <c r="C73" s="82"/>
      <c r="D73" s="82"/>
      <c r="E73" s="82"/>
      <c r="F73" s="82"/>
      <c r="G73" s="16"/>
      <c r="H73" s="83" t="s">
        <v>36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 t="s">
        <v>37</v>
      </c>
      <c r="AG73" s="83"/>
      <c r="AH73" s="83"/>
      <c r="AI73" s="83"/>
      <c r="AJ73" s="83"/>
      <c r="AK73" s="83"/>
      <c r="AL73" s="83"/>
      <c r="AM73" s="84" t="s">
        <v>38</v>
      </c>
      <c r="AN73" s="84"/>
      <c r="AO73" s="84"/>
      <c r="AP73" s="61"/>
      <c r="AQ73" s="57"/>
    </row>
    <row r="74" spans="1:43" s="9" customFormat="1" ht="12" customHeight="1">
      <c r="A74" s="61"/>
      <c r="AP74" s="61"/>
      <c r="AQ74" s="57"/>
    </row>
    <row r="75" spans="1:43" s="3" customFormat="1" ht="33" customHeight="1">
      <c r="A75" s="32"/>
      <c r="B75" s="27" t="s">
        <v>39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77">
        <f>AF76</f>
        <v>0</v>
      </c>
      <c r="AG75" s="77"/>
      <c r="AH75" s="77"/>
      <c r="AI75" s="77"/>
      <c r="AJ75" s="77"/>
      <c r="AK75" s="77"/>
      <c r="AL75" s="77"/>
      <c r="AM75" s="77">
        <f>AM76</f>
        <v>0</v>
      </c>
      <c r="AN75" s="77"/>
      <c r="AO75" s="77"/>
      <c r="AP75" s="32"/>
      <c r="AQ75" s="32"/>
    </row>
    <row r="76" spans="1:43" s="29" customFormat="1" ht="47.25" customHeight="1">
      <c r="A76" s="69"/>
      <c r="B76" s="28"/>
      <c r="C76" s="79" t="s">
        <v>40</v>
      </c>
      <c r="D76" s="79"/>
      <c r="E76" s="79"/>
      <c r="F76" s="79"/>
      <c r="G76" s="79"/>
      <c r="H76" s="93" t="str">
        <f>I3</f>
        <v>Oprava MK ul. Včelařská v Karviné - Hranicích, úsek od ul. Hraničářská po úroveň RD č.p. 505/6c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80">
        <f>Rozpočet!I13</f>
        <v>0</v>
      </c>
      <c r="AG76" s="80"/>
      <c r="AH76" s="80"/>
      <c r="AI76" s="80"/>
      <c r="AJ76" s="80"/>
      <c r="AK76" s="80"/>
      <c r="AL76" s="80"/>
      <c r="AM76" s="80">
        <f>ROUND(AF76*1.21,2)</f>
        <v>0</v>
      </c>
      <c r="AN76" s="80"/>
      <c r="AO76" s="80"/>
      <c r="AP76" s="69"/>
      <c r="AQ76" s="69"/>
    </row>
    <row r="77" spans="1:43" s="9" customFormat="1" ht="30.75" customHeight="1">
      <c r="A77" s="61"/>
      <c r="B77" s="27" t="s">
        <v>41</v>
      </c>
      <c r="AF77" s="77">
        <v>0</v>
      </c>
      <c r="AG77" s="77"/>
      <c r="AH77" s="77"/>
      <c r="AI77" s="77"/>
      <c r="AJ77" s="77"/>
      <c r="AK77" s="77"/>
      <c r="AL77" s="77"/>
      <c r="AM77" s="77">
        <v>0</v>
      </c>
      <c r="AN77" s="77"/>
      <c r="AO77" s="77"/>
      <c r="AP77" s="61"/>
      <c r="AQ77" s="57"/>
    </row>
    <row r="78" spans="1:43" s="9" customFormat="1" ht="12" customHeight="1">
      <c r="A78" s="61"/>
      <c r="AP78" s="61"/>
      <c r="AQ78" s="57"/>
    </row>
    <row r="79" spans="1:43" s="9" customFormat="1" ht="30.75" customHeight="1">
      <c r="A79" s="61"/>
      <c r="B79" s="30" t="s">
        <v>42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78">
        <f>AF75+AF77</f>
        <v>0</v>
      </c>
      <c r="AG79" s="78"/>
      <c r="AH79" s="78"/>
      <c r="AI79" s="78"/>
      <c r="AJ79" s="78"/>
      <c r="AK79" s="78"/>
      <c r="AL79" s="78"/>
      <c r="AM79" s="78">
        <f>AM75+AM77</f>
        <v>0</v>
      </c>
      <c r="AN79" s="78"/>
      <c r="AO79" s="78"/>
      <c r="AP79" s="61"/>
      <c r="AQ79" s="57"/>
    </row>
    <row r="80" spans="1:43" s="9" customFormat="1" ht="7.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57"/>
    </row>
    <row r="81" spans="1:155" s="66" customFormat="1" ht="13.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</row>
  </sheetData>
  <sheetProtection selectLockedCells="1" selectUnlockedCells="1"/>
  <mergeCells count="45">
    <mergeCell ref="AJ28:AN28"/>
    <mergeCell ref="K29:N29"/>
    <mergeCell ref="B1:AO1"/>
    <mergeCell ref="AM5:AN5"/>
    <mergeCell ref="AJ20:AN20"/>
    <mergeCell ref="AJ21:AN21"/>
    <mergeCell ref="K25:N25"/>
    <mergeCell ref="V25:AD25"/>
    <mergeCell ref="AJ25:AN25"/>
    <mergeCell ref="I5:K5"/>
    <mergeCell ref="AJ23:AN23"/>
    <mergeCell ref="B73:F73"/>
    <mergeCell ref="H73:AE73"/>
    <mergeCell ref="AF73:AL73"/>
    <mergeCell ref="AM73:AO73"/>
    <mergeCell ref="V29:AD29"/>
    <mergeCell ref="AJ29:AN29"/>
    <mergeCell ref="W31:AA31"/>
    <mergeCell ref="AJ31:AN31"/>
    <mergeCell ref="AL68:AM68"/>
    <mergeCell ref="B64:AO64"/>
    <mergeCell ref="AF79:AL79"/>
    <mergeCell ref="AM79:AO79"/>
    <mergeCell ref="C76:G76"/>
    <mergeCell ref="AF76:AL76"/>
    <mergeCell ref="AM76:AO76"/>
    <mergeCell ref="AF77:AL77"/>
    <mergeCell ref="AM77:AO77"/>
    <mergeCell ref="H76:AE76"/>
    <mergeCell ref="I68:L68"/>
    <mergeCell ref="I66:AC66"/>
    <mergeCell ref="I3:AC3"/>
    <mergeCell ref="AD3:AN3"/>
    <mergeCell ref="AF75:AL75"/>
    <mergeCell ref="AM75:AO75"/>
    <mergeCell ref="AL70:AO70"/>
    <mergeCell ref="AL71:AO71"/>
    <mergeCell ref="K26:N26"/>
    <mergeCell ref="V26:AD26"/>
    <mergeCell ref="AJ26:AN26"/>
    <mergeCell ref="K27:N27"/>
    <mergeCell ref="V27:AD27"/>
    <mergeCell ref="AJ27:AN27"/>
    <mergeCell ref="K28:N28"/>
    <mergeCell ref="V28:AD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showGridLines="0" tabSelected="1" zoomScaleSheetLayoutView="100" workbookViewId="0" topLeftCell="A4">
      <selection activeCell="F31" sqref="F31"/>
    </sheetView>
  </sheetViews>
  <sheetFormatPr defaultColWidth="15.33203125" defaultRowHeight="13.5" customHeight="1"/>
  <cols>
    <col min="1" max="1" width="1.66796875" style="67" customWidth="1"/>
    <col min="2" max="2" width="4.16015625" style="1" customWidth="1"/>
    <col min="3" max="3" width="5.33203125" style="1" customWidth="1"/>
    <col min="4" max="4" width="13.83203125" style="1" customWidth="1"/>
    <col min="5" max="5" width="55.83203125" style="1" customWidth="1"/>
    <col min="6" max="6" width="5.16015625" style="1" customWidth="1"/>
    <col min="7" max="7" width="11.5" style="1" customWidth="1"/>
    <col min="8" max="8" width="12" style="1" customWidth="1"/>
    <col min="9" max="9" width="22" style="1" customWidth="1"/>
    <col min="10" max="10" width="1.66796875" style="1" customWidth="1"/>
    <col min="11" max="11" width="4" style="66" customWidth="1"/>
    <col min="12" max="162" width="16" style="0" customWidth="1"/>
  </cols>
  <sheetData>
    <row r="1" spans="1:10" s="57" customFormat="1" ht="37.5" customHeight="1">
      <c r="A1" s="61"/>
      <c r="B1" s="88" t="s">
        <v>43</v>
      </c>
      <c r="C1" s="88"/>
      <c r="D1" s="88"/>
      <c r="E1" s="88"/>
      <c r="F1" s="88"/>
      <c r="G1" s="88"/>
      <c r="H1" s="88"/>
      <c r="I1" s="88"/>
      <c r="J1" s="61"/>
    </row>
    <row r="2" spans="1:11" s="9" customFormat="1" ht="7.5" customHeight="1">
      <c r="A2" s="61"/>
      <c r="B2" s="57"/>
      <c r="C2" s="57"/>
      <c r="D2" s="57"/>
      <c r="E2" s="57"/>
      <c r="F2" s="57"/>
      <c r="G2" s="57"/>
      <c r="H2" s="57"/>
      <c r="I2" s="57"/>
      <c r="J2" s="61"/>
      <c r="K2" s="57"/>
    </row>
    <row r="3" spans="1:11" s="9" customFormat="1" ht="18">
      <c r="A3" s="61"/>
      <c r="B3" s="32" t="s">
        <v>1</v>
      </c>
      <c r="C3" s="57"/>
      <c r="D3" s="57"/>
      <c r="E3" s="32" t="s">
        <v>86</v>
      </c>
      <c r="F3" s="32"/>
      <c r="G3" s="32"/>
      <c r="H3" s="32"/>
      <c r="I3" s="32"/>
      <c r="J3" s="61"/>
      <c r="K3" s="57"/>
    </row>
    <row r="4" spans="1:11" s="9" customFormat="1" ht="18">
      <c r="A4" s="61"/>
      <c r="B4" s="32" t="s">
        <v>44</v>
      </c>
      <c r="C4" s="57"/>
      <c r="D4" s="57"/>
      <c r="E4" s="72" t="s">
        <v>87</v>
      </c>
      <c r="F4" s="72"/>
      <c r="G4" s="72"/>
      <c r="H4" s="72"/>
      <c r="I4" s="72"/>
      <c r="J4" s="72"/>
      <c r="K4" s="72"/>
    </row>
    <row r="5" spans="1:11" s="9" customFormat="1" ht="7.5" customHeight="1">
      <c r="A5" s="61"/>
      <c r="B5" s="57"/>
      <c r="C5" s="57"/>
      <c r="D5" s="57"/>
      <c r="E5" s="57"/>
      <c r="F5" s="57"/>
      <c r="G5" s="57"/>
      <c r="H5" s="57"/>
      <c r="I5" s="57"/>
      <c r="J5" s="61"/>
      <c r="K5" s="57"/>
    </row>
    <row r="6" spans="1:11" s="9" customFormat="1" ht="18.75" customHeight="1">
      <c r="A6" s="61"/>
      <c r="B6" s="58" t="s">
        <v>2</v>
      </c>
      <c r="C6" s="57"/>
      <c r="D6" s="57"/>
      <c r="E6" s="44" t="s">
        <v>3</v>
      </c>
      <c r="F6" s="57"/>
      <c r="G6" s="58" t="s">
        <v>4</v>
      </c>
      <c r="H6" s="57"/>
      <c r="I6" s="53">
        <v>45412</v>
      </c>
      <c r="J6" s="61"/>
      <c r="K6" s="57"/>
    </row>
    <row r="7" spans="1:11" s="9" customFormat="1" ht="7.5" customHeight="1">
      <c r="A7" s="61"/>
      <c r="B7" s="57"/>
      <c r="C7" s="57"/>
      <c r="D7" s="57"/>
      <c r="E7" s="57"/>
      <c r="F7" s="57"/>
      <c r="G7" s="57"/>
      <c r="H7" s="57"/>
      <c r="I7" s="57"/>
      <c r="J7" s="61"/>
      <c r="K7" s="57"/>
    </row>
    <row r="8" spans="1:11" s="9" customFormat="1" ht="15.75" customHeight="1">
      <c r="A8" s="61"/>
      <c r="B8" s="58" t="s">
        <v>5</v>
      </c>
      <c r="C8" s="57"/>
      <c r="D8" s="57"/>
      <c r="E8" s="44" t="s">
        <v>8</v>
      </c>
      <c r="F8" s="57"/>
      <c r="G8" s="58" t="s">
        <v>12</v>
      </c>
      <c r="H8" s="57"/>
      <c r="I8" s="44"/>
      <c r="J8" s="61"/>
      <c r="K8" s="57"/>
    </row>
    <row r="9" spans="1:11" s="9" customFormat="1" ht="15" customHeight="1">
      <c r="A9" s="61"/>
      <c r="B9" s="58" t="s">
        <v>11</v>
      </c>
      <c r="C9" s="57"/>
      <c r="D9" s="57"/>
      <c r="E9" s="44"/>
      <c r="F9" s="57"/>
      <c r="G9" s="58" t="s">
        <v>14</v>
      </c>
      <c r="H9" s="57"/>
      <c r="I9" s="44"/>
      <c r="J9" s="61"/>
      <c r="K9" s="57"/>
    </row>
    <row r="10" spans="1:11" s="9" customFormat="1" ht="11.25" customHeight="1">
      <c r="A10" s="61"/>
      <c r="B10" s="57"/>
      <c r="C10" s="57"/>
      <c r="D10" s="57"/>
      <c r="E10" s="57"/>
      <c r="F10" s="57"/>
      <c r="G10" s="57"/>
      <c r="H10" s="57"/>
      <c r="I10" s="57"/>
      <c r="J10" s="61"/>
      <c r="K10" s="57"/>
    </row>
    <row r="11" spans="1:11" s="33" customFormat="1" ht="30" customHeight="1">
      <c r="A11" s="62"/>
      <c r="B11" s="54" t="s">
        <v>45</v>
      </c>
      <c r="C11" s="54" t="s">
        <v>46</v>
      </c>
      <c r="D11" s="54" t="s">
        <v>35</v>
      </c>
      <c r="E11" s="54" t="s">
        <v>47</v>
      </c>
      <c r="F11" s="54" t="s">
        <v>48</v>
      </c>
      <c r="G11" s="54" t="s">
        <v>49</v>
      </c>
      <c r="H11" s="54" t="s">
        <v>50</v>
      </c>
      <c r="I11" s="55" t="s">
        <v>78</v>
      </c>
      <c r="J11" s="62"/>
      <c r="K11" s="64"/>
    </row>
    <row r="12" spans="1:11" s="33" customFormat="1" ht="10.15" customHeight="1">
      <c r="A12" s="62"/>
      <c r="B12" s="56"/>
      <c r="C12" s="56"/>
      <c r="D12" s="56"/>
      <c r="E12" s="56"/>
      <c r="F12" s="56"/>
      <c r="G12" s="56"/>
      <c r="H12" s="56"/>
      <c r="I12" s="56"/>
      <c r="J12" s="62"/>
      <c r="K12" s="64"/>
    </row>
    <row r="13" spans="1:11" s="9" customFormat="1" ht="18.4" customHeight="1">
      <c r="A13" s="61"/>
      <c r="B13" s="59" t="s">
        <v>51</v>
      </c>
      <c r="C13" s="60"/>
      <c r="D13" s="60"/>
      <c r="E13" s="60"/>
      <c r="F13" s="60"/>
      <c r="G13" s="60"/>
      <c r="H13" s="60"/>
      <c r="I13" s="52">
        <f>SUM(I14:I39)</f>
        <v>0</v>
      </c>
      <c r="J13" s="61"/>
      <c r="K13" s="57"/>
    </row>
    <row r="14" spans="1:11" s="9" customFormat="1" ht="13.5">
      <c r="A14" s="61"/>
      <c r="B14" s="71">
        <v>1</v>
      </c>
      <c r="C14" s="34" t="s">
        <v>52</v>
      </c>
      <c r="D14" s="35" t="s">
        <v>80</v>
      </c>
      <c r="E14" s="46" t="s">
        <v>53</v>
      </c>
      <c r="F14" s="36" t="s">
        <v>54</v>
      </c>
      <c r="G14" s="37">
        <v>2</v>
      </c>
      <c r="H14" s="50">
        <v>0</v>
      </c>
      <c r="I14" s="50">
        <f>ROUND(G14*H14,2)</f>
        <v>0</v>
      </c>
      <c r="J14" s="61"/>
      <c r="K14" s="57"/>
    </row>
    <row r="15" spans="1:11" s="9" customFormat="1" ht="13.5">
      <c r="A15" s="61"/>
      <c r="B15" s="71">
        <v>2</v>
      </c>
      <c r="C15" s="34" t="s">
        <v>52</v>
      </c>
      <c r="D15" s="35" t="s">
        <v>81</v>
      </c>
      <c r="E15" s="46" t="s">
        <v>55</v>
      </c>
      <c r="F15" s="36" t="s">
        <v>54</v>
      </c>
      <c r="G15" s="37">
        <v>1</v>
      </c>
      <c r="H15" s="50">
        <v>0</v>
      </c>
      <c r="I15" s="50">
        <f aca="true" t="shared" si="0" ref="I15:I39">ROUND(G15*H15,2)</f>
        <v>0</v>
      </c>
      <c r="J15" s="61"/>
      <c r="K15" s="57"/>
    </row>
    <row r="16" spans="1:11" s="9" customFormat="1" ht="13.5">
      <c r="A16" s="61"/>
      <c r="B16" s="71">
        <v>3</v>
      </c>
      <c r="C16" s="34" t="s">
        <v>52</v>
      </c>
      <c r="D16" s="35" t="s">
        <v>82</v>
      </c>
      <c r="E16" s="46" t="s">
        <v>56</v>
      </c>
      <c r="F16" s="36" t="s">
        <v>54</v>
      </c>
      <c r="G16" s="37">
        <v>1</v>
      </c>
      <c r="H16" s="50">
        <v>0</v>
      </c>
      <c r="I16" s="50">
        <f t="shared" si="0"/>
        <v>0</v>
      </c>
      <c r="J16" s="61"/>
      <c r="K16" s="57"/>
    </row>
    <row r="17" spans="1:11" s="9" customFormat="1" ht="13.5">
      <c r="A17" s="61"/>
      <c r="B17" s="71">
        <v>4</v>
      </c>
      <c r="C17" s="34" t="s">
        <v>52</v>
      </c>
      <c r="D17" s="35" t="s">
        <v>83</v>
      </c>
      <c r="E17" s="46" t="s">
        <v>57</v>
      </c>
      <c r="F17" s="36" t="s">
        <v>58</v>
      </c>
      <c r="G17" s="37">
        <v>0.4</v>
      </c>
      <c r="H17" s="50">
        <v>0</v>
      </c>
      <c r="I17" s="50">
        <f t="shared" si="0"/>
        <v>0</v>
      </c>
      <c r="J17" s="61"/>
      <c r="K17" s="57"/>
    </row>
    <row r="18" spans="1:11" s="9" customFormat="1" ht="13.5">
      <c r="A18" s="61"/>
      <c r="B18" s="71">
        <v>5</v>
      </c>
      <c r="C18" s="34" t="s">
        <v>52</v>
      </c>
      <c r="D18" s="35" t="s">
        <v>84</v>
      </c>
      <c r="E18" s="46" t="s">
        <v>59</v>
      </c>
      <c r="F18" s="36" t="s">
        <v>60</v>
      </c>
      <c r="G18" s="37">
        <v>1</v>
      </c>
      <c r="H18" s="50">
        <v>0</v>
      </c>
      <c r="I18" s="50">
        <f t="shared" si="0"/>
        <v>0</v>
      </c>
      <c r="J18" s="61"/>
      <c r="K18" s="57"/>
    </row>
    <row r="19" spans="1:11" s="9" customFormat="1" ht="13.5">
      <c r="A19" s="61"/>
      <c r="B19" s="71">
        <v>6</v>
      </c>
      <c r="C19" s="34" t="s">
        <v>52</v>
      </c>
      <c r="D19" s="35" t="s">
        <v>85</v>
      </c>
      <c r="E19" s="46" t="s">
        <v>89</v>
      </c>
      <c r="F19" s="36" t="s">
        <v>60</v>
      </c>
      <c r="G19" s="37">
        <v>1</v>
      </c>
      <c r="H19" s="50">
        <v>0</v>
      </c>
      <c r="I19" s="50">
        <f t="shared" si="0"/>
        <v>0</v>
      </c>
      <c r="J19" s="61"/>
      <c r="K19" s="57"/>
    </row>
    <row r="20" spans="1:11" s="9" customFormat="1" ht="13.5">
      <c r="A20" s="67"/>
      <c r="B20" s="71">
        <v>7</v>
      </c>
      <c r="C20" s="34" t="s">
        <v>52</v>
      </c>
      <c r="D20" s="38" t="s">
        <v>90</v>
      </c>
      <c r="E20" s="46" t="s">
        <v>91</v>
      </c>
      <c r="F20" s="36" t="s">
        <v>61</v>
      </c>
      <c r="G20" s="37">
        <v>142.412</v>
      </c>
      <c r="H20" s="51">
        <v>0</v>
      </c>
      <c r="I20" s="50">
        <f t="shared" si="0"/>
        <v>0</v>
      </c>
      <c r="J20" s="63"/>
      <c r="K20" s="65"/>
    </row>
    <row r="21" spans="1:11" s="9" customFormat="1" ht="27">
      <c r="A21" s="61"/>
      <c r="B21" s="71">
        <v>8</v>
      </c>
      <c r="C21" s="34" t="s">
        <v>52</v>
      </c>
      <c r="D21" s="38" t="s">
        <v>92</v>
      </c>
      <c r="E21" s="46" t="s">
        <v>93</v>
      </c>
      <c r="F21" s="36" t="s">
        <v>61</v>
      </c>
      <c r="G21" s="37">
        <v>1281.704</v>
      </c>
      <c r="H21" s="51">
        <v>0</v>
      </c>
      <c r="I21" s="50">
        <f t="shared" si="0"/>
        <v>0</v>
      </c>
      <c r="J21" s="63"/>
      <c r="K21" s="57"/>
    </row>
    <row r="22" spans="1:11" s="9" customFormat="1" ht="27">
      <c r="A22" s="61"/>
      <c r="B22" s="71">
        <v>9</v>
      </c>
      <c r="C22" s="34" t="s">
        <v>52</v>
      </c>
      <c r="D22" s="38" t="s">
        <v>63</v>
      </c>
      <c r="E22" s="48" t="s">
        <v>64</v>
      </c>
      <c r="F22" s="36" t="s">
        <v>65</v>
      </c>
      <c r="G22" s="37">
        <v>2.5</v>
      </c>
      <c r="H22" s="51">
        <v>0</v>
      </c>
      <c r="I22" s="50">
        <f t="shared" si="0"/>
        <v>0</v>
      </c>
      <c r="J22" s="61"/>
      <c r="K22" s="57"/>
    </row>
    <row r="23" spans="1:11" s="9" customFormat="1" ht="40.5">
      <c r="A23" s="61"/>
      <c r="B23" s="71">
        <v>10</v>
      </c>
      <c r="C23" s="34" t="s">
        <v>118</v>
      </c>
      <c r="D23" s="35" t="s">
        <v>94</v>
      </c>
      <c r="E23" s="47" t="s">
        <v>95</v>
      </c>
      <c r="F23" s="36"/>
      <c r="G23" s="37">
        <v>427.235</v>
      </c>
      <c r="H23" s="51">
        <v>0</v>
      </c>
      <c r="I23" s="50">
        <f t="shared" si="0"/>
        <v>0</v>
      </c>
      <c r="J23" s="61"/>
      <c r="K23" s="57"/>
    </row>
    <row r="24" spans="1:11" s="9" customFormat="1" ht="13.5">
      <c r="A24" s="61"/>
      <c r="B24" s="71">
        <v>11</v>
      </c>
      <c r="C24" s="34" t="s">
        <v>52</v>
      </c>
      <c r="D24" s="35" t="s">
        <v>96</v>
      </c>
      <c r="E24" s="47" t="s">
        <v>97</v>
      </c>
      <c r="F24" s="36" t="s">
        <v>61</v>
      </c>
      <c r="G24" s="37">
        <v>2848.23</v>
      </c>
      <c r="H24" s="50">
        <v>0</v>
      </c>
      <c r="I24" s="50">
        <f t="shared" si="0"/>
        <v>0</v>
      </c>
      <c r="J24" s="61"/>
      <c r="K24" s="65"/>
    </row>
    <row r="25" spans="1:11" s="9" customFormat="1" ht="27">
      <c r="A25" s="61"/>
      <c r="B25" s="71">
        <v>12</v>
      </c>
      <c r="C25" s="39" t="s">
        <v>52</v>
      </c>
      <c r="D25" s="38" t="s">
        <v>102</v>
      </c>
      <c r="E25" s="47" t="s">
        <v>103</v>
      </c>
      <c r="F25" s="40" t="s">
        <v>61</v>
      </c>
      <c r="G25" s="41">
        <v>1424.115</v>
      </c>
      <c r="H25" s="45">
        <v>0</v>
      </c>
      <c r="I25" s="50">
        <f>ROUND(G25*H25,2)</f>
        <v>0</v>
      </c>
      <c r="J25" s="63"/>
      <c r="K25" s="65"/>
    </row>
    <row r="26" spans="1:11" s="9" customFormat="1" ht="13.5">
      <c r="A26" s="61"/>
      <c r="B26" s="71">
        <v>13</v>
      </c>
      <c r="C26" s="34" t="s">
        <v>52</v>
      </c>
      <c r="D26" s="42" t="s">
        <v>98</v>
      </c>
      <c r="E26" s="49" t="s">
        <v>99</v>
      </c>
      <c r="F26" s="36" t="s">
        <v>61</v>
      </c>
      <c r="G26" s="37">
        <v>300</v>
      </c>
      <c r="H26" s="45">
        <v>0</v>
      </c>
      <c r="I26" s="50">
        <f t="shared" si="0"/>
        <v>0</v>
      </c>
      <c r="J26" s="61"/>
      <c r="K26" s="57"/>
    </row>
    <row r="27" spans="1:11" s="9" customFormat="1" ht="27">
      <c r="A27" s="61"/>
      <c r="B27" s="71">
        <v>14</v>
      </c>
      <c r="C27" s="34" t="s">
        <v>52</v>
      </c>
      <c r="D27" s="35" t="s">
        <v>100</v>
      </c>
      <c r="E27" s="47" t="s">
        <v>101</v>
      </c>
      <c r="F27" s="36" t="s">
        <v>61</v>
      </c>
      <c r="G27" s="37">
        <v>2848.23</v>
      </c>
      <c r="H27" s="50">
        <v>0</v>
      </c>
      <c r="I27" s="50">
        <f t="shared" si="0"/>
        <v>0</v>
      </c>
      <c r="J27" s="61"/>
      <c r="K27" s="65"/>
    </row>
    <row r="28" spans="1:11" s="9" customFormat="1" ht="27">
      <c r="A28" s="61"/>
      <c r="B28" s="71">
        <v>15</v>
      </c>
      <c r="C28" s="39" t="s">
        <v>52</v>
      </c>
      <c r="D28" s="42" t="s">
        <v>104</v>
      </c>
      <c r="E28" s="48" t="s">
        <v>105</v>
      </c>
      <c r="F28" s="36" t="s">
        <v>61</v>
      </c>
      <c r="G28" s="43">
        <v>1424.115</v>
      </c>
      <c r="H28" s="45">
        <v>0</v>
      </c>
      <c r="I28" s="50">
        <f t="shared" si="0"/>
        <v>0</v>
      </c>
      <c r="J28" s="63"/>
      <c r="K28" s="65"/>
    </row>
    <row r="29" spans="1:11" s="9" customFormat="1" ht="27">
      <c r="A29" s="61"/>
      <c r="B29" s="71">
        <v>16</v>
      </c>
      <c r="C29" s="39" t="s">
        <v>52</v>
      </c>
      <c r="D29" s="35" t="s">
        <v>106</v>
      </c>
      <c r="E29" s="46" t="s">
        <v>107</v>
      </c>
      <c r="F29" s="36" t="s">
        <v>67</v>
      </c>
      <c r="G29" s="37">
        <v>7</v>
      </c>
      <c r="H29" s="50">
        <v>0</v>
      </c>
      <c r="I29" s="50">
        <f t="shared" si="0"/>
        <v>0</v>
      </c>
      <c r="J29" s="63"/>
      <c r="K29" s="57"/>
    </row>
    <row r="30" spans="1:11" s="9" customFormat="1" ht="27">
      <c r="A30" s="61"/>
      <c r="B30" s="71">
        <v>17</v>
      </c>
      <c r="C30" s="39" t="s">
        <v>52</v>
      </c>
      <c r="D30" s="35" t="s">
        <v>68</v>
      </c>
      <c r="E30" s="46" t="s">
        <v>69</v>
      </c>
      <c r="F30" s="36" t="s">
        <v>62</v>
      </c>
      <c r="G30" s="37">
        <v>48.2</v>
      </c>
      <c r="H30" s="50">
        <v>0</v>
      </c>
      <c r="I30" s="50">
        <f>ROUND(G30*H30,2)</f>
        <v>0</v>
      </c>
      <c r="J30" s="61"/>
      <c r="K30" s="57"/>
    </row>
    <row r="31" spans="1:11" s="9" customFormat="1" ht="27">
      <c r="A31" s="61"/>
      <c r="B31" s="71">
        <v>18</v>
      </c>
      <c r="C31" s="39" t="s">
        <v>52</v>
      </c>
      <c r="D31" s="35" t="s">
        <v>70</v>
      </c>
      <c r="E31" s="46" t="s">
        <v>71</v>
      </c>
      <c r="F31" s="36" t="s">
        <v>62</v>
      </c>
      <c r="G31" s="37">
        <v>48.2</v>
      </c>
      <c r="H31" s="50">
        <v>0</v>
      </c>
      <c r="I31" s="50">
        <f t="shared" si="0"/>
        <v>0</v>
      </c>
      <c r="J31" s="61"/>
      <c r="K31" s="57"/>
    </row>
    <row r="32" spans="1:11" s="9" customFormat="1" ht="13.5">
      <c r="A32" s="61"/>
      <c r="B32" s="71">
        <v>19</v>
      </c>
      <c r="C32" s="39" t="s">
        <v>52</v>
      </c>
      <c r="D32" s="35" t="s">
        <v>108</v>
      </c>
      <c r="E32" s="46" t="s">
        <v>109</v>
      </c>
      <c r="F32" s="36" t="s">
        <v>62</v>
      </c>
      <c r="G32" s="37">
        <v>73.2</v>
      </c>
      <c r="H32" s="50">
        <v>0</v>
      </c>
      <c r="I32" s="50">
        <f t="shared" si="0"/>
        <v>0</v>
      </c>
      <c r="J32" s="61"/>
      <c r="K32" s="57"/>
    </row>
    <row r="33" spans="1:11" s="9" customFormat="1" ht="27">
      <c r="A33" s="61"/>
      <c r="B33" s="71">
        <v>20</v>
      </c>
      <c r="C33" s="39" t="s">
        <v>52</v>
      </c>
      <c r="D33" s="35" t="s">
        <v>110</v>
      </c>
      <c r="E33" s="46" t="s">
        <v>111</v>
      </c>
      <c r="F33" s="36" t="s">
        <v>61</v>
      </c>
      <c r="G33" s="37">
        <v>2848.23</v>
      </c>
      <c r="H33" s="50">
        <v>0</v>
      </c>
      <c r="I33" s="50">
        <f t="shared" si="0"/>
        <v>0</v>
      </c>
      <c r="J33" s="61"/>
      <c r="K33" s="57"/>
    </row>
    <row r="34" spans="1:11" s="9" customFormat="1" ht="13.5">
      <c r="A34" s="61"/>
      <c r="B34" s="71">
        <v>21</v>
      </c>
      <c r="C34" s="39" t="s">
        <v>52</v>
      </c>
      <c r="D34" s="35" t="s">
        <v>72</v>
      </c>
      <c r="E34" s="46" t="s">
        <v>73</v>
      </c>
      <c r="F34" s="36" t="s">
        <v>66</v>
      </c>
      <c r="G34" s="37">
        <v>370.573</v>
      </c>
      <c r="H34" s="50">
        <v>0</v>
      </c>
      <c r="I34" s="50">
        <f t="shared" si="0"/>
        <v>0</v>
      </c>
      <c r="J34" s="61"/>
      <c r="K34" s="57"/>
    </row>
    <row r="35" spans="1:11" s="9" customFormat="1" ht="13.5">
      <c r="A35" s="61"/>
      <c r="B35" s="71">
        <v>22</v>
      </c>
      <c r="C35" s="39" t="s">
        <v>52</v>
      </c>
      <c r="D35" s="35" t="s">
        <v>74</v>
      </c>
      <c r="E35" s="46" t="s">
        <v>75</v>
      </c>
      <c r="F35" s="36" t="s">
        <v>66</v>
      </c>
      <c r="G35" s="37">
        <v>5188.028</v>
      </c>
      <c r="H35" s="50">
        <v>0</v>
      </c>
      <c r="I35" s="50">
        <f t="shared" si="0"/>
        <v>0</v>
      </c>
      <c r="J35" s="61"/>
      <c r="K35" s="57"/>
    </row>
    <row r="36" spans="1:11" s="9" customFormat="1" ht="13.5">
      <c r="A36" s="61"/>
      <c r="B36" s="71">
        <v>23</v>
      </c>
      <c r="C36" s="39" t="s">
        <v>52</v>
      </c>
      <c r="D36" s="35" t="s">
        <v>76</v>
      </c>
      <c r="E36" s="46" t="s">
        <v>77</v>
      </c>
      <c r="F36" s="36" t="s">
        <v>66</v>
      </c>
      <c r="G36" s="37">
        <v>42.457</v>
      </c>
      <c r="H36" s="50">
        <v>0</v>
      </c>
      <c r="I36" s="50">
        <f t="shared" si="0"/>
        <v>0</v>
      </c>
      <c r="J36" s="61"/>
      <c r="K36" s="57"/>
    </row>
    <row r="37" spans="1:11" s="9" customFormat="1" ht="27">
      <c r="A37" s="61"/>
      <c r="B37" s="71">
        <v>24</v>
      </c>
      <c r="C37" s="39" t="s">
        <v>52</v>
      </c>
      <c r="D37" s="35" t="s">
        <v>112</v>
      </c>
      <c r="E37" s="46" t="s">
        <v>113</v>
      </c>
      <c r="F37" s="36" t="s">
        <v>66</v>
      </c>
      <c r="G37" s="37">
        <v>6</v>
      </c>
      <c r="H37" s="50">
        <v>0</v>
      </c>
      <c r="I37" s="50">
        <f t="shared" si="0"/>
        <v>0</v>
      </c>
      <c r="J37" s="61"/>
      <c r="K37" s="65"/>
    </row>
    <row r="38" spans="1:11" s="9" customFormat="1" ht="40.5">
      <c r="A38" s="61"/>
      <c r="B38" s="71">
        <v>25</v>
      </c>
      <c r="C38" s="39" t="s">
        <v>52</v>
      </c>
      <c r="D38" s="35" t="s">
        <v>114</v>
      </c>
      <c r="E38" s="46" t="s">
        <v>115</v>
      </c>
      <c r="F38" s="36" t="s">
        <v>66</v>
      </c>
      <c r="G38" s="37">
        <v>364.573</v>
      </c>
      <c r="H38" s="50">
        <v>0</v>
      </c>
      <c r="I38" s="50">
        <f t="shared" si="0"/>
        <v>0</v>
      </c>
      <c r="J38" s="61"/>
      <c r="K38" s="57"/>
    </row>
    <row r="39" spans="1:11" s="9" customFormat="1" ht="27">
      <c r="A39" s="61"/>
      <c r="B39" s="71">
        <v>26</v>
      </c>
      <c r="C39" s="39" t="s">
        <v>52</v>
      </c>
      <c r="D39" s="35" t="s">
        <v>116</v>
      </c>
      <c r="E39" s="46" t="s">
        <v>117</v>
      </c>
      <c r="F39" s="36" t="s">
        <v>66</v>
      </c>
      <c r="G39" s="37">
        <v>1456.505</v>
      </c>
      <c r="H39" s="50">
        <v>0</v>
      </c>
      <c r="I39" s="50">
        <f t="shared" si="0"/>
        <v>0</v>
      </c>
      <c r="J39" s="61"/>
      <c r="K39" s="57"/>
    </row>
    <row r="40" spans="2:9" ht="13.5">
      <c r="B40" s="67"/>
      <c r="C40" s="67"/>
      <c r="D40" s="67"/>
      <c r="E40" s="67"/>
      <c r="F40" s="67"/>
      <c r="G40" s="67"/>
      <c r="H40" s="67"/>
      <c r="I40" s="67"/>
    </row>
    <row r="41" spans="2:9" ht="13.5">
      <c r="B41" s="67"/>
      <c r="C41" s="67"/>
      <c r="D41" s="67"/>
      <c r="E41" s="67"/>
      <c r="F41" s="67"/>
      <c r="G41" s="67"/>
      <c r="H41" s="67"/>
      <c r="I41" s="67"/>
    </row>
  </sheetData>
  <sheetProtection selectLockedCells="1" selectUnlockedCells="1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2024-04-30T11:52:17Z</cp:lastPrinted>
  <dcterms:created xsi:type="dcterms:W3CDTF">2024-02-07T11:43:18Z</dcterms:created>
  <dcterms:modified xsi:type="dcterms:W3CDTF">2024-05-06T08:04:51Z</dcterms:modified>
  <cp:category/>
  <cp:version/>
  <cp:contentType/>
  <cp:contentStatus/>
</cp:coreProperties>
</file>