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456" tabRatio="905" activeTab="1"/>
  </bookViews>
  <sheets>
    <sheet name="Rekapitulace" sheetId="1" r:id="rId1"/>
    <sheet name="Rozpočet" sheetId="2" r:id="rId2"/>
  </sheets>
  <definedNames>
    <definedName name="_____Excel_BuiltIn_Print_Titles" localSheetId="1">'Rozpočet'!$A$11:$DG$12</definedName>
    <definedName name="____Excel_BuiltIn_Print_Titles" localSheetId="1">'Rozpočet'!$A$11:$DH$12</definedName>
    <definedName name="___Excel_BuiltIn_Print_Titles" localSheetId="1">'Rozpočet'!$A$11:$DL$12</definedName>
    <definedName name="__Excel_BuiltIn_Print_Titles" localSheetId="1">'Rozpočet'!$A$11:$DR$12</definedName>
    <definedName name="_Excel_BuiltIn_Print_Titles" localSheetId="1">'Rozpočet'!$A$11:$EM$12</definedName>
    <definedName name="Excel_BuiltIn_Print_Titles" localSheetId="1">'Rozpočet'!$A$11:$FL$12</definedName>
    <definedName name="_xlnm.Print_Area" localSheetId="0">'Rekapitulace'!$B$1:$AO$80</definedName>
    <definedName name="_xlnm.Print_Area" localSheetId="1">'Rozpočet'!$B$1:$I$94</definedName>
    <definedName name="_xlnm.Print_Titles" localSheetId="1">'Rozpočet'!$11:$12</definedName>
  </definedNames>
  <calcPr calcId="191029"/>
  <extLst/>
</workbook>
</file>

<file path=xl/sharedStrings.xml><?xml version="1.0" encoding="utf-8"?>
<sst xmlns="http://schemas.openxmlformats.org/spreadsheetml/2006/main" count="419" uniqueCount="228">
  <si>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</si>
  <si>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</si>
  <si>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</si>
  <si>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</si>
  <si>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</si>
  <si>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</si>
  <si>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</si>
  <si>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</si>
  <si>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</si>
  <si>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</si>
  <si>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</si>
  <si>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</si>
  <si>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</si>
  <si>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</si>
  <si>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</si>
  <si>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</si>
  <si>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</si>
  <si>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</si>
  <si>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</si>
  <si>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</si>
  <si>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</si>
  <si>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</si>
  <si>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</si>
  <si>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</si>
  <si>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</si>
  <si>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</si>
  <si>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</si>
  <si>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</si>
  <si>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</si>
  <si>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</si>
  <si>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</si>
  <si>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</si>
  <si>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</si>
  <si>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</si>
  <si>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</si>
  <si>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</si>
  <si>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</si>
  <si>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</si>
  <si>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</si>
  <si>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</si>
  <si>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</si>
  <si>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</si>
  <si>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</si>
  <si>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</si>
  <si>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</si>
  <si>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</si>
  <si>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</si>
  <si>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</si>
  <si>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</si>
  <si>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</si>
  <si>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</si>
  <si>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Náklady z rozpočtu</t>
  </si>
  <si>
    <t>K</t>
  </si>
  <si>
    <t>034503000</t>
  </si>
  <si>
    <t>Informační tabule na staveništi</t>
  </si>
  <si>
    <t>Kč</t>
  </si>
  <si>
    <t>034403000</t>
  </si>
  <si>
    <t>Dopravní značení na staveništi</t>
  </si>
  <si>
    <t>030001000</t>
  </si>
  <si>
    <t>Zařízení staveniště</t>
  </si>
  <si>
    <t>460010025</t>
  </si>
  <si>
    <t>Vytyčení trasy inženýrských sítí v zastavěném prostoru</t>
  </si>
  <si>
    <t>km</t>
  </si>
  <si>
    <t>012303000</t>
  </si>
  <si>
    <t xml:space="preserve">Geodetické práce po výstavbě   </t>
  </si>
  <si>
    <t>kpl</t>
  </si>
  <si>
    <t>043002000</t>
  </si>
  <si>
    <t xml:space="preserve">Zkoušky a ostatní měření   </t>
  </si>
  <si>
    <t>m2</t>
  </si>
  <si>
    <t>113154224</t>
  </si>
  <si>
    <t>Frézování živičného krytu tl 100 mm pruh š 1 m pl do 1000 m2 bez překážek v trase</t>
  </si>
  <si>
    <t>113202111</t>
  </si>
  <si>
    <t>Vytrhání obrub krajníků obrubníků stojatých</t>
  </si>
  <si>
    <t>m</t>
  </si>
  <si>
    <t>113203111</t>
  </si>
  <si>
    <t>Vytrhání obrub z dlažebních kostek</t>
  </si>
  <si>
    <t>120901121</t>
  </si>
  <si>
    <t>Bourání zdiva z betonu prostého neprokládaného v odkopávkách nebo prokopávkách ručně</t>
  </si>
  <si>
    <t>m3</t>
  </si>
  <si>
    <t>R</t>
  </si>
  <si>
    <t>Bourání betonového lože pod obrubami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</si>
  <si>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</si>
  <si>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</si>
  <si>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</si>
  <si>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</si>
  <si>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</si>
  <si>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</si>
  <si>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</si>
  <si>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</si>
  <si>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</si>
  <si>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</si>
  <si>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</si>
  <si>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</si>
  <si>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</si>
  <si>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</si>
  <si>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</si>
  <si>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565135121</t>
  </si>
  <si>
    <t>Asfaltový beton vrstva podkladní ACP 16 (obalované kamenivo OKS) tl 50 mm š přes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</si>
  <si>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</si>
  <si>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</si>
  <si>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</si>
  <si>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</si>
  <si>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577144121</t>
  </si>
  <si>
    <t>Asfaltový beton vrstva obrusná ACO 11 (ABS) tř. I tl 50 mm š přes 3 m z nemodifikovaného asfaltu</t>
  </si>
  <si>
    <t>916111123</t>
  </si>
  <si>
    <t>Osazení obruby z drobných kostek s boční opěrou do lože z betonu prostého</t>
  </si>
  <si>
    <t>58381007</t>
  </si>
  <si>
    <t>kostka dlažební žula drobná 8/10</t>
  </si>
  <si>
    <t>916131213</t>
  </si>
  <si>
    <t>Osazení silničního obrubníku betonového stojatého s boční opěrou do lože z betonu prostého</t>
  </si>
  <si>
    <t>59217023</t>
  </si>
  <si>
    <t>kus</t>
  </si>
  <si>
    <t>59217030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</si>
  <si>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</si>
  <si>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</si>
  <si>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</si>
  <si>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</si>
  <si>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</si>
  <si>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</si>
  <si>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</si>
  <si>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</si>
  <si>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</si>
  <si>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</si>
  <si>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</si>
  <si>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</si>
  <si>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</si>
  <si>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</si>
  <si>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</si>
  <si>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</si>
  <si>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</si>
  <si>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</si>
  <si>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</si>
  <si>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</si>
  <si>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998225111</t>
  </si>
  <si>
    <t>Přesun hmot pro pozemní komunikace s krytem z kamene, monolitickým betonovým nebo živičným</t>
  </si>
  <si>
    <t>113106121</t>
  </si>
  <si>
    <t xml:space="preserve">Odkopávky a prokopávky nezapažené v hornině třídy těžitelnosti II, skupiny 4 objem do 20 m3 strojně vč. nakládání, odvozu, poplatku za skládku a úpravy pláně  </t>
  </si>
  <si>
    <t>451577777</t>
  </si>
  <si>
    <t>Podklad nebo lože pod dlažbu vodorovný nebo do sklonu 1:5 z kameniva těženého tl do 100 mm</t>
  </si>
  <si>
    <t>564861111</t>
  </si>
  <si>
    <t>Podklad ze štěrkodrtě ŠD tl 200 mm</t>
  </si>
  <si>
    <t>59245006</t>
  </si>
  <si>
    <t>dlažba tvar obdélník betonová pro nevidomé 200x100x60mm barevná</t>
  </si>
  <si>
    <t xml:space="preserve">Geodetické práce při výstavbě   </t>
  </si>
  <si>
    <t>113107142</t>
  </si>
  <si>
    <t>Odstranění podkladu pl do 50 m2 živičných tl 100 mm</t>
  </si>
  <si>
    <t>1223511.1</t>
  </si>
  <si>
    <t>961044111</t>
  </si>
  <si>
    <t>1323511.1</t>
  </si>
  <si>
    <t>Hloubení rýh nezapažených  š do 800 mm v hornině třídy těžitelnosti II, skupiny 4 objem do 20 m3 strojně vč. nakládání, odvozu a poplatku za skládku</t>
  </si>
  <si>
    <t>59217017</t>
  </si>
  <si>
    <t>obrubník betonový chodníkový 1000x100x250mm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</si>
  <si>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</si>
  <si>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</si>
  <si>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</si>
  <si>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</si>
  <si>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Cena celkem [CZK]</t>
  </si>
  <si>
    <t/>
  </si>
  <si>
    <t>Rozebrání dlažeb z betonových nebo kamenných dlaždic komunikací pro pěší ručně</t>
  </si>
  <si>
    <t>113106123</t>
  </si>
  <si>
    <t>Rozebrání dlažeb ze zámkových dlaždic komunikací pro pěší ručně</t>
  </si>
  <si>
    <t>113107031</t>
  </si>
  <si>
    <t>113107041</t>
  </si>
  <si>
    <t>Odstranění podkladu plochy do 15 m2 živičných tl 50 mm</t>
  </si>
  <si>
    <t>113107131</t>
  </si>
  <si>
    <t>Odstranění podkladu pl do 50 m2 z betonu prostého tl 150 mm</t>
  </si>
  <si>
    <t>113107141</t>
  </si>
  <si>
    <t>Odstranění podkladu pl do 50 m2 živičných tl 50 mm</t>
  </si>
  <si>
    <t>1223511.2</t>
  </si>
  <si>
    <t xml:space="preserve">Odkopávky a prokopávky nezapažené v hornině třídy těžitelnosti II, skupiny 4 objem do 50 m3 strojně  vč. nakládání, odvozu, poplatku za skládku a úpravy pláně  </t>
  </si>
  <si>
    <t>564811111</t>
  </si>
  <si>
    <t>Podklad ze štěrkodrtě ŠD tl 50 mm</t>
  </si>
  <si>
    <t>564851111</t>
  </si>
  <si>
    <t>Podklad ze štěrkodrtě ŠD tl 150 mm</t>
  </si>
  <si>
    <t>577144111</t>
  </si>
  <si>
    <t>Asfaltový beton vrstva obrusná ACO 11 (ABS) tř. I tl 50 mm š do 3 m z nemodifikovaného asfaltu</t>
  </si>
  <si>
    <t>596211120</t>
  </si>
  <si>
    <t>Kladení zámkové dlažby komunikací pro pěší tl 60 mm skupiny B pl do 50 m2</t>
  </si>
  <si>
    <t>596211220</t>
  </si>
  <si>
    <t>Kladení zámkové dlažby komunikací pro pěší tl 80 mm skupiny B pl do 50 m2</t>
  </si>
  <si>
    <t>596811120</t>
  </si>
  <si>
    <t>Kladení betonové dlažby komunikací pro pěší do lože z kameniva vel do 0,09 m2 plochy do 50 m2</t>
  </si>
  <si>
    <t>VP01</t>
  </si>
  <si>
    <t>VP02</t>
  </si>
  <si>
    <t>Dodávka a montáž uličních vpustí, vč. uložení a napojení na dešťovou kanalizaci, vybourání stávající ul.vpusti</t>
  </si>
  <si>
    <t xml:space="preserve">Přípojka PVC KG DN 150 </t>
  </si>
  <si>
    <t>915111112</t>
  </si>
  <si>
    <t>Vodorovné dopravní značení dělící čáry souvislé š 125 mm retroreflexní bílá barva</t>
  </si>
  <si>
    <t>915111116</t>
  </si>
  <si>
    <t>Vodorovné dopravní značení dělící čáry souvislé š 125 mm retroreflexní žlutá barva</t>
  </si>
  <si>
    <t>979054451</t>
  </si>
  <si>
    <t>Očištění vybouraných zámkových dlaždic s původním spárováním z kameniva těženého</t>
  </si>
  <si>
    <t>979071122</t>
  </si>
  <si>
    <t>Očištění dlažebních kostek drobných s původním spárováním živičnou směsí nebo MC</t>
  </si>
  <si>
    <t>Oprava MK ul. Školské v Karviné – Ráji, úsek od č.p. 462/60 po ul. V Aleji</t>
  </si>
  <si>
    <t xml:space="preserve">Odstranění podkladu plochy do 15 m2 z betonu prostého tl 150 mm </t>
  </si>
  <si>
    <t>113107032</t>
  </si>
  <si>
    <t xml:space="preserve">Odstranění podkladu plochy do 15 m2 z betonu prostého tl 300 mm </t>
  </si>
  <si>
    <t>1323511.2</t>
  </si>
  <si>
    <t>Hloubení rýh nezapažených  š do 800 mm v hornině třídy těžitelnosti II, skupiny 4 objem do 50 m3 strojně vč.zásypu, nakládání, odvozu a poplatku za skládku přebytečné zeminy</t>
  </si>
  <si>
    <t>567114111</t>
  </si>
  <si>
    <t>Podklad z podkladového betonu tř. PB I (C 20/25) tl 100 mm</t>
  </si>
  <si>
    <t>593532111</t>
  </si>
  <si>
    <t>Kladení dlažby z plastových vegetačních dlaždic pozemních komunikací se zámkem tl 60 mm pl 50 m2</t>
  </si>
  <si>
    <t>58337401</t>
  </si>
  <si>
    <t>kamenivo dekorační (kačírek) frakce 8/16</t>
  </si>
  <si>
    <t>56245141</t>
  </si>
  <si>
    <t>dlažba zatravňovací recyklovaný PE nosnost 350t/m2 330x330x50mm</t>
  </si>
  <si>
    <t>562451R00</t>
  </si>
  <si>
    <t xml:space="preserve">Terčík na označení parkovacích stání   </t>
  </si>
  <si>
    <t>59245030</t>
  </si>
  <si>
    <t>dlažba tvar čtverec betonová 200x200x80mm přírodní</t>
  </si>
  <si>
    <t>59246115</t>
  </si>
  <si>
    <t>dlažba betonová chodníková 300x300x32mm přírodní</t>
  </si>
  <si>
    <t>915</t>
  </si>
  <si>
    <t>Umělá vodící linie místa pro přecházení</t>
  </si>
  <si>
    <t>915491211</t>
  </si>
  <si>
    <t>Osazení vodícího proužku z betonových desek do betonového lože tl do 100 mm š proužku 250 mm</t>
  </si>
  <si>
    <t>59218002</t>
  </si>
  <si>
    <t>krajník betonový silniční 500x250x100mm</t>
  </si>
  <si>
    <t>obrubník betonový silniční přechodový 1000x150x150-250mm</t>
  </si>
  <si>
    <t>59217016</t>
  </si>
  <si>
    <t>obrubník betonový chodníkový 1000x80x250mm</t>
  </si>
  <si>
    <t>919735122</t>
  </si>
  <si>
    <t>Řezání stávajícího betonového krytu hl do 100 mm</t>
  </si>
  <si>
    <t>obrubník betonový silniční 1000x150x250mm</t>
  </si>
  <si>
    <t>59245018</t>
  </si>
  <si>
    <t>dlažba tvar obdélník betonová 200x100x60mm přírodní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</si>
</sst>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%;\-0.00%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20" applyNumberFormat="1" applyBorder="1" applyAlignment="1" applyProtection="1">
      <alignment horizontal="center" vertical="center" wrapText="1"/>
      <protection locked="0"/>
    </xf>
    <xf numFmtId="0" fontId="0" fillId="0" borderId="13" xfId="20" applyBorder="1" applyAlignment="1" applyProtection="1">
      <alignment horizontal="center" vertical="center"/>
      <protection locked="0"/>
    </xf>
    <xf numFmtId="0" fontId="0" fillId="0" borderId="13" xfId="20" applyBorder="1" applyAlignment="1" applyProtection="1">
      <alignment horizontal="center" vertical="center" wrapText="1"/>
      <protection locked="0"/>
    </xf>
    <xf numFmtId="166" fontId="0" fillId="0" borderId="13" xfId="20" applyNumberFormat="1" applyBorder="1" applyAlignment="1" applyProtection="1">
      <alignment vertical="center"/>
      <protection locked="0"/>
    </xf>
    <xf numFmtId="49" fontId="0" fillId="0" borderId="13" xfId="20" applyNumberFormat="1" applyBorder="1" applyAlignment="1">
      <alignment horizontal="center" vertical="center" wrapText="1"/>
      <protection/>
    </xf>
    <xf numFmtId="166" fontId="0" fillId="0" borderId="13" xfId="20" applyNumberFormat="1" applyBorder="1" applyAlignment="1">
      <alignment vertical="center"/>
      <protection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Border="1" applyAlignment="1" applyProtection="1">
      <alignment horizontal="right" vertical="center"/>
      <protection locked="0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0" fillId="0" borderId="13" xfId="20" applyNumberForma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20" applyBorder="1" applyAlignment="1" applyProtection="1">
      <alignment vertical="center" wrapText="1"/>
      <protection locked="0"/>
    </xf>
    <xf numFmtId="0" fontId="0" fillId="0" borderId="13" xfId="20" applyBorder="1" applyAlignment="1">
      <alignment vertical="center" wrapText="1"/>
      <protection/>
    </xf>
    <xf numFmtId="0" fontId="18" fillId="0" borderId="13" xfId="0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39" fontId="0" fillId="0" borderId="13" xfId="0" applyNumberFormat="1" applyFont="1" applyBorder="1" applyAlignment="1" applyProtection="1">
      <alignment vertical="center"/>
      <protection locked="0"/>
    </xf>
    <xf numFmtId="4" fontId="18" fillId="0" borderId="13" xfId="0" applyNumberFormat="1" applyFont="1" applyBorder="1" applyAlignment="1" applyProtection="1">
      <alignment vertical="center"/>
      <protection locked="0"/>
    </xf>
    <xf numFmtId="39" fontId="14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9" fontId="9" fillId="0" borderId="0" xfId="0" applyNumberFormat="1" applyFont="1" applyAlignment="1" applyProtection="1">
      <alignment horizontal="righ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39" fontId="11" fillId="0" borderId="0" xfId="0" applyNumberFormat="1" applyFont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9" fontId="3" fillId="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39" fontId="14" fillId="0" borderId="0" xfId="0" applyNumberFormat="1" applyFont="1" applyAlignment="1" applyProtection="1">
      <alignment horizontal="right" vertical="center"/>
      <protection locked="0"/>
    </xf>
    <xf numFmtId="39" fontId="14" fillId="2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39" fontId="17" fillId="0" borderId="0" xfId="0" applyNumberFormat="1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9"/>
  <sheetViews>
    <sheetView showGridLines="0" zoomScale="128" zoomScaleNormal="128" workbookViewId="0" topLeftCell="A51">
      <selection activeCell="AM75" sqref="AM75:AO75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2" width="2.5" style="1" customWidth="1"/>
    <col min="33" max="33" width="3.33203125" style="1" customWidth="1"/>
    <col min="34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015625" style="1" customWidth="1"/>
    <col min="42" max="42" width="1.66796875" style="1" customWidth="1"/>
    <col min="43" max="155" width="10.66015625" style="1" customWidth="1"/>
  </cols>
  <sheetData>
    <row r="1" spans="2:41" s="1" customFormat="1" ht="37.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="1" customFormat="1" ht="7.5" customHeight="1"/>
    <row r="3" spans="3:40" s="1" customFormat="1" ht="26.25" customHeight="1">
      <c r="C3" s="2" t="s">
        <v>1</v>
      </c>
      <c r="J3" s="63" t="s">
        <v>194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="1" customFormat="1" ht="7.5" customHeight="1"/>
    <row r="5" spans="3:40" s="1" customFormat="1" ht="15" customHeight="1">
      <c r="C5" s="3" t="s">
        <v>2</v>
      </c>
      <c r="J5" s="4" t="s">
        <v>3</v>
      </c>
      <c r="AJ5" s="3" t="s">
        <v>4</v>
      </c>
      <c r="AM5" s="61">
        <v>45356</v>
      </c>
      <c r="AN5" s="61"/>
    </row>
    <row r="6" s="1" customFormat="1" ht="15" customHeight="1"/>
    <row r="7" spans="3:39" s="1" customFormat="1" ht="15" customHeight="1">
      <c r="C7" s="3" t="s">
        <v>5</v>
      </c>
      <c r="P7" s="5"/>
      <c r="AJ7" s="3" t="s">
        <v>6</v>
      </c>
      <c r="AM7" s="4" t="s">
        <v>7</v>
      </c>
    </row>
    <row r="8" spans="4:39" s="1" customFormat="1" ht="19.5" customHeight="1">
      <c r="D8" s="4" t="s">
        <v>8</v>
      </c>
      <c r="AJ8" s="3" t="s">
        <v>9</v>
      </c>
      <c r="AM8" s="4" t="s">
        <v>10</v>
      </c>
    </row>
    <row r="9" s="1" customFormat="1" ht="7.5" customHeight="1"/>
    <row r="10" spans="3:39" s="1" customFormat="1" ht="15" customHeight="1">
      <c r="C10" s="3" t="s">
        <v>11</v>
      </c>
      <c r="AJ10" s="3" t="s">
        <v>6</v>
      </c>
      <c r="AM10" s="4"/>
    </row>
    <row r="11" spans="4:39" s="1" customFormat="1" ht="15.75" customHeight="1">
      <c r="D11" s="4"/>
      <c r="AJ11" s="3" t="s">
        <v>9</v>
      </c>
      <c r="AM11" s="4"/>
    </row>
    <row r="12" s="1" customFormat="1" ht="7.5" customHeight="1"/>
    <row r="13" spans="3:39" s="1" customFormat="1" ht="15" customHeight="1">
      <c r="C13" s="3" t="s">
        <v>12</v>
      </c>
      <c r="AJ13" s="3" t="s">
        <v>6</v>
      </c>
      <c r="AM13" s="4"/>
    </row>
    <row r="14" spans="4:39" s="1" customFormat="1" ht="19.5" customHeight="1">
      <c r="D14" s="4" t="s">
        <v>13</v>
      </c>
      <c r="AJ14" s="3" t="s">
        <v>9</v>
      </c>
      <c r="AM14" s="4"/>
    </row>
    <row r="15" s="1" customFormat="1" ht="7.5" customHeight="1"/>
    <row r="16" spans="3:39" s="1" customFormat="1" ht="15" customHeight="1">
      <c r="C16" s="3" t="s">
        <v>14</v>
      </c>
      <c r="AJ16" s="3" t="s">
        <v>6</v>
      </c>
      <c r="AM16" s="4"/>
    </row>
    <row r="17" spans="4:39" s="1" customFormat="1" ht="19.5" customHeight="1">
      <c r="D17" s="4"/>
      <c r="AJ17" s="3" t="s">
        <v>9</v>
      </c>
      <c r="AM17" s="4"/>
    </row>
    <row r="18" s="1" customFormat="1" ht="7.5" customHeight="1"/>
    <row r="19" spans="3:40" s="1" customFormat="1" ht="7.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" customFormat="1" ht="15" customHeight="1">
      <c r="C20" s="7" t="s">
        <v>15</v>
      </c>
      <c r="AJ20" s="64">
        <f>AF79</f>
        <v>0</v>
      </c>
      <c r="AK20" s="64"/>
      <c r="AL20" s="64"/>
      <c r="AM20" s="64"/>
      <c r="AN20" s="64"/>
    </row>
    <row r="21" spans="3:40" s="1" customFormat="1" ht="15" customHeight="1">
      <c r="C21" s="7" t="s">
        <v>16</v>
      </c>
      <c r="AJ21" s="64">
        <v>0</v>
      </c>
      <c r="AK21" s="64"/>
      <c r="AL21" s="64"/>
      <c r="AM21" s="64"/>
      <c r="AN21" s="64"/>
    </row>
    <row r="22" s="8" customFormat="1" ht="7.5" customHeight="1"/>
    <row r="23" spans="3:40" s="8" customFormat="1" ht="27" customHeight="1">
      <c r="C23" s="9" t="s">
        <v>17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0">
        <f>AJ20+AJ21</f>
        <v>0</v>
      </c>
      <c r="AK23" s="60"/>
      <c r="AL23" s="60"/>
      <c r="AM23" s="60"/>
      <c r="AN23" s="60"/>
    </row>
    <row r="24" s="8" customFormat="1" ht="7.5" customHeight="1"/>
    <row r="25" spans="1:42" s="8" customFormat="1" ht="15" customHeight="1">
      <c r="A25" s="11"/>
      <c r="C25" s="11" t="s">
        <v>18</v>
      </c>
      <c r="E25" s="11" t="s">
        <v>19</v>
      </c>
      <c r="K25" s="65">
        <v>0.21</v>
      </c>
      <c r="L25" s="65"/>
      <c r="M25" s="65"/>
      <c r="N25" s="65"/>
      <c r="S25" s="12" t="s">
        <v>20</v>
      </c>
      <c r="V25" s="66">
        <f>AJ23</f>
        <v>0</v>
      </c>
      <c r="W25" s="66"/>
      <c r="X25" s="66"/>
      <c r="Y25" s="66"/>
      <c r="Z25" s="66"/>
      <c r="AA25" s="66"/>
      <c r="AB25" s="66"/>
      <c r="AC25" s="66"/>
      <c r="AD25" s="66"/>
      <c r="AJ25" s="66">
        <f>K25*V25</f>
        <v>0</v>
      </c>
      <c r="AK25" s="66"/>
      <c r="AL25" s="66"/>
      <c r="AM25" s="66"/>
      <c r="AN25" s="66"/>
      <c r="AP25" s="11"/>
    </row>
    <row r="26" spans="1:42" s="8" customFormat="1" ht="15" customHeight="1">
      <c r="A26" s="11"/>
      <c r="E26" s="11" t="s">
        <v>21</v>
      </c>
      <c r="K26" s="65">
        <v>0.15</v>
      </c>
      <c r="L26" s="65"/>
      <c r="M26" s="65"/>
      <c r="N26" s="65"/>
      <c r="S26" s="12" t="s">
        <v>20</v>
      </c>
      <c r="V26" s="66">
        <v>0</v>
      </c>
      <c r="W26" s="66"/>
      <c r="X26" s="66"/>
      <c r="Y26" s="66"/>
      <c r="Z26" s="66"/>
      <c r="AA26" s="66"/>
      <c r="AB26" s="66"/>
      <c r="AC26" s="66"/>
      <c r="AD26" s="66"/>
      <c r="AJ26" s="66">
        <v>0</v>
      </c>
      <c r="AK26" s="66"/>
      <c r="AL26" s="66"/>
      <c r="AM26" s="66"/>
      <c r="AN26" s="66"/>
      <c r="AP26" s="11"/>
    </row>
    <row r="27" spans="1:42" s="8" customFormat="1" ht="15" customHeight="1" hidden="1">
      <c r="A27" s="11"/>
      <c r="E27" s="11" t="s">
        <v>22</v>
      </c>
      <c r="K27" s="65">
        <v>0.21</v>
      </c>
      <c r="L27" s="65"/>
      <c r="M27" s="65"/>
      <c r="N27" s="65"/>
      <c r="S27" s="12" t="s">
        <v>20</v>
      </c>
      <c r="V27" s="66" t="e">
        <v>#REF!</v>
      </c>
      <c r="W27" s="66"/>
      <c r="X27" s="66"/>
      <c r="Y27" s="66"/>
      <c r="Z27" s="66"/>
      <c r="AA27" s="66"/>
      <c r="AB27" s="66"/>
      <c r="AC27" s="66"/>
      <c r="AD27" s="66"/>
      <c r="AJ27" s="66">
        <v>0</v>
      </c>
      <c r="AK27" s="66"/>
      <c r="AL27" s="66"/>
      <c r="AM27" s="66"/>
      <c r="AN27" s="66"/>
      <c r="AP27" s="11"/>
    </row>
    <row r="28" spans="1:42" s="8" customFormat="1" ht="15" customHeight="1" hidden="1">
      <c r="A28" s="11"/>
      <c r="E28" s="11" t="s">
        <v>23</v>
      </c>
      <c r="K28" s="65">
        <v>0.15</v>
      </c>
      <c r="L28" s="65"/>
      <c r="M28" s="65"/>
      <c r="N28" s="65"/>
      <c r="S28" s="12" t="s">
        <v>20</v>
      </c>
      <c r="V28" s="66" t="e">
        <v>#REF!</v>
      </c>
      <c r="W28" s="66"/>
      <c r="X28" s="66"/>
      <c r="Y28" s="66"/>
      <c r="Z28" s="66"/>
      <c r="AA28" s="66"/>
      <c r="AB28" s="66"/>
      <c r="AC28" s="66"/>
      <c r="AD28" s="66"/>
      <c r="AJ28" s="66">
        <v>0</v>
      </c>
      <c r="AK28" s="66"/>
      <c r="AL28" s="66"/>
      <c r="AM28" s="66"/>
      <c r="AN28" s="66"/>
      <c r="AP28" s="11"/>
    </row>
    <row r="29" spans="1:42" s="8" customFormat="1" ht="15" customHeight="1" hidden="1">
      <c r="A29" s="11"/>
      <c r="E29" s="11" t="s">
        <v>24</v>
      </c>
      <c r="K29" s="65">
        <v>0</v>
      </c>
      <c r="L29" s="65"/>
      <c r="M29" s="65"/>
      <c r="N29" s="65"/>
      <c r="S29" s="12" t="s">
        <v>20</v>
      </c>
      <c r="V29" s="66" t="e">
        <v>#REF!</v>
      </c>
      <c r="W29" s="66"/>
      <c r="X29" s="66"/>
      <c r="Y29" s="66"/>
      <c r="Z29" s="66"/>
      <c r="AA29" s="66"/>
      <c r="AB29" s="66"/>
      <c r="AC29" s="66"/>
      <c r="AD29" s="66"/>
      <c r="AJ29" s="66">
        <v>0</v>
      </c>
      <c r="AK29" s="66"/>
      <c r="AL29" s="66"/>
      <c r="AM29" s="66"/>
      <c r="AN29" s="66"/>
      <c r="AP29" s="11"/>
    </row>
    <row r="30" s="8" customFormat="1" ht="7.5" customHeight="1"/>
    <row r="31" spans="3:40" s="8" customFormat="1" ht="27" customHeight="1">
      <c r="C31" s="13" t="s">
        <v>25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 t="s">
        <v>26</v>
      </c>
      <c r="T31" s="14"/>
      <c r="U31" s="14"/>
      <c r="V31" s="14"/>
      <c r="W31" s="67" t="s">
        <v>27</v>
      </c>
      <c r="X31" s="67"/>
      <c r="Y31" s="67"/>
      <c r="Z31" s="67"/>
      <c r="AA31" s="67"/>
      <c r="AB31" s="14"/>
      <c r="AC31" s="14"/>
      <c r="AD31" s="14"/>
      <c r="AE31" s="14"/>
      <c r="AF31" s="14"/>
      <c r="AG31" s="14"/>
      <c r="AH31" s="14"/>
      <c r="AI31" s="14"/>
      <c r="AJ31" s="68">
        <f>AJ23+AJ25</f>
        <v>0</v>
      </c>
      <c r="AK31" s="68"/>
      <c r="AL31" s="68"/>
      <c r="AM31" s="68"/>
      <c r="AN31" s="68"/>
    </row>
    <row r="32" s="8" customFormat="1" ht="15" customHeight="1"/>
    <row r="33" s="1" customFormat="1" ht="14.25" customHeight="1"/>
    <row r="34" s="1" customFormat="1" ht="14.25" customHeight="1"/>
    <row r="35" s="1" customFormat="1" ht="14.25" customHeight="1"/>
    <row r="36" s="1" customFormat="1" ht="14.25" customHeight="1"/>
    <row r="37" spans="3:40" s="8" customFormat="1" ht="15.75" customHeight="1">
      <c r="C37" s="16" t="s">
        <v>28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AB37" s="16" t="s">
        <v>29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3:40" s="1" customFormat="1" ht="14.25" customHeight="1">
      <c r="C38" s="19"/>
      <c r="Y38" s="20"/>
      <c r="AB38" s="19"/>
      <c r="AN38" s="20"/>
    </row>
    <row r="39" spans="3:40" s="1" customFormat="1" ht="14.25" customHeight="1">
      <c r="C39" s="19"/>
      <c r="Y39" s="20"/>
      <c r="AB39" s="19"/>
      <c r="AN39" s="20"/>
    </row>
    <row r="40" spans="3:40" s="1" customFormat="1" ht="14.25" customHeight="1">
      <c r="C40" s="19"/>
      <c r="Y40" s="20"/>
      <c r="AB40" s="19"/>
      <c r="AN40" s="20"/>
    </row>
    <row r="41" spans="3:40" s="1" customFormat="1" ht="14.25" customHeight="1">
      <c r="C41" s="19"/>
      <c r="Y41" s="20"/>
      <c r="AB41" s="19"/>
      <c r="AN41" s="20"/>
    </row>
    <row r="42" spans="3:40" s="1" customFormat="1" ht="14.25" customHeight="1">
      <c r="C42" s="19"/>
      <c r="Y42" s="20"/>
      <c r="AB42" s="19"/>
      <c r="AN42" s="20"/>
    </row>
    <row r="43" spans="3:40" s="1" customFormat="1" ht="14.25" customHeight="1">
      <c r="C43" s="19"/>
      <c r="Y43" s="20"/>
      <c r="AB43" s="19"/>
      <c r="AN43" s="20"/>
    </row>
    <row r="44" spans="3:40" s="1" customFormat="1" ht="14.25" customHeight="1">
      <c r="C44" s="19"/>
      <c r="Y44" s="20"/>
      <c r="AB44" s="19"/>
      <c r="AN44" s="20"/>
    </row>
    <row r="45" spans="3:40" s="1" customFormat="1" ht="14.25" customHeight="1">
      <c r="C45" s="19"/>
      <c r="Y45" s="20"/>
      <c r="AB45" s="19"/>
      <c r="AN45" s="20"/>
    </row>
    <row r="46" spans="3:40" s="8" customFormat="1" ht="15.75" customHeight="1">
      <c r="C46" s="21" t="s">
        <v>30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 t="s">
        <v>31</v>
      </c>
      <c r="R46" s="22"/>
      <c r="S46" s="22"/>
      <c r="T46" s="22"/>
      <c r="U46" s="22"/>
      <c r="V46" s="22"/>
      <c r="W46" s="22"/>
      <c r="X46" s="22"/>
      <c r="Y46" s="24"/>
      <c r="AB46" s="21" t="s">
        <v>30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3" t="s">
        <v>31</v>
      </c>
      <c r="AM46" s="22"/>
      <c r="AN46" s="24"/>
    </row>
    <row r="47" s="1" customFormat="1" ht="14.25" customHeight="1"/>
    <row r="48" spans="3:40" s="8" customFormat="1" ht="15.75" customHeight="1">
      <c r="C48" s="16" t="s">
        <v>32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8"/>
      <c r="AB48" s="16" t="s">
        <v>33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8"/>
    </row>
    <row r="49" spans="3:40" s="1" customFormat="1" ht="14.25" customHeight="1">
      <c r="C49" s="19"/>
      <c r="Y49" s="20"/>
      <c r="AB49" s="19"/>
      <c r="AN49" s="20"/>
    </row>
    <row r="50" spans="3:40" s="1" customFormat="1" ht="14.25" customHeight="1">
      <c r="C50" s="19"/>
      <c r="Y50" s="20"/>
      <c r="AB50" s="19"/>
      <c r="AN50" s="20"/>
    </row>
    <row r="51" spans="3:40" s="1" customFormat="1" ht="14.25" customHeight="1">
      <c r="C51" s="19"/>
      <c r="Y51" s="20"/>
      <c r="AB51" s="19"/>
      <c r="AN51" s="20"/>
    </row>
    <row r="52" spans="3:40" s="1" customFormat="1" ht="14.25" customHeight="1">
      <c r="C52" s="19"/>
      <c r="Y52" s="20"/>
      <c r="AB52" s="19"/>
      <c r="AN52" s="20"/>
    </row>
    <row r="53" spans="3:40" s="1" customFormat="1" ht="14.25" customHeight="1">
      <c r="C53" s="19"/>
      <c r="Y53" s="20"/>
      <c r="AB53" s="19"/>
      <c r="AN53" s="20"/>
    </row>
    <row r="54" spans="3:40" s="1" customFormat="1" ht="14.25" customHeight="1">
      <c r="C54" s="19"/>
      <c r="Y54" s="20"/>
      <c r="AB54" s="19"/>
      <c r="AN54" s="20"/>
    </row>
    <row r="55" spans="3:40" s="1" customFormat="1" ht="14.25" customHeight="1">
      <c r="C55" s="19"/>
      <c r="Y55" s="20"/>
      <c r="AB55" s="19"/>
      <c r="AN55" s="20"/>
    </row>
    <row r="56" spans="3:40" s="1" customFormat="1" ht="14.25" customHeight="1">
      <c r="C56" s="19"/>
      <c r="Y56" s="20"/>
      <c r="AB56" s="19"/>
      <c r="AN56" s="20"/>
    </row>
    <row r="57" spans="3:40" s="8" customFormat="1" ht="15.75" customHeight="1">
      <c r="C57" s="21" t="s">
        <v>30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 t="s">
        <v>31</v>
      </c>
      <c r="R57" s="22"/>
      <c r="S57" s="22"/>
      <c r="T57" s="22"/>
      <c r="U57" s="22"/>
      <c r="V57" s="22"/>
      <c r="W57" s="22"/>
      <c r="X57" s="22"/>
      <c r="Y57" s="24"/>
      <c r="AB57" s="21" t="s">
        <v>30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3" t="s">
        <v>31</v>
      </c>
      <c r="AM57" s="22"/>
      <c r="AN57" s="24"/>
    </row>
    <row r="58" s="8" customFormat="1" ht="7.5" customHeight="1"/>
    <row r="59" s="8" customFormat="1" ht="7.5" customHeight="1"/>
    <row r="63" s="8" customFormat="1" ht="7.5" customHeight="1"/>
    <row r="64" spans="2:41" s="8" customFormat="1" ht="37.5" customHeight="1">
      <c r="B64" s="62" t="s">
        <v>34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</row>
    <row r="65" s="8" customFormat="1" ht="7.5" customHeight="1"/>
    <row r="66" spans="2:40" s="2" customFormat="1" ht="27" customHeight="1">
      <c r="B66" s="2" t="s">
        <v>1</v>
      </c>
      <c r="K66" s="63" t="s">
        <v>194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="8" customFormat="1" ht="7.5" customHeight="1"/>
    <row r="68" spans="2:39" s="8" customFormat="1" ht="15.75" customHeight="1">
      <c r="B68" s="3" t="s">
        <v>2</v>
      </c>
      <c r="K68" s="4" t="s">
        <v>3</v>
      </c>
      <c r="AH68" s="3" t="s">
        <v>4</v>
      </c>
      <c r="AL68" s="61">
        <v>45356</v>
      </c>
      <c r="AM68" s="61"/>
    </row>
    <row r="69" s="8" customFormat="1" ht="7.5" customHeight="1"/>
    <row r="70" spans="2:41" s="8" customFormat="1" ht="18.75" customHeight="1">
      <c r="B70" s="3" t="s">
        <v>5</v>
      </c>
      <c r="K70" s="4" t="s">
        <v>8</v>
      </c>
      <c r="AH70" s="3" t="s">
        <v>12</v>
      </c>
      <c r="AL70" s="69" t="s">
        <v>13</v>
      </c>
      <c r="AM70" s="69"/>
      <c r="AN70" s="69"/>
      <c r="AO70" s="69"/>
    </row>
    <row r="71" spans="2:41" s="8" customFormat="1" ht="15.75" customHeight="1">
      <c r="B71" s="3" t="s">
        <v>11</v>
      </c>
      <c r="K71" s="4" t="s">
        <v>157</v>
      </c>
      <c r="AH71" s="3" t="s">
        <v>14</v>
      </c>
      <c r="AL71" s="69" t="s">
        <v>157</v>
      </c>
      <c r="AM71" s="69"/>
      <c r="AN71" s="69"/>
      <c r="AO71" s="69"/>
    </row>
    <row r="72" s="8" customFormat="1" ht="12" customHeight="1"/>
    <row r="73" spans="2:41" s="8" customFormat="1" ht="30" customHeight="1">
      <c r="B73" s="70" t="s">
        <v>35</v>
      </c>
      <c r="C73" s="70"/>
      <c r="D73" s="70"/>
      <c r="E73" s="70"/>
      <c r="F73" s="70"/>
      <c r="G73" s="14"/>
      <c r="H73" s="71" t="s">
        <v>36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 t="s">
        <v>37</v>
      </c>
      <c r="AG73" s="71"/>
      <c r="AH73" s="71"/>
      <c r="AI73" s="71"/>
      <c r="AJ73" s="71"/>
      <c r="AK73" s="71"/>
      <c r="AL73" s="71"/>
      <c r="AM73" s="72" t="s">
        <v>38</v>
      </c>
      <c r="AN73" s="72"/>
      <c r="AO73" s="72"/>
    </row>
    <row r="74" s="8" customFormat="1" ht="12" customHeight="1"/>
    <row r="75" spans="2:41" s="2" customFormat="1" ht="33" customHeight="1">
      <c r="B75" s="25" t="s">
        <v>39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73">
        <f>AF76</f>
        <v>0</v>
      </c>
      <c r="AG75" s="73"/>
      <c r="AH75" s="73"/>
      <c r="AI75" s="73"/>
      <c r="AJ75" s="73"/>
      <c r="AK75" s="73"/>
      <c r="AL75" s="73"/>
      <c r="AM75" s="73">
        <f>AM76</f>
        <v>0</v>
      </c>
      <c r="AN75" s="73"/>
      <c r="AO75" s="73"/>
    </row>
    <row r="76" spans="2:41" s="27" customFormat="1" ht="37.35" customHeight="1">
      <c r="B76" s="26"/>
      <c r="C76" s="75" t="s">
        <v>40</v>
      </c>
      <c r="D76" s="75"/>
      <c r="E76" s="75"/>
      <c r="F76" s="75"/>
      <c r="G76" s="75"/>
      <c r="H76" s="26"/>
      <c r="I76" s="75" t="s">
        <v>194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6">
        <f>Rozpočet!I13</f>
        <v>0</v>
      </c>
      <c r="AG76" s="76"/>
      <c r="AH76" s="76"/>
      <c r="AI76" s="76"/>
      <c r="AJ76" s="76"/>
      <c r="AK76" s="76"/>
      <c r="AL76" s="76"/>
      <c r="AM76" s="76">
        <f>ROUND(AF76*1.21,2)</f>
        <v>0</v>
      </c>
      <c r="AN76" s="76"/>
      <c r="AO76" s="76"/>
    </row>
    <row r="77" spans="2:41" s="8" customFormat="1" ht="30.75" customHeight="1">
      <c r="B77" s="25" t="s">
        <v>41</v>
      </c>
      <c r="AF77" s="73">
        <v>0</v>
      </c>
      <c r="AG77" s="73"/>
      <c r="AH77" s="73"/>
      <c r="AI77" s="73"/>
      <c r="AJ77" s="73"/>
      <c r="AK77" s="73"/>
      <c r="AL77" s="73"/>
      <c r="AM77" s="73">
        <v>0</v>
      </c>
      <c r="AN77" s="73"/>
      <c r="AO77" s="73"/>
    </row>
    <row r="78" s="8" customFormat="1" ht="12" customHeight="1"/>
    <row r="79" spans="2:41" s="8" customFormat="1" ht="30.75" customHeight="1">
      <c r="B79" s="28" t="s">
        <v>42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74">
        <f>AF75+AF77</f>
        <v>0</v>
      </c>
      <c r="AG79" s="74"/>
      <c r="AH79" s="74"/>
      <c r="AI79" s="74"/>
      <c r="AJ79" s="74"/>
      <c r="AK79" s="74"/>
      <c r="AL79" s="74"/>
      <c r="AM79" s="74">
        <f>AM75+AM77</f>
        <v>0</v>
      </c>
      <c r="AN79" s="74"/>
      <c r="AO79" s="74"/>
    </row>
    <row r="80" s="8" customFormat="1" ht="7.5" customHeight="1"/>
  </sheetData>
  <sheetProtection selectLockedCells="1" selectUnlockedCells="1"/>
  <mergeCells count="42">
    <mergeCell ref="AF79:AL79"/>
    <mergeCell ref="AM79:AO79"/>
    <mergeCell ref="C76:G76"/>
    <mergeCell ref="I76:AE76"/>
    <mergeCell ref="AF76:AL76"/>
    <mergeCell ref="AM76:AO76"/>
    <mergeCell ref="AF77:AL77"/>
    <mergeCell ref="AM77:AO77"/>
    <mergeCell ref="B73:F73"/>
    <mergeCell ref="H73:AE73"/>
    <mergeCell ref="AF73:AL73"/>
    <mergeCell ref="AM73:AO73"/>
    <mergeCell ref="AF75:AL75"/>
    <mergeCell ref="AM75:AO75"/>
    <mergeCell ref="W31:AA31"/>
    <mergeCell ref="AJ31:AN31"/>
    <mergeCell ref="K66:AN66"/>
    <mergeCell ref="AL70:AO70"/>
    <mergeCell ref="AL71:AO71"/>
    <mergeCell ref="AJ27:AN27"/>
    <mergeCell ref="K28:N28"/>
    <mergeCell ref="V28:AD28"/>
    <mergeCell ref="AJ28:AN28"/>
    <mergeCell ref="K29:N29"/>
    <mergeCell ref="V29:AD29"/>
    <mergeCell ref="AJ29:AN29"/>
    <mergeCell ref="AJ23:AN23"/>
    <mergeCell ref="AL68:AM68"/>
    <mergeCell ref="B1:AO1"/>
    <mergeCell ref="J3:AN3"/>
    <mergeCell ref="AM5:AN5"/>
    <mergeCell ref="AJ20:AN20"/>
    <mergeCell ref="AJ21:AN21"/>
    <mergeCell ref="K25:N25"/>
    <mergeCell ref="V25:AD25"/>
    <mergeCell ref="AJ25:AN25"/>
    <mergeCell ref="K26:N26"/>
    <mergeCell ref="V26:AD26"/>
    <mergeCell ref="AJ26:AN26"/>
    <mergeCell ref="B64:AO64"/>
    <mergeCell ref="K27:N27"/>
    <mergeCell ref="V27:AD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showGridLines="0" tabSelected="1" zoomScaleSheetLayoutView="100" workbookViewId="0" topLeftCell="A9">
      <selection activeCell="L68" sqref="L68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" width="5.33203125" style="1" customWidth="1"/>
    <col min="4" max="4" width="13.83203125" style="1" customWidth="1"/>
    <col min="5" max="5" width="55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0" width="1.66796875" style="1" customWidth="1"/>
    <col min="11" max="11" width="4" style="0" customWidth="1"/>
    <col min="12" max="168" width="16" style="0" customWidth="1"/>
  </cols>
  <sheetData>
    <row r="1" spans="2:9" s="8" customFormat="1" ht="37.5" customHeight="1">
      <c r="B1" s="62" t="s">
        <v>43</v>
      </c>
      <c r="C1" s="62"/>
      <c r="D1" s="62"/>
      <c r="E1" s="62"/>
      <c r="F1" s="62"/>
      <c r="G1" s="62"/>
      <c r="H1" s="62"/>
      <c r="I1" s="62"/>
    </row>
    <row r="2" s="8" customFormat="1" ht="7.5" customHeight="1"/>
    <row r="3" spans="2:9" s="8" customFormat="1" ht="16.2">
      <c r="B3" s="2" t="s">
        <v>1</v>
      </c>
      <c r="E3" s="2" t="s">
        <v>194</v>
      </c>
      <c r="F3" s="2"/>
      <c r="G3" s="2"/>
      <c r="H3" s="2"/>
      <c r="I3" s="2"/>
    </row>
    <row r="4" spans="2:9" s="8" customFormat="1" ht="16.2">
      <c r="B4" s="2" t="s">
        <v>44</v>
      </c>
      <c r="E4" s="2"/>
      <c r="F4" s="2"/>
      <c r="G4" s="2"/>
      <c r="H4" s="2"/>
      <c r="I4" s="2"/>
    </row>
    <row r="5" s="8" customFormat="1" ht="7.5" customHeight="1"/>
    <row r="6" spans="2:9" s="8" customFormat="1" ht="18.75" customHeight="1">
      <c r="B6" s="3" t="s">
        <v>2</v>
      </c>
      <c r="E6" s="4" t="s">
        <v>3</v>
      </c>
      <c r="G6" s="3" t="s">
        <v>4</v>
      </c>
      <c r="I6" s="53">
        <v>45356</v>
      </c>
    </row>
    <row r="7" s="8" customFormat="1" ht="7.5" customHeight="1"/>
    <row r="8" spans="2:9" s="8" customFormat="1" ht="15.75" customHeight="1">
      <c r="B8" s="3" t="s">
        <v>5</v>
      </c>
      <c r="E8" s="4" t="s">
        <v>8</v>
      </c>
      <c r="G8" s="3" t="s">
        <v>12</v>
      </c>
      <c r="I8" s="4"/>
    </row>
    <row r="9" spans="2:9" s="8" customFormat="1" ht="15" customHeight="1">
      <c r="B9" s="3" t="s">
        <v>11</v>
      </c>
      <c r="E9" s="4"/>
      <c r="G9" s="3" t="s">
        <v>14</v>
      </c>
      <c r="I9" s="4"/>
    </row>
    <row r="10" s="8" customFormat="1" ht="11.25" customHeight="1"/>
    <row r="11" spans="2:9" s="30" customFormat="1" ht="30" customHeight="1">
      <c r="B11" s="54" t="s">
        <v>45</v>
      </c>
      <c r="C11" s="54" t="s">
        <v>46</v>
      </c>
      <c r="D11" s="54" t="s">
        <v>35</v>
      </c>
      <c r="E11" s="54" t="s">
        <v>47</v>
      </c>
      <c r="F11" s="54" t="s">
        <v>48</v>
      </c>
      <c r="G11" s="54" t="s">
        <v>49</v>
      </c>
      <c r="H11" s="54" t="s">
        <v>50</v>
      </c>
      <c r="I11" s="55" t="s">
        <v>156</v>
      </c>
    </row>
    <row r="12" spans="2:9" s="30" customFormat="1" ht="10.2" customHeight="1">
      <c r="B12" s="56"/>
      <c r="C12" s="56"/>
      <c r="D12" s="56"/>
      <c r="E12" s="56"/>
      <c r="F12" s="56"/>
      <c r="G12" s="56"/>
      <c r="H12" s="56"/>
      <c r="I12" s="56"/>
    </row>
    <row r="13" spans="2:9" s="8" customFormat="1" ht="18.45" customHeight="1">
      <c r="B13" s="57" t="s">
        <v>51</v>
      </c>
      <c r="C13" s="58"/>
      <c r="D13" s="58"/>
      <c r="E13" s="58"/>
      <c r="F13" s="58"/>
      <c r="G13" s="58"/>
      <c r="H13" s="58"/>
      <c r="I13" s="52">
        <f>SUM(I14:I94)</f>
        <v>0</v>
      </c>
    </row>
    <row r="14" spans="2:9" s="8" customFormat="1" ht="12">
      <c r="B14" s="31">
        <v>1</v>
      </c>
      <c r="C14" s="31" t="s">
        <v>52</v>
      </c>
      <c r="D14" s="32" t="s">
        <v>53</v>
      </c>
      <c r="E14" s="45" t="s">
        <v>54</v>
      </c>
      <c r="F14" s="33" t="s">
        <v>55</v>
      </c>
      <c r="G14" s="34">
        <v>1</v>
      </c>
      <c r="H14" s="49">
        <v>0</v>
      </c>
      <c r="I14" s="49">
        <f>ROUND(G14*H14,2)</f>
        <v>0</v>
      </c>
    </row>
    <row r="15" spans="2:9" s="8" customFormat="1" ht="12">
      <c r="B15" s="31">
        <v>2</v>
      </c>
      <c r="C15" s="31" t="s">
        <v>52</v>
      </c>
      <c r="D15" s="32" t="s">
        <v>56</v>
      </c>
      <c r="E15" s="45" t="s">
        <v>57</v>
      </c>
      <c r="F15" s="33" t="s">
        <v>55</v>
      </c>
      <c r="G15" s="34">
        <v>1</v>
      </c>
      <c r="H15" s="49">
        <v>0</v>
      </c>
      <c r="I15" s="49">
        <f aca="true" t="shared" si="0" ref="I15:I78">ROUND(G15*H15,2)</f>
        <v>0</v>
      </c>
    </row>
    <row r="16" spans="2:9" s="8" customFormat="1" ht="12">
      <c r="B16" s="31">
        <v>3</v>
      </c>
      <c r="C16" s="31" t="s">
        <v>52</v>
      </c>
      <c r="D16" s="32" t="s">
        <v>58</v>
      </c>
      <c r="E16" s="45" t="s">
        <v>59</v>
      </c>
      <c r="F16" s="33" t="s">
        <v>55</v>
      </c>
      <c r="G16" s="34">
        <v>1</v>
      </c>
      <c r="H16" s="49">
        <v>0</v>
      </c>
      <c r="I16" s="49">
        <f t="shared" si="0"/>
        <v>0</v>
      </c>
    </row>
    <row r="17" spans="2:9" s="8" customFormat="1" ht="12">
      <c r="B17" s="31">
        <v>4</v>
      </c>
      <c r="C17" s="31" t="s">
        <v>52</v>
      </c>
      <c r="D17" s="32" t="s">
        <v>60</v>
      </c>
      <c r="E17" s="45" t="s">
        <v>61</v>
      </c>
      <c r="F17" s="33" t="s">
        <v>62</v>
      </c>
      <c r="G17" s="34">
        <v>0.1</v>
      </c>
      <c r="H17" s="49">
        <v>0</v>
      </c>
      <c r="I17" s="49">
        <f t="shared" si="0"/>
        <v>0</v>
      </c>
    </row>
    <row r="18" spans="2:9" s="8" customFormat="1" ht="12">
      <c r="B18" s="31">
        <v>5</v>
      </c>
      <c r="C18" s="31" t="s">
        <v>52</v>
      </c>
      <c r="D18" s="32" t="s">
        <v>63</v>
      </c>
      <c r="E18" s="45" t="s">
        <v>143</v>
      </c>
      <c r="F18" s="33" t="s">
        <v>65</v>
      </c>
      <c r="G18" s="34">
        <v>1</v>
      </c>
      <c r="H18" s="49">
        <v>0</v>
      </c>
      <c r="I18" s="49">
        <f t="shared" si="0"/>
        <v>0</v>
      </c>
    </row>
    <row r="19" spans="2:9" s="8" customFormat="1" ht="12">
      <c r="B19" s="31">
        <v>6</v>
      </c>
      <c r="C19" s="31" t="s">
        <v>52</v>
      </c>
      <c r="D19" s="32" t="s">
        <v>63</v>
      </c>
      <c r="E19" s="45" t="s">
        <v>64</v>
      </c>
      <c r="F19" s="33" t="s">
        <v>65</v>
      </c>
      <c r="G19" s="34">
        <v>1</v>
      </c>
      <c r="H19" s="49">
        <v>0</v>
      </c>
      <c r="I19" s="49">
        <f t="shared" si="0"/>
        <v>0</v>
      </c>
    </row>
    <row r="20" spans="1:9" s="8" customFormat="1" ht="12">
      <c r="A20" s="1"/>
      <c r="B20" s="31">
        <v>7</v>
      </c>
      <c r="C20" s="31" t="s">
        <v>52</v>
      </c>
      <c r="D20" s="35" t="s">
        <v>66</v>
      </c>
      <c r="E20" s="45" t="s">
        <v>67</v>
      </c>
      <c r="F20" s="33" t="s">
        <v>65</v>
      </c>
      <c r="G20" s="34">
        <v>1</v>
      </c>
      <c r="H20" s="50">
        <v>0</v>
      </c>
      <c r="I20" s="49">
        <f t="shared" si="0"/>
        <v>0</v>
      </c>
    </row>
    <row r="21" spans="2:9" s="8" customFormat="1" ht="24">
      <c r="B21" s="31">
        <v>8</v>
      </c>
      <c r="C21" s="31" t="s">
        <v>52</v>
      </c>
      <c r="D21" s="35" t="s">
        <v>135</v>
      </c>
      <c r="E21" s="45" t="s">
        <v>158</v>
      </c>
      <c r="F21" s="33" t="s">
        <v>68</v>
      </c>
      <c r="G21" s="34">
        <v>2.25</v>
      </c>
      <c r="H21" s="50">
        <v>0</v>
      </c>
      <c r="I21" s="49">
        <f t="shared" si="0"/>
        <v>0</v>
      </c>
    </row>
    <row r="22" spans="2:9" s="8" customFormat="1" ht="24">
      <c r="B22" s="31">
        <v>9</v>
      </c>
      <c r="C22" s="31" t="s">
        <v>52</v>
      </c>
      <c r="D22" s="35" t="s">
        <v>159</v>
      </c>
      <c r="E22" s="47" t="s">
        <v>160</v>
      </c>
      <c r="F22" s="33" t="s">
        <v>68</v>
      </c>
      <c r="G22" s="34">
        <v>102</v>
      </c>
      <c r="H22" s="50">
        <v>0</v>
      </c>
      <c r="I22" s="49">
        <f t="shared" si="0"/>
        <v>0</v>
      </c>
    </row>
    <row r="23" spans="2:9" s="8" customFormat="1" ht="24">
      <c r="B23" s="31">
        <v>10</v>
      </c>
      <c r="C23" s="31" t="s">
        <v>52</v>
      </c>
      <c r="D23" s="32" t="s">
        <v>161</v>
      </c>
      <c r="E23" s="46" t="s">
        <v>195</v>
      </c>
      <c r="F23" s="33" t="s">
        <v>68</v>
      </c>
      <c r="G23" s="34">
        <v>2.34</v>
      </c>
      <c r="H23" s="50">
        <v>0</v>
      </c>
      <c r="I23" s="49">
        <f t="shared" si="0"/>
        <v>0</v>
      </c>
    </row>
    <row r="24" spans="2:9" s="8" customFormat="1" ht="24">
      <c r="B24" s="31">
        <v>11</v>
      </c>
      <c r="C24" s="31" t="s">
        <v>52</v>
      </c>
      <c r="D24" s="32" t="s">
        <v>196</v>
      </c>
      <c r="E24" s="46" t="s">
        <v>197</v>
      </c>
      <c r="F24" s="33" t="s">
        <v>68</v>
      </c>
      <c r="G24" s="34">
        <v>3.5</v>
      </c>
      <c r="H24" s="49">
        <v>0</v>
      </c>
      <c r="I24" s="49">
        <f t="shared" si="0"/>
        <v>0</v>
      </c>
    </row>
    <row r="25" spans="2:9" s="8" customFormat="1" ht="12">
      <c r="B25" s="31">
        <v>12</v>
      </c>
      <c r="C25" s="31" t="s">
        <v>52</v>
      </c>
      <c r="D25" s="39" t="s">
        <v>162</v>
      </c>
      <c r="E25" s="45" t="s">
        <v>163</v>
      </c>
      <c r="F25" s="33" t="s">
        <v>68</v>
      </c>
      <c r="G25" s="34">
        <v>2.34</v>
      </c>
      <c r="H25" s="44">
        <v>0</v>
      </c>
      <c r="I25" s="49">
        <f t="shared" si="0"/>
        <v>0</v>
      </c>
    </row>
    <row r="26" spans="2:9" s="8" customFormat="1" ht="12">
      <c r="B26" s="31">
        <v>13</v>
      </c>
      <c r="C26" s="31" t="s">
        <v>52</v>
      </c>
      <c r="D26" s="32" t="s">
        <v>164</v>
      </c>
      <c r="E26" s="46" t="s">
        <v>165</v>
      </c>
      <c r="F26" s="33" t="s">
        <v>68</v>
      </c>
      <c r="G26" s="34">
        <v>66.30000000000001</v>
      </c>
      <c r="H26" s="49">
        <v>0</v>
      </c>
      <c r="I26" s="49">
        <f t="shared" si="0"/>
        <v>0</v>
      </c>
    </row>
    <row r="27" spans="2:9" s="8" customFormat="1" ht="12">
      <c r="B27" s="31">
        <v>14</v>
      </c>
      <c r="C27" s="31" t="s">
        <v>52</v>
      </c>
      <c r="D27" s="35" t="s">
        <v>166</v>
      </c>
      <c r="E27" s="46" t="s">
        <v>167</v>
      </c>
      <c r="F27" s="37" t="s">
        <v>68</v>
      </c>
      <c r="G27" s="38">
        <v>66.30000000000001</v>
      </c>
      <c r="H27" s="44">
        <v>0</v>
      </c>
      <c r="I27" s="49">
        <f t="shared" si="0"/>
        <v>0</v>
      </c>
    </row>
    <row r="28" spans="2:9" s="8" customFormat="1" ht="12">
      <c r="B28" s="31">
        <v>15</v>
      </c>
      <c r="C28" s="31" t="s">
        <v>52</v>
      </c>
      <c r="D28" s="39" t="s">
        <v>144</v>
      </c>
      <c r="E28" s="47" t="s">
        <v>145</v>
      </c>
      <c r="F28" s="33" t="s">
        <v>68</v>
      </c>
      <c r="G28" s="40">
        <v>132.82999999999998</v>
      </c>
      <c r="H28" s="44">
        <v>0</v>
      </c>
      <c r="I28" s="49">
        <f t="shared" si="0"/>
        <v>0</v>
      </c>
    </row>
    <row r="29" spans="2:9" s="8" customFormat="1" ht="24">
      <c r="B29" s="31">
        <v>16</v>
      </c>
      <c r="C29" s="31" t="s">
        <v>52</v>
      </c>
      <c r="D29" s="32" t="s">
        <v>69</v>
      </c>
      <c r="E29" s="45" t="s">
        <v>70</v>
      </c>
      <c r="F29" s="33" t="s">
        <v>68</v>
      </c>
      <c r="G29" s="34">
        <v>838.97</v>
      </c>
      <c r="H29" s="49">
        <v>0</v>
      </c>
      <c r="I29" s="49">
        <f t="shared" si="0"/>
        <v>0</v>
      </c>
    </row>
    <row r="30" spans="2:9" s="8" customFormat="1" ht="12">
      <c r="B30" s="31">
        <v>18</v>
      </c>
      <c r="C30" s="31" t="s">
        <v>52</v>
      </c>
      <c r="D30" s="32" t="s">
        <v>71</v>
      </c>
      <c r="E30" s="45" t="s">
        <v>72</v>
      </c>
      <c r="F30" s="33" t="s">
        <v>73</v>
      </c>
      <c r="G30" s="34">
        <v>378.1</v>
      </c>
      <c r="H30" s="49">
        <v>0</v>
      </c>
      <c r="I30" s="49">
        <f t="shared" si="0"/>
        <v>0</v>
      </c>
    </row>
    <row r="31" spans="2:9" s="8" customFormat="1" ht="12">
      <c r="B31" s="31">
        <v>17</v>
      </c>
      <c r="C31" s="31" t="s">
        <v>52</v>
      </c>
      <c r="D31" s="32" t="s">
        <v>74</v>
      </c>
      <c r="E31" s="45" t="s">
        <v>75</v>
      </c>
      <c r="F31" s="33" t="s">
        <v>73</v>
      </c>
      <c r="G31" s="34">
        <v>291.7</v>
      </c>
      <c r="H31" s="49">
        <v>0</v>
      </c>
      <c r="I31" s="49">
        <f t="shared" si="0"/>
        <v>0</v>
      </c>
    </row>
    <row r="32" spans="2:9" s="8" customFormat="1" ht="24">
      <c r="B32" s="31">
        <v>19</v>
      </c>
      <c r="C32" s="36" t="s">
        <v>79</v>
      </c>
      <c r="D32" s="32" t="s">
        <v>76</v>
      </c>
      <c r="E32" s="45" t="s">
        <v>77</v>
      </c>
      <c r="F32" s="33" t="s">
        <v>78</v>
      </c>
      <c r="G32" s="34">
        <v>2.5</v>
      </c>
      <c r="H32" s="49">
        <v>0</v>
      </c>
      <c r="I32" s="49">
        <f t="shared" si="0"/>
        <v>0</v>
      </c>
    </row>
    <row r="33" spans="2:9" s="8" customFormat="1" ht="36">
      <c r="B33" s="31">
        <v>20</v>
      </c>
      <c r="C33" s="36" t="s">
        <v>79</v>
      </c>
      <c r="D33" s="32" t="s">
        <v>146</v>
      </c>
      <c r="E33" s="45" t="s">
        <v>136</v>
      </c>
      <c r="F33" s="33" t="s">
        <v>78</v>
      </c>
      <c r="G33" s="34">
        <v>81.304</v>
      </c>
      <c r="H33" s="49">
        <v>0</v>
      </c>
      <c r="I33" s="49">
        <f t="shared" si="0"/>
        <v>0</v>
      </c>
    </row>
    <row r="34" spans="2:9" s="8" customFormat="1" ht="36">
      <c r="B34" s="31">
        <v>21</v>
      </c>
      <c r="C34" s="36" t="s">
        <v>79</v>
      </c>
      <c r="D34" s="32" t="s">
        <v>168</v>
      </c>
      <c r="E34" s="45" t="s">
        <v>169</v>
      </c>
      <c r="F34" s="33" t="s">
        <v>78</v>
      </c>
      <c r="G34" s="34">
        <v>84.64</v>
      </c>
      <c r="H34" s="49">
        <v>0</v>
      </c>
      <c r="I34" s="49">
        <f t="shared" si="0"/>
        <v>0</v>
      </c>
    </row>
    <row r="35" spans="2:9" s="8" customFormat="1" ht="36">
      <c r="B35" s="31">
        <v>22</v>
      </c>
      <c r="C35" s="36" t="s">
        <v>79</v>
      </c>
      <c r="D35" s="32" t="s">
        <v>148</v>
      </c>
      <c r="E35" s="45" t="s">
        <v>149</v>
      </c>
      <c r="F35" s="33" t="s">
        <v>78</v>
      </c>
      <c r="G35" s="34">
        <v>88.695</v>
      </c>
      <c r="H35" s="49">
        <v>0</v>
      </c>
      <c r="I35" s="49">
        <f t="shared" si="0"/>
        <v>0</v>
      </c>
    </row>
    <row r="36" spans="2:9" s="8" customFormat="1" ht="36">
      <c r="B36" s="31">
        <v>23</v>
      </c>
      <c r="C36" s="36" t="s">
        <v>79</v>
      </c>
      <c r="D36" s="32" t="s">
        <v>198</v>
      </c>
      <c r="E36" s="45" t="s">
        <v>199</v>
      </c>
      <c r="F36" s="33" t="s">
        <v>78</v>
      </c>
      <c r="G36" s="34">
        <v>47.339999999999996</v>
      </c>
      <c r="H36" s="49">
        <v>0</v>
      </c>
      <c r="I36" s="49">
        <f t="shared" si="0"/>
        <v>0</v>
      </c>
    </row>
    <row r="37" spans="2:9" s="8" customFormat="1" ht="24">
      <c r="B37" s="31">
        <v>24</v>
      </c>
      <c r="C37" s="36" t="s">
        <v>52</v>
      </c>
      <c r="D37" s="32" t="s">
        <v>81</v>
      </c>
      <c r="E37" s="45" t="s">
        <v>82</v>
      </c>
      <c r="F37" s="33" t="s">
        <v>68</v>
      </c>
      <c r="G37" s="34">
        <v>153.64999999999998</v>
      </c>
      <c r="H37" s="49">
        <v>0</v>
      </c>
      <c r="I37" s="49">
        <f t="shared" si="0"/>
        <v>0</v>
      </c>
    </row>
    <row r="38" spans="2:9" s="8" customFormat="1" ht="12">
      <c r="B38" s="43">
        <v>25</v>
      </c>
      <c r="C38" s="43" t="s">
        <v>83</v>
      </c>
      <c r="D38" s="43" t="s">
        <v>84</v>
      </c>
      <c r="E38" s="48" t="s">
        <v>85</v>
      </c>
      <c r="F38" s="41" t="s">
        <v>86</v>
      </c>
      <c r="G38" s="42">
        <v>30.729999999999997</v>
      </c>
      <c r="H38" s="51">
        <v>0</v>
      </c>
      <c r="I38" s="51">
        <f t="shared" si="0"/>
        <v>0</v>
      </c>
    </row>
    <row r="39" spans="2:9" s="8" customFormat="1" ht="24">
      <c r="B39" s="31">
        <v>26</v>
      </c>
      <c r="C39" s="36" t="s">
        <v>52</v>
      </c>
      <c r="D39" s="32" t="s">
        <v>87</v>
      </c>
      <c r="E39" s="45" t="s">
        <v>88</v>
      </c>
      <c r="F39" s="33" t="s">
        <v>68</v>
      </c>
      <c r="G39" s="34">
        <v>153.64999999999998</v>
      </c>
      <c r="H39" s="49">
        <v>0</v>
      </c>
      <c r="I39" s="49">
        <f t="shared" si="0"/>
        <v>0</v>
      </c>
    </row>
    <row r="40" spans="2:11" s="8" customFormat="1" ht="12">
      <c r="B40" s="43">
        <v>27</v>
      </c>
      <c r="C40" s="43" t="s">
        <v>83</v>
      </c>
      <c r="D40" s="43" t="s">
        <v>89</v>
      </c>
      <c r="E40" s="48" t="s">
        <v>90</v>
      </c>
      <c r="F40" s="41" t="s">
        <v>91</v>
      </c>
      <c r="G40" s="42">
        <v>6.15</v>
      </c>
      <c r="H40" s="51">
        <v>0</v>
      </c>
      <c r="I40" s="51">
        <f t="shared" si="0"/>
        <v>0</v>
      </c>
      <c r="K40"/>
    </row>
    <row r="41" spans="2:9" s="8" customFormat="1" ht="24">
      <c r="B41" s="31">
        <v>28</v>
      </c>
      <c r="C41" s="36" t="s">
        <v>52</v>
      </c>
      <c r="D41" s="32" t="s">
        <v>92</v>
      </c>
      <c r="E41" s="45" t="s">
        <v>93</v>
      </c>
      <c r="F41" s="33" t="s">
        <v>68</v>
      </c>
      <c r="G41" s="34">
        <v>153.64999999999998</v>
      </c>
      <c r="H41" s="49">
        <v>0</v>
      </c>
      <c r="I41" s="49">
        <f t="shared" si="0"/>
        <v>0</v>
      </c>
    </row>
    <row r="42" spans="2:11" s="8" customFormat="1" ht="12">
      <c r="B42" s="31">
        <v>29</v>
      </c>
      <c r="C42" s="36" t="s">
        <v>52</v>
      </c>
      <c r="D42" s="32" t="s">
        <v>94</v>
      </c>
      <c r="E42" s="45" t="s">
        <v>95</v>
      </c>
      <c r="F42" s="33" t="s">
        <v>68</v>
      </c>
      <c r="G42" s="34">
        <v>153.64999999999998</v>
      </c>
      <c r="H42" s="49">
        <v>0</v>
      </c>
      <c r="I42" s="49">
        <f t="shared" si="0"/>
        <v>0</v>
      </c>
      <c r="K42"/>
    </row>
    <row r="43" spans="2:9" s="8" customFormat="1" ht="24">
      <c r="B43" s="31">
        <v>30</v>
      </c>
      <c r="C43" s="36" t="s">
        <v>52</v>
      </c>
      <c r="D43" s="32" t="s">
        <v>137</v>
      </c>
      <c r="E43" s="45" t="s">
        <v>138</v>
      </c>
      <c r="F43" s="33" t="s">
        <v>68</v>
      </c>
      <c r="G43" s="34">
        <v>181.73</v>
      </c>
      <c r="H43" s="49">
        <v>0</v>
      </c>
      <c r="I43" s="49">
        <f t="shared" si="0"/>
        <v>0</v>
      </c>
    </row>
    <row r="44" spans="2:10" ht="12">
      <c r="B44" s="31">
        <v>31</v>
      </c>
      <c r="C44" s="36" t="s">
        <v>52</v>
      </c>
      <c r="D44" s="32" t="s">
        <v>170</v>
      </c>
      <c r="E44" s="45" t="s">
        <v>171</v>
      </c>
      <c r="F44" s="33" t="s">
        <v>68</v>
      </c>
      <c r="G44" s="34">
        <v>103.92000000000002</v>
      </c>
      <c r="H44" s="49">
        <v>0</v>
      </c>
      <c r="I44" s="49">
        <f t="shared" si="0"/>
        <v>0</v>
      </c>
      <c r="J44" s="8"/>
    </row>
    <row r="45" spans="2:10" ht="12">
      <c r="B45" s="31">
        <v>32</v>
      </c>
      <c r="C45" s="36" t="s">
        <v>52</v>
      </c>
      <c r="D45" s="32" t="s">
        <v>172</v>
      </c>
      <c r="E45" s="45" t="s">
        <v>173</v>
      </c>
      <c r="F45" s="33" t="s">
        <v>68</v>
      </c>
      <c r="G45" s="34">
        <v>447.7</v>
      </c>
      <c r="H45" s="49">
        <v>0</v>
      </c>
      <c r="I45" s="49">
        <f t="shared" si="0"/>
        <v>0</v>
      </c>
      <c r="J45" s="8"/>
    </row>
    <row r="46" spans="2:10" ht="12">
      <c r="B46" s="31">
        <v>33</v>
      </c>
      <c r="C46" s="36" t="s">
        <v>52</v>
      </c>
      <c r="D46" s="32" t="s">
        <v>139</v>
      </c>
      <c r="E46" s="45" t="s">
        <v>140</v>
      </c>
      <c r="F46" s="33" t="s">
        <v>68</v>
      </c>
      <c r="G46" s="34">
        <v>682.5999999999999</v>
      </c>
      <c r="H46" s="49">
        <v>0</v>
      </c>
      <c r="I46" s="49">
        <f t="shared" si="0"/>
        <v>0</v>
      </c>
      <c r="J46" s="8"/>
    </row>
    <row r="47" spans="2:10" ht="24">
      <c r="B47" s="31">
        <v>34</v>
      </c>
      <c r="C47" s="36" t="s">
        <v>52</v>
      </c>
      <c r="D47" s="32" t="s">
        <v>96</v>
      </c>
      <c r="E47" s="45" t="s">
        <v>97</v>
      </c>
      <c r="F47" s="33" t="s">
        <v>68</v>
      </c>
      <c r="G47" s="34">
        <v>1009.9</v>
      </c>
      <c r="H47" s="49">
        <v>0</v>
      </c>
      <c r="I47" s="49">
        <f t="shared" si="0"/>
        <v>0</v>
      </c>
      <c r="J47" s="59"/>
    </row>
    <row r="48" spans="2:10" ht="12">
      <c r="B48" s="31">
        <v>35</v>
      </c>
      <c r="C48" s="36" t="s">
        <v>52</v>
      </c>
      <c r="D48" s="32" t="s">
        <v>200</v>
      </c>
      <c r="E48" s="45" t="s">
        <v>201</v>
      </c>
      <c r="F48" s="33" t="s">
        <v>68</v>
      </c>
      <c r="G48" s="34">
        <v>7</v>
      </c>
      <c r="H48" s="49">
        <v>0</v>
      </c>
      <c r="I48" s="49">
        <f t="shared" si="0"/>
        <v>0</v>
      </c>
      <c r="J48" s="59"/>
    </row>
    <row r="49" spans="2:10" ht="12">
      <c r="B49" s="31">
        <v>36</v>
      </c>
      <c r="C49" s="36" t="s">
        <v>52</v>
      </c>
      <c r="D49" s="32" t="s">
        <v>98</v>
      </c>
      <c r="E49" s="45" t="s">
        <v>99</v>
      </c>
      <c r="F49" s="33" t="s">
        <v>86</v>
      </c>
      <c r="G49" s="34">
        <v>25.247500000000002</v>
      </c>
      <c r="H49" s="49">
        <v>0</v>
      </c>
      <c r="I49" s="49">
        <f t="shared" si="0"/>
        <v>0</v>
      </c>
      <c r="J49" s="8"/>
    </row>
    <row r="50" spans="2:10" ht="24">
      <c r="B50" s="31">
        <v>37</v>
      </c>
      <c r="C50" s="36" t="s">
        <v>52</v>
      </c>
      <c r="D50" s="32" t="s">
        <v>100</v>
      </c>
      <c r="E50" s="45" t="s">
        <v>101</v>
      </c>
      <c r="F50" s="33" t="s">
        <v>68</v>
      </c>
      <c r="G50" s="34">
        <v>2019.8</v>
      </c>
      <c r="H50" s="49">
        <v>0</v>
      </c>
      <c r="I50" s="49">
        <f t="shared" si="0"/>
        <v>0</v>
      </c>
      <c r="J50" s="59"/>
    </row>
    <row r="51" spans="2:10" ht="24">
      <c r="B51" s="31">
        <v>38</v>
      </c>
      <c r="C51" s="36" t="s">
        <v>52</v>
      </c>
      <c r="D51" s="32" t="s">
        <v>174</v>
      </c>
      <c r="E51" s="45" t="s">
        <v>175</v>
      </c>
      <c r="F51" s="33" t="s">
        <v>68</v>
      </c>
      <c r="G51" s="34">
        <v>2.34</v>
      </c>
      <c r="H51" s="49">
        <v>0</v>
      </c>
      <c r="I51" s="49">
        <f t="shared" si="0"/>
        <v>0</v>
      </c>
      <c r="J51" s="59"/>
    </row>
    <row r="52" spans="2:10" ht="24">
      <c r="B52" s="31">
        <v>39</v>
      </c>
      <c r="C52" s="36" t="s">
        <v>52</v>
      </c>
      <c r="D52" s="32" t="s">
        <v>102</v>
      </c>
      <c r="E52" s="45" t="s">
        <v>103</v>
      </c>
      <c r="F52" s="33" t="s">
        <v>68</v>
      </c>
      <c r="G52" s="34">
        <v>1009.9</v>
      </c>
      <c r="H52" s="49">
        <v>0</v>
      </c>
      <c r="I52" s="49">
        <f t="shared" si="0"/>
        <v>0</v>
      </c>
      <c r="J52" s="8"/>
    </row>
    <row r="53" spans="2:10" ht="24">
      <c r="B53" s="31">
        <v>40</v>
      </c>
      <c r="C53" s="36" t="s">
        <v>52</v>
      </c>
      <c r="D53" s="32" t="s">
        <v>202</v>
      </c>
      <c r="E53" s="45" t="s">
        <v>203</v>
      </c>
      <c r="F53" s="33" t="s">
        <v>68</v>
      </c>
      <c r="G53" s="34">
        <v>43.43</v>
      </c>
      <c r="H53" s="49">
        <v>0</v>
      </c>
      <c r="I53" s="49">
        <f t="shared" si="0"/>
        <v>0</v>
      </c>
      <c r="J53" s="8"/>
    </row>
    <row r="54" spans="2:10" ht="12">
      <c r="B54" s="43">
        <v>41</v>
      </c>
      <c r="C54" s="43" t="s">
        <v>83</v>
      </c>
      <c r="D54" s="43" t="s">
        <v>204</v>
      </c>
      <c r="E54" s="48" t="s">
        <v>205</v>
      </c>
      <c r="F54" s="41" t="s">
        <v>86</v>
      </c>
      <c r="G54" s="42">
        <v>4.343</v>
      </c>
      <c r="H54" s="51">
        <v>0</v>
      </c>
      <c r="I54" s="51">
        <f t="shared" si="0"/>
        <v>0</v>
      </c>
      <c r="J54" s="8"/>
    </row>
    <row r="55" spans="2:10" ht="24">
      <c r="B55" s="43">
        <v>42</v>
      </c>
      <c r="C55" s="43" t="s">
        <v>83</v>
      </c>
      <c r="D55" s="43" t="s">
        <v>206</v>
      </c>
      <c r="E55" s="48" t="s">
        <v>207</v>
      </c>
      <c r="F55" s="41" t="s">
        <v>68</v>
      </c>
      <c r="G55" s="42">
        <v>45.6015</v>
      </c>
      <c r="H55" s="51">
        <v>0</v>
      </c>
      <c r="I55" s="51">
        <f t="shared" si="0"/>
        <v>0</v>
      </c>
      <c r="J55" s="8"/>
    </row>
    <row r="56" spans="2:10" ht="12">
      <c r="B56" s="43">
        <v>43</v>
      </c>
      <c r="C56" s="43" t="s">
        <v>83</v>
      </c>
      <c r="D56" s="43" t="s">
        <v>208</v>
      </c>
      <c r="E56" s="48" t="s">
        <v>209</v>
      </c>
      <c r="F56" s="41" t="s">
        <v>111</v>
      </c>
      <c r="G56" s="42">
        <v>16</v>
      </c>
      <c r="H56" s="51">
        <v>0</v>
      </c>
      <c r="I56" s="51">
        <f t="shared" si="0"/>
        <v>0</v>
      </c>
      <c r="J56" s="8"/>
    </row>
    <row r="57" spans="2:11" ht="24">
      <c r="B57" s="31">
        <v>44</v>
      </c>
      <c r="C57" s="36" t="s">
        <v>52</v>
      </c>
      <c r="D57" s="32" t="s">
        <v>176</v>
      </c>
      <c r="E57" s="45" t="s">
        <v>177</v>
      </c>
      <c r="F57" s="33" t="s">
        <v>68</v>
      </c>
      <c r="G57" s="34">
        <v>120.3</v>
      </c>
      <c r="H57" s="49">
        <v>0</v>
      </c>
      <c r="I57" s="49">
        <f t="shared" si="0"/>
        <v>0</v>
      </c>
      <c r="J57" s="8"/>
      <c r="K57" s="8"/>
    </row>
    <row r="58" spans="2:10" ht="12">
      <c r="B58" s="43">
        <v>45</v>
      </c>
      <c r="C58" s="43" t="s">
        <v>83</v>
      </c>
      <c r="D58" s="43" t="s">
        <v>226</v>
      </c>
      <c r="E58" s="48" t="s">
        <v>227</v>
      </c>
      <c r="F58" s="41" t="s">
        <v>68</v>
      </c>
      <c r="G58" s="42">
        <v>50.47</v>
      </c>
      <c r="H58" s="51">
        <v>0</v>
      </c>
      <c r="I58" s="51">
        <f t="shared" si="0"/>
        <v>0</v>
      </c>
      <c r="J58" s="8"/>
    </row>
    <row r="59" spans="2:10" ht="27" customHeight="1">
      <c r="B59" s="43">
        <v>46</v>
      </c>
      <c r="C59" s="43" t="s">
        <v>83</v>
      </c>
      <c r="D59" s="43" t="s">
        <v>141</v>
      </c>
      <c r="E59" s="48" t="s">
        <v>142</v>
      </c>
      <c r="F59" s="41" t="s">
        <v>68</v>
      </c>
      <c r="G59" s="42">
        <v>2.06</v>
      </c>
      <c r="H59" s="51">
        <v>0</v>
      </c>
      <c r="I59" s="51">
        <f t="shared" si="0"/>
        <v>0</v>
      </c>
      <c r="J59" s="8"/>
    </row>
    <row r="60" spans="2:10" ht="24">
      <c r="B60" s="31">
        <v>47</v>
      </c>
      <c r="C60" s="36" t="s">
        <v>52</v>
      </c>
      <c r="D60" s="32" t="s">
        <v>178</v>
      </c>
      <c r="E60" s="45" t="s">
        <v>179</v>
      </c>
      <c r="F60" s="33" t="s">
        <v>68</v>
      </c>
      <c r="G60" s="34">
        <v>15.75</v>
      </c>
      <c r="H60" s="49">
        <v>0</v>
      </c>
      <c r="I60" s="49">
        <f t="shared" si="0"/>
        <v>0</v>
      </c>
      <c r="J60" s="8"/>
    </row>
    <row r="61" spans="2:10" ht="12">
      <c r="B61" s="43">
        <v>48</v>
      </c>
      <c r="C61" s="43" t="s">
        <v>83</v>
      </c>
      <c r="D61" s="43" t="s">
        <v>210</v>
      </c>
      <c r="E61" s="48" t="s">
        <v>211</v>
      </c>
      <c r="F61" s="41" t="s">
        <v>68</v>
      </c>
      <c r="G61" s="42">
        <v>16.2225</v>
      </c>
      <c r="H61" s="51">
        <v>0</v>
      </c>
      <c r="I61" s="51">
        <f t="shared" si="0"/>
        <v>0</v>
      </c>
      <c r="J61" s="8"/>
    </row>
    <row r="62" spans="2:10" ht="24">
      <c r="B62" s="31">
        <v>49</v>
      </c>
      <c r="C62" s="36" t="s">
        <v>52</v>
      </c>
      <c r="D62" s="32" t="s">
        <v>180</v>
      </c>
      <c r="E62" s="45" t="s">
        <v>181</v>
      </c>
      <c r="F62" s="33" t="s">
        <v>68</v>
      </c>
      <c r="G62" s="34">
        <v>2.25</v>
      </c>
      <c r="H62" s="49">
        <v>0</v>
      </c>
      <c r="I62" s="49">
        <f t="shared" si="0"/>
        <v>0</v>
      </c>
      <c r="J62" s="8"/>
    </row>
    <row r="63" spans="2:10" ht="12">
      <c r="B63" s="43">
        <v>50</v>
      </c>
      <c r="C63" s="43" t="s">
        <v>83</v>
      </c>
      <c r="D63" s="43" t="s">
        <v>212</v>
      </c>
      <c r="E63" s="48" t="s">
        <v>213</v>
      </c>
      <c r="F63" s="41" t="s">
        <v>68</v>
      </c>
      <c r="G63" s="42">
        <v>2.3175</v>
      </c>
      <c r="H63" s="51">
        <v>0</v>
      </c>
      <c r="I63" s="51">
        <f t="shared" si="0"/>
        <v>0</v>
      </c>
      <c r="J63" s="8"/>
    </row>
    <row r="64" spans="2:9" ht="24">
      <c r="B64" s="31">
        <v>51</v>
      </c>
      <c r="C64" s="36" t="s">
        <v>79</v>
      </c>
      <c r="D64" s="32" t="s">
        <v>182</v>
      </c>
      <c r="E64" s="45" t="s">
        <v>184</v>
      </c>
      <c r="F64" s="33" t="s">
        <v>111</v>
      </c>
      <c r="G64" s="34">
        <v>3</v>
      </c>
      <c r="H64" s="49">
        <v>0</v>
      </c>
      <c r="I64" s="49">
        <f t="shared" si="0"/>
        <v>0</v>
      </c>
    </row>
    <row r="65" spans="2:9" ht="12">
      <c r="B65" s="31">
        <v>52</v>
      </c>
      <c r="C65" s="36" t="s">
        <v>79</v>
      </c>
      <c r="D65" s="32" t="s">
        <v>183</v>
      </c>
      <c r="E65" s="45" t="s">
        <v>185</v>
      </c>
      <c r="F65" s="33" t="s">
        <v>73</v>
      </c>
      <c r="G65" s="34">
        <v>35.5</v>
      </c>
      <c r="H65" s="49">
        <v>0</v>
      </c>
      <c r="I65" s="49">
        <f t="shared" si="0"/>
        <v>0</v>
      </c>
    </row>
    <row r="66" spans="2:9" ht="24">
      <c r="B66" s="31">
        <v>53</v>
      </c>
      <c r="C66" s="36" t="s">
        <v>52</v>
      </c>
      <c r="D66" s="32" t="s">
        <v>186</v>
      </c>
      <c r="E66" s="45" t="s">
        <v>187</v>
      </c>
      <c r="F66" s="33" t="s">
        <v>73</v>
      </c>
      <c r="G66" s="34">
        <v>127.4</v>
      </c>
      <c r="H66" s="49">
        <v>0</v>
      </c>
      <c r="I66" s="49">
        <f t="shared" si="0"/>
        <v>0</v>
      </c>
    </row>
    <row r="67" spans="2:9" ht="24">
      <c r="B67" s="31">
        <v>54</v>
      </c>
      <c r="C67" s="36" t="s">
        <v>52</v>
      </c>
      <c r="D67" s="32" t="s">
        <v>188</v>
      </c>
      <c r="E67" s="45" t="s">
        <v>189</v>
      </c>
      <c r="F67" s="33" t="s">
        <v>73</v>
      </c>
      <c r="G67" s="34">
        <v>70.2</v>
      </c>
      <c r="H67" s="49">
        <v>0</v>
      </c>
      <c r="I67" s="49">
        <f t="shared" si="0"/>
        <v>0</v>
      </c>
    </row>
    <row r="68" spans="2:9" ht="12">
      <c r="B68" s="31">
        <v>55</v>
      </c>
      <c r="C68" s="36" t="s">
        <v>79</v>
      </c>
      <c r="D68" s="32" t="s">
        <v>214</v>
      </c>
      <c r="E68" s="45" t="s">
        <v>215</v>
      </c>
      <c r="F68" s="33" t="s">
        <v>73</v>
      </c>
      <c r="G68" s="34">
        <v>10</v>
      </c>
      <c r="H68" s="49">
        <v>0</v>
      </c>
      <c r="I68" s="49">
        <f t="shared" si="0"/>
        <v>0</v>
      </c>
    </row>
    <row r="69" spans="2:9" ht="24">
      <c r="B69" s="31">
        <v>56</v>
      </c>
      <c r="C69" s="36" t="s">
        <v>52</v>
      </c>
      <c r="D69" s="32" t="s">
        <v>216</v>
      </c>
      <c r="E69" s="45" t="s">
        <v>217</v>
      </c>
      <c r="F69" s="33" t="s">
        <v>73</v>
      </c>
      <c r="G69" s="34">
        <v>35.7</v>
      </c>
      <c r="H69" s="49">
        <v>0</v>
      </c>
      <c r="I69" s="49">
        <f t="shared" si="0"/>
        <v>0</v>
      </c>
    </row>
    <row r="70" spans="2:9" ht="12">
      <c r="B70" s="43">
        <v>57</v>
      </c>
      <c r="C70" s="43" t="s">
        <v>83</v>
      </c>
      <c r="D70" s="43" t="s">
        <v>218</v>
      </c>
      <c r="E70" s="48" t="s">
        <v>219</v>
      </c>
      <c r="F70" s="41" t="s">
        <v>73</v>
      </c>
      <c r="G70" s="42">
        <v>37</v>
      </c>
      <c r="H70" s="51">
        <v>0</v>
      </c>
      <c r="I70" s="51">
        <f t="shared" si="0"/>
        <v>0</v>
      </c>
    </row>
    <row r="71" spans="2:9" ht="24">
      <c r="B71" s="31">
        <v>58</v>
      </c>
      <c r="C71" s="36" t="s">
        <v>52</v>
      </c>
      <c r="D71" s="32" t="s">
        <v>104</v>
      </c>
      <c r="E71" s="45" t="s">
        <v>105</v>
      </c>
      <c r="F71" s="33" t="s">
        <v>73</v>
      </c>
      <c r="G71" s="34">
        <v>259.8</v>
      </c>
      <c r="H71" s="49">
        <v>0</v>
      </c>
      <c r="I71" s="49">
        <f t="shared" si="0"/>
        <v>0</v>
      </c>
    </row>
    <row r="72" spans="2:9" ht="12">
      <c r="B72" s="43">
        <v>59</v>
      </c>
      <c r="C72" s="43" t="s">
        <v>83</v>
      </c>
      <c r="D72" s="43" t="s">
        <v>106</v>
      </c>
      <c r="E72" s="48" t="s">
        <v>107</v>
      </c>
      <c r="F72" s="41" t="s">
        <v>68</v>
      </c>
      <c r="G72" s="42">
        <v>24.55</v>
      </c>
      <c r="H72" s="51">
        <v>0</v>
      </c>
      <c r="I72" s="51">
        <f t="shared" si="0"/>
        <v>0</v>
      </c>
    </row>
    <row r="73" spans="2:9" ht="24">
      <c r="B73" s="31">
        <v>60</v>
      </c>
      <c r="C73" s="36" t="s">
        <v>52</v>
      </c>
      <c r="D73" s="32" t="s">
        <v>108</v>
      </c>
      <c r="E73" s="45" t="s">
        <v>109</v>
      </c>
      <c r="F73" s="33" t="s">
        <v>73</v>
      </c>
      <c r="G73" s="34">
        <v>259.8</v>
      </c>
      <c r="H73" s="49">
        <v>0</v>
      </c>
      <c r="I73" s="49">
        <f t="shared" si="0"/>
        <v>0</v>
      </c>
    </row>
    <row r="74" spans="2:9" ht="12">
      <c r="B74" s="43">
        <v>61</v>
      </c>
      <c r="C74" s="43" t="s">
        <v>83</v>
      </c>
      <c r="D74" s="43" t="s">
        <v>110</v>
      </c>
      <c r="E74" s="48" t="s">
        <v>225</v>
      </c>
      <c r="F74" s="41" t="s">
        <v>111</v>
      </c>
      <c r="G74" s="42">
        <v>203</v>
      </c>
      <c r="H74" s="51">
        <v>0</v>
      </c>
      <c r="I74" s="51">
        <f t="shared" si="0"/>
        <v>0</v>
      </c>
    </row>
    <row r="75" spans="2:9" ht="12">
      <c r="B75" s="43">
        <v>62</v>
      </c>
      <c r="C75" s="43" t="s">
        <v>83</v>
      </c>
      <c r="D75" s="43" t="s">
        <v>112</v>
      </c>
      <c r="E75" s="48" t="s">
        <v>220</v>
      </c>
      <c r="F75" s="41" t="s">
        <v>111</v>
      </c>
      <c r="G75" s="42">
        <v>20</v>
      </c>
      <c r="H75" s="51">
        <v>0</v>
      </c>
      <c r="I75" s="51">
        <f t="shared" si="0"/>
        <v>0</v>
      </c>
    </row>
    <row r="76" spans="2:9" ht="12">
      <c r="B76" s="43">
        <v>63</v>
      </c>
      <c r="C76" s="43" t="s">
        <v>83</v>
      </c>
      <c r="D76" s="43" t="s">
        <v>113</v>
      </c>
      <c r="E76" s="48" t="s">
        <v>114</v>
      </c>
      <c r="F76" s="41" t="s">
        <v>111</v>
      </c>
      <c r="G76" s="42">
        <v>40</v>
      </c>
      <c r="H76" s="51">
        <v>0</v>
      </c>
      <c r="I76" s="51">
        <f t="shared" si="0"/>
        <v>0</v>
      </c>
    </row>
    <row r="77" spans="2:9" ht="24">
      <c r="B77" s="31">
        <v>64</v>
      </c>
      <c r="C77" s="36" t="s">
        <v>52</v>
      </c>
      <c r="D77" s="32" t="s">
        <v>115</v>
      </c>
      <c r="E77" s="45" t="s">
        <v>116</v>
      </c>
      <c r="F77" s="33" t="s">
        <v>73</v>
      </c>
      <c r="G77" s="34">
        <v>128.4</v>
      </c>
      <c r="H77" s="49">
        <v>0</v>
      </c>
      <c r="I77" s="49">
        <f t="shared" si="0"/>
        <v>0</v>
      </c>
    </row>
    <row r="78" spans="2:9" ht="12">
      <c r="B78" s="43">
        <v>65</v>
      </c>
      <c r="C78" s="43" t="s">
        <v>83</v>
      </c>
      <c r="D78" s="43" t="s">
        <v>221</v>
      </c>
      <c r="E78" s="48" t="s">
        <v>222</v>
      </c>
      <c r="F78" s="41" t="s">
        <v>111</v>
      </c>
      <c r="G78" s="42">
        <v>109</v>
      </c>
      <c r="H78" s="51">
        <v>0</v>
      </c>
      <c r="I78" s="51">
        <f t="shared" si="0"/>
        <v>0</v>
      </c>
    </row>
    <row r="79" spans="2:9" ht="12">
      <c r="B79" s="43">
        <v>66</v>
      </c>
      <c r="C79" s="43" t="s">
        <v>83</v>
      </c>
      <c r="D79" s="43" t="s">
        <v>150</v>
      </c>
      <c r="E79" s="48" t="s">
        <v>151</v>
      </c>
      <c r="F79" s="41" t="s">
        <v>111</v>
      </c>
      <c r="G79" s="42">
        <v>22</v>
      </c>
      <c r="H79" s="51">
        <v>0</v>
      </c>
      <c r="I79" s="51">
        <f aca="true" t="shared" si="1" ref="I79:I94">ROUND(G79*H79,2)</f>
        <v>0</v>
      </c>
    </row>
    <row r="80" spans="2:9" ht="24">
      <c r="B80" s="31">
        <v>67</v>
      </c>
      <c r="C80" s="36" t="s">
        <v>52</v>
      </c>
      <c r="D80" s="32" t="s">
        <v>117</v>
      </c>
      <c r="E80" s="45" t="s">
        <v>118</v>
      </c>
      <c r="F80" s="33" t="s">
        <v>78</v>
      </c>
      <c r="G80" s="34">
        <v>12.716999999999999</v>
      </c>
      <c r="H80" s="49">
        <v>0</v>
      </c>
      <c r="I80" s="49">
        <f t="shared" si="1"/>
        <v>0</v>
      </c>
    </row>
    <row r="81" spans="2:9" ht="24">
      <c r="B81" s="31">
        <v>68</v>
      </c>
      <c r="C81" s="36" t="s">
        <v>52</v>
      </c>
      <c r="D81" s="32" t="s">
        <v>121</v>
      </c>
      <c r="E81" s="45" t="s">
        <v>122</v>
      </c>
      <c r="F81" s="33" t="s">
        <v>73</v>
      </c>
      <c r="G81" s="34">
        <v>87.2</v>
      </c>
      <c r="H81" s="49">
        <v>0</v>
      </c>
      <c r="I81" s="49">
        <f t="shared" si="1"/>
        <v>0</v>
      </c>
    </row>
    <row r="82" spans="2:9" ht="12">
      <c r="B82" s="31">
        <v>69</v>
      </c>
      <c r="C82" s="36" t="s">
        <v>52</v>
      </c>
      <c r="D82" s="32" t="s">
        <v>123</v>
      </c>
      <c r="E82" s="45" t="s">
        <v>124</v>
      </c>
      <c r="F82" s="33" t="s">
        <v>73</v>
      </c>
      <c r="G82" s="34">
        <v>291.3</v>
      </c>
      <c r="H82" s="49">
        <v>0</v>
      </c>
      <c r="I82" s="49">
        <f t="shared" si="1"/>
        <v>0</v>
      </c>
    </row>
    <row r="83" spans="2:9" ht="12">
      <c r="B83" s="31">
        <v>70</v>
      </c>
      <c r="C83" s="36" t="s">
        <v>52</v>
      </c>
      <c r="D83" s="32" t="s">
        <v>223</v>
      </c>
      <c r="E83" s="45" t="s">
        <v>224</v>
      </c>
      <c r="F83" s="33" t="s">
        <v>73</v>
      </c>
      <c r="G83" s="34">
        <v>39.2</v>
      </c>
      <c r="H83" s="49">
        <v>0</v>
      </c>
      <c r="I83" s="49">
        <f t="shared" si="1"/>
        <v>0</v>
      </c>
    </row>
    <row r="84" spans="2:9" ht="24">
      <c r="B84" s="31">
        <v>71</v>
      </c>
      <c r="C84" s="36" t="s">
        <v>52</v>
      </c>
      <c r="D84" s="32" t="s">
        <v>119</v>
      </c>
      <c r="E84" s="45" t="s">
        <v>120</v>
      </c>
      <c r="F84" s="33" t="s">
        <v>73</v>
      </c>
      <c r="G84" s="34">
        <v>87.2</v>
      </c>
      <c r="H84" s="49">
        <v>0</v>
      </c>
      <c r="I84" s="49">
        <f t="shared" si="1"/>
        <v>0</v>
      </c>
    </row>
    <row r="85" spans="2:9" ht="24">
      <c r="B85" s="31">
        <v>72</v>
      </c>
      <c r="C85" s="36" t="s">
        <v>52</v>
      </c>
      <c r="D85" s="32" t="s">
        <v>125</v>
      </c>
      <c r="E85" s="45" t="s">
        <v>126</v>
      </c>
      <c r="F85" s="33" t="s">
        <v>68</v>
      </c>
      <c r="G85" s="34">
        <v>2858.77</v>
      </c>
      <c r="H85" s="49">
        <v>0</v>
      </c>
      <c r="I85" s="49">
        <f t="shared" si="1"/>
        <v>0</v>
      </c>
    </row>
    <row r="86" spans="2:9" ht="12">
      <c r="B86" s="31">
        <v>73</v>
      </c>
      <c r="C86" s="36" t="s">
        <v>52</v>
      </c>
      <c r="D86" s="32" t="s">
        <v>147</v>
      </c>
      <c r="E86" s="45" t="s">
        <v>80</v>
      </c>
      <c r="F86" s="33" t="s">
        <v>78</v>
      </c>
      <c r="G86" s="34">
        <v>18.905</v>
      </c>
      <c r="H86" s="49">
        <v>0</v>
      </c>
      <c r="I86" s="49">
        <f t="shared" si="1"/>
        <v>0</v>
      </c>
    </row>
    <row r="87" spans="2:9" ht="24">
      <c r="B87" s="31">
        <v>74</v>
      </c>
      <c r="C87" s="36" t="s">
        <v>52</v>
      </c>
      <c r="D87" s="32" t="s">
        <v>190</v>
      </c>
      <c r="E87" s="45" t="s">
        <v>191</v>
      </c>
      <c r="F87" s="33" t="s">
        <v>68</v>
      </c>
      <c r="G87" s="34">
        <v>69.3</v>
      </c>
      <c r="H87" s="49">
        <v>0</v>
      </c>
      <c r="I87" s="49">
        <f t="shared" si="1"/>
        <v>0</v>
      </c>
    </row>
    <row r="88" spans="2:9" ht="24">
      <c r="B88" s="31">
        <v>75</v>
      </c>
      <c r="C88" s="36" t="s">
        <v>52</v>
      </c>
      <c r="D88" s="32" t="s">
        <v>192</v>
      </c>
      <c r="E88" s="45" t="s">
        <v>193</v>
      </c>
      <c r="F88" s="33" t="s">
        <v>68</v>
      </c>
      <c r="G88" s="34">
        <v>8.183333333333334</v>
      </c>
      <c r="H88" s="49">
        <v>0</v>
      </c>
      <c r="I88" s="49">
        <f t="shared" si="1"/>
        <v>0</v>
      </c>
    </row>
    <row r="89" spans="2:9" ht="12">
      <c r="B89" s="31">
        <v>76</v>
      </c>
      <c r="C89" s="36" t="s">
        <v>52</v>
      </c>
      <c r="D89" s="32" t="s">
        <v>127</v>
      </c>
      <c r="E89" s="45" t="s">
        <v>128</v>
      </c>
      <c r="F89" s="33" t="s">
        <v>86</v>
      </c>
      <c r="G89" s="34">
        <v>473.98636999999997</v>
      </c>
      <c r="H89" s="49">
        <v>0</v>
      </c>
      <c r="I89" s="49">
        <f t="shared" si="1"/>
        <v>0</v>
      </c>
    </row>
    <row r="90" spans="2:9" ht="12">
      <c r="B90" s="31">
        <v>77</v>
      </c>
      <c r="C90" s="36" t="s">
        <v>52</v>
      </c>
      <c r="D90" s="32" t="s">
        <v>129</v>
      </c>
      <c r="E90" s="45" t="s">
        <v>130</v>
      </c>
      <c r="F90" s="33" t="s">
        <v>86</v>
      </c>
      <c r="G90" s="34">
        <v>6635.809179999999</v>
      </c>
      <c r="H90" s="49">
        <v>0</v>
      </c>
      <c r="I90" s="49">
        <f t="shared" si="1"/>
        <v>0</v>
      </c>
    </row>
    <row r="91" spans="2:9" ht="12">
      <c r="B91" s="31">
        <v>78</v>
      </c>
      <c r="C91" s="36" t="s">
        <v>52</v>
      </c>
      <c r="D91" s="32" t="s">
        <v>131</v>
      </c>
      <c r="E91" s="45" t="s">
        <v>132</v>
      </c>
      <c r="F91" s="33" t="s">
        <v>86</v>
      </c>
      <c r="G91" s="34">
        <v>259.21004999999997</v>
      </c>
      <c r="H91" s="49">
        <v>0</v>
      </c>
      <c r="I91" s="49">
        <f t="shared" si="1"/>
        <v>0</v>
      </c>
    </row>
    <row r="92" spans="2:9" ht="24">
      <c r="B92" s="31">
        <v>79</v>
      </c>
      <c r="C92" s="36" t="s">
        <v>52</v>
      </c>
      <c r="D92" s="32" t="s">
        <v>152</v>
      </c>
      <c r="E92" s="45" t="s">
        <v>153</v>
      </c>
      <c r="F92" s="33" t="s">
        <v>86</v>
      </c>
      <c r="G92" s="34">
        <v>216.41965</v>
      </c>
      <c r="H92" s="49">
        <v>0</v>
      </c>
      <c r="I92" s="49">
        <f t="shared" si="1"/>
        <v>0</v>
      </c>
    </row>
    <row r="93" spans="2:9" ht="24">
      <c r="B93" s="31">
        <v>80</v>
      </c>
      <c r="C93" s="36" t="s">
        <v>52</v>
      </c>
      <c r="D93" s="32" t="s">
        <v>154</v>
      </c>
      <c r="E93" s="45" t="s">
        <v>155</v>
      </c>
      <c r="F93" s="33" t="s">
        <v>86</v>
      </c>
      <c r="G93" s="34">
        <v>257.56672</v>
      </c>
      <c r="H93" s="49">
        <v>0</v>
      </c>
      <c r="I93" s="49">
        <f t="shared" si="1"/>
        <v>0</v>
      </c>
    </row>
    <row r="94" spans="2:9" ht="24">
      <c r="B94" s="31">
        <v>81</v>
      </c>
      <c r="C94" s="36" t="s">
        <v>52</v>
      </c>
      <c r="D94" s="32" t="s">
        <v>133</v>
      </c>
      <c r="E94" s="45" t="s">
        <v>134</v>
      </c>
      <c r="F94" s="33" t="s">
        <v>86</v>
      </c>
      <c r="G94" s="34">
        <v>1129.0621414799998</v>
      </c>
      <c r="H94" s="49">
        <v>0</v>
      </c>
      <c r="I94" s="49">
        <f t="shared" si="1"/>
        <v>0</v>
      </c>
    </row>
    <row r="95" ht="12"/>
    <row r="96" ht="12"/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2024-03-04T09:37:19Z</cp:lastPrinted>
  <dcterms:created xsi:type="dcterms:W3CDTF">2024-02-07T11:43:18Z</dcterms:created>
  <dcterms:modified xsi:type="dcterms:W3CDTF">2024-03-04T18:32:40Z</dcterms:modified>
  <cp:category/>
  <cp:version/>
  <cp:contentType/>
  <cp:contentStatus/>
</cp:coreProperties>
</file>