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9" activeTab="0"/>
  </bookViews>
  <sheets>
    <sheet name="ZADÁNÍ - Oprava MK na ul. Podle" sheetId="1" r:id="rId1"/>
  </sheets>
  <definedNames>
    <definedName name="Excel_BuiltIn_Print_Titles" localSheetId="0">'ZADÁNÍ - Oprava MK na ul. Podle'!$A$95:$IA$96</definedName>
    <definedName name="Excel_BuiltIn_Print_Titles" localSheetId="0">'ZADÁNÍ - Oprava MK na ul. Podle'!$A$95:$IB$96</definedName>
    <definedName name="_xlnm.Print_Titles" localSheetId="0">'ZADÁNÍ - Oprava MK na ul. Podle'!$95:$96</definedName>
    <definedName name="_xlnm.Print_Area" localSheetId="0">('ZADÁNÍ - Oprava MK na ul. Podle'!$B$2:$P$57,'ZADÁNÍ - Oprava MK na ul. Podle'!$B$63:$P$79,'ZADÁNÍ - Oprava MK na ul. Podle'!$B$85:$P$142)</definedName>
  </definedNames>
  <calcPr fullCalcOnLoad="1"/>
</workbook>
</file>

<file path=xl/sharedStrings.xml><?xml version="1.0" encoding="utf-8"?>
<sst xmlns="http://schemas.openxmlformats.org/spreadsheetml/2006/main" count="266" uniqueCount="151">
  <si>
    <t>KRYCÍ LIST ROZPOČTU</t>
  </si>
  <si>
    <t>Stavba:</t>
  </si>
  <si>
    <t>Objekt:</t>
  </si>
  <si>
    <t>Místo:</t>
  </si>
  <si>
    <t>Karviná</t>
  </si>
  <si>
    <t>Datum:</t>
  </si>
  <si>
    <t>10.01.2022</t>
  </si>
  <si>
    <t>Objednavatel:</t>
  </si>
  <si>
    <t>IČ:</t>
  </si>
  <si>
    <t>00297534</t>
  </si>
  <si>
    <t>Statutární město Karviná</t>
  </si>
  <si>
    <t>DIČ:</t>
  </si>
  <si>
    <t>CZ00297534</t>
  </si>
  <si>
    <t>Zhotovitel:</t>
  </si>
  <si>
    <t>Projektant:</t>
  </si>
  <si>
    <t>Zpracovatel:</t>
  </si>
  <si>
    <t>Náklady z rozpočtu</t>
  </si>
  <si>
    <t>Ostatní náklady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</si>
  <si>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</si>
  <si>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</si>
  <si>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</si>
  <si>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</si>
  <si>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</si>
  <si>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</si>
  <si>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</si>
  <si>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</si>
  <si>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</si>
  <si>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</si>
  <si>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</si>
  <si>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 xml:space="preserve"> </t>
  </si>
  <si>
    <t>Projektant</t>
  </si>
  <si>
    <t>Zpracovatel</t>
  </si>
  <si>
    <t>Datum a podpis:</t>
  </si>
  <si>
    <t>Razítko</t>
  </si>
  <si>
    <t>Objednavatel</t>
  </si>
  <si>
    <t>Zhotovitel</t>
  </si>
  <si>
    <t>REKAPITULACE ROZPOČTU</t>
  </si>
  <si>
    <t>Kód - Popis</t>
  </si>
  <si>
    <t>Cena celkem [CZK]</t>
  </si>
  <si>
    <t>1) Náklady z rozpočtu</t>
  </si>
  <si>
    <t>2) Ostatní náklady</t>
  </si>
  <si>
    <t>Celkové náklady za stavbu 1) + 2)</t>
  </si>
  <si>
    <t>ROZPOČET</t>
  </si>
  <si>
    <t>PČ</t>
  </si>
  <si>
    <t>Typ</t>
  </si>
  <si>
    <t>Kód</t>
  </si>
  <si>
    <t>Popis</t>
  </si>
  <si>
    <t>MJ</t>
  </si>
  <si>
    <t>Množství</t>
  </si>
  <si>
    <t>J.cena [CZK]</t>
  </si>
  <si>
    <t>Cena celkem
[CZK]</t>
  </si>
  <si>
    <t>K</t>
  </si>
  <si>
    <t>030001000</t>
  </si>
  <si>
    <t>Zařízení staveniště</t>
  </si>
  <si>
    <t>034403000</t>
  </si>
  <si>
    <t>Dopravní značení na staveništi</t>
  </si>
  <si>
    <t>034503000</t>
  </si>
  <si>
    <t>Informační tabule na staveništi</t>
  </si>
  <si>
    <t>4600</t>
  </si>
  <si>
    <t>Vytyčení trasy inženýrských sítí v zastavěném prostoru</t>
  </si>
  <si>
    <t>soub</t>
  </si>
  <si>
    <t>012303000</t>
  </si>
  <si>
    <t xml:space="preserve">Geodetické práce po výstavbě   </t>
  </si>
  <si>
    <t>kpl</t>
  </si>
  <si>
    <t>113107041</t>
  </si>
  <si>
    <t>Odstranění podkladu plochy do 15 m2 živičných tl 50 mm</t>
  </si>
  <si>
    <t>m2</t>
  </si>
  <si>
    <t>113107141</t>
  </si>
  <si>
    <t>Odstranění podkladu pl do 50 m2 živičných tl 50 mm</t>
  </si>
  <si>
    <t>113154124</t>
  </si>
  <si>
    <t>Frézování živičného krytu tl 100 mm pruh š 1 m pl do 500 m2 bez překážek v trase</t>
  </si>
  <si>
    <t>113154223</t>
  </si>
  <si>
    <t>Frézování živičného krytu tl 50 mm pruh š 1 m pl do 1000 m2 bez překážek v trase</t>
  </si>
  <si>
    <t>120901121</t>
  </si>
  <si>
    <t>Bourání zdiva z betonu prostého neprokládaného v odkopávkách nebo prokopávkách ručně</t>
  </si>
  <si>
    <t>m3</t>
  </si>
  <si>
    <t>R</t>
  </si>
  <si>
    <t>1223511</t>
  </si>
  <si>
    <t xml:space="preserve">Odkopávky a prokopávky nezapažené v hornině třídy těžitelnosti II, skupiny 4 objem do 20 m3 strojně vč. nakládání, odvozu, poplatku za skládku a úpravy pláně  </t>
  </si>
  <si>
    <t>1323511</t>
  </si>
  <si>
    <t>Hloubení rýh nezapažených  š do 800 mm v hornině třídy těžitelnosti II, skupiny 4 objem do 20 m3 strojně vč.zásypu, nakládání, odvozu a poplatku za skládku přebytečné zeminy</t>
  </si>
  <si>
    <t>181311103</t>
  </si>
  <si>
    <t>Rozprostření ornice tl vrstvy do 200 mm v rovině nebo ve svahu do 1:5 ručně</t>
  </si>
  <si>
    <t>M</t>
  </si>
  <si>
    <t>10364101</t>
  </si>
  <si>
    <t>zemina pro terénní úpravy -  ornice</t>
  </si>
  <si>
    <t>t</t>
  </si>
  <si>
    <t>181411131</t>
  </si>
  <si>
    <t>Založení parkového trávníku výsevem plochy do 1000 m2 v rovině a ve svahu do 1:5</t>
  </si>
  <si>
    <t>005724100</t>
  </si>
  <si>
    <t>osivo směs travní parková</t>
  </si>
  <si>
    <t>kg</t>
  </si>
  <si>
    <t>183403111</t>
  </si>
  <si>
    <t>Obdělání půdy nakopáním na hloubku do 0,1 m v rovině a svahu do 1:5</t>
  </si>
  <si>
    <t>183403153</t>
  </si>
  <si>
    <t>Obdělání půdy hrabáním v rovině a svahu do 1:5</t>
  </si>
  <si>
    <t>564811111</t>
  </si>
  <si>
    <t>Podklad ze štěrkodrtě ŠD tl 50 mm</t>
  </si>
  <si>
    <t>564851111</t>
  </si>
  <si>
    <t>Podklad ze štěrkodrtě ŠD tl 150 mm</t>
  </si>
  <si>
    <t>564871111</t>
  </si>
  <si>
    <t>Podklad ze štěrkodrtě ŠD tl 250 mm</t>
  </si>
  <si>
    <t>569531111</t>
  </si>
  <si>
    <t>Zpevnění krajnic prohozenou zeminou tl 100 mm</t>
  </si>
  <si>
    <t>569931132</t>
  </si>
  <si>
    <t>Zpevnění krajnic asfaltovým recyklátem tl 100 mm</t>
  </si>
  <si>
    <t>572141111</t>
  </si>
  <si>
    <t>Vyrovnání povrchu dosavadních krytů asfaltovým betonem ACO (AB) tl do 40 mm</t>
  </si>
  <si>
    <t>573231111</t>
  </si>
  <si>
    <t>Postřik živičný spojovací ze silniční emulze v množství do 0,7 kg/m2</t>
  </si>
  <si>
    <t>577144111</t>
  </si>
  <si>
    <t>Asfaltový beton vrstva obrusná ACO 11 (ABS) tř. I tl 50 mm š do 3 m z nemodifikovaného asfaltu</t>
  </si>
  <si>
    <t>577145112</t>
  </si>
  <si>
    <t>Asfaltový beton vrstva ložní ACL 16 (ABH) tl 50 mm š do 3 m z nemodifikovaného asfaltu</t>
  </si>
  <si>
    <t>R01</t>
  </si>
  <si>
    <t>Stavební úprava napojení vjezdů a vstupů z komunikace (dlažba)</t>
  </si>
  <si>
    <t>m</t>
  </si>
  <si>
    <t>R02</t>
  </si>
  <si>
    <t>Stavební úprava napojení vjezdů a vstupů z komunikace (asfalt)</t>
  </si>
  <si>
    <t>VP01</t>
  </si>
  <si>
    <t>Čištění potrubí přípojek štěrbinových žlabů</t>
  </si>
  <si>
    <t>916781111</t>
  </si>
  <si>
    <t>MTŽ Zpomalovací plastový práh pro přejezdovou rychlost 30 km/h</t>
  </si>
  <si>
    <t>919112212</t>
  </si>
  <si>
    <t>Řezání spár pro vytvoření komůrky š 10 mm hl 20 mm pro těsnící zálivku v živičném krytu</t>
  </si>
  <si>
    <t>919122111</t>
  </si>
  <si>
    <t>Těsnění spár zálivkou za tepla pro komůrky š 10 mm hl 20 mm s těsnicím profilem</t>
  </si>
  <si>
    <t>919735111</t>
  </si>
  <si>
    <t>Řezání stávajícího živičného krytu hl do 50 mm</t>
  </si>
  <si>
    <t>935113212</t>
  </si>
  <si>
    <t>Osazení odvodňovacího betonového žlabu s krycím roštem šířky přes 200 mm</t>
  </si>
  <si>
    <t xml:space="preserve">Bet. štěrbinový žlab s průběžnou štěrbinou, 220 x 250 x 1000 mm </t>
  </si>
  <si>
    <t>938909331</t>
  </si>
  <si>
    <t>Čištění vozovek metením ručně podkladu nebo krytu betonového nebo živičného</t>
  </si>
  <si>
    <t>966006261</t>
  </si>
  <si>
    <t>Odstranění zpomalovacího plastového prahu</t>
  </si>
  <si>
    <t>966008222</t>
  </si>
  <si>
    <t>Bourání betonového nebo polymerbetonového odvodňovacího žlabu š přes 200 mm</t>
  </si>
  <si>
    <t>997211511</t>
  </si>
  <si>
    <t>Vodorovná doprava suti po suchu na vzdálenost do 1 km</t>
  </si>
  <si>
    <t>997211519</t>
  </si>
  <si>
    <t>Příplatek ZKD 1 km u vodorovné dopravy suti</t>
  </si>
  <si>
    <t>997211611</t>
  </si>
  <si>
    <t>Nakládání suti na dopravní prostředky pro vodorovnou dopravu</t>
  </si>
  <si>
    <t>997221815</t>
  </si>
  <si>
    <t>Poplatek za uložení betonového odpadu na skládce (skládkovné)</t>
  </si>
  <si>
    <t>997221845</t>
  </si>
  <si>
    <t>Poplatek za uložení odpadu z asfaltových povrchů na skládce (skládkovné)</t>
  </si>
  <si>
    <t>998225111</t>
  </si>
  <si>
    <t>Přesun hmot pro pozemní komunikace s krytem z kamene, monolitickým betonovým nebo živičným</t>
  </si>
  <si>
    <t>Oprava MK na ul. Podlesí v Karviné – Ráji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</si>
</sst>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.mm\.yyyy"/>
    <numFmt numFmtId="165" formatCode="0.00%;\-0.00%"/>
    <numFmt numFmtId="166" formatCode="#,##0.000"/>
    <numFmt numFmtId="167" formatCode="#,##0.000;\-#,##0.000"/>
  </numFmts>
  <fonts count="49">
    <font>
      <sz val="8"/>
      <name val="Trebuchet MS"/>
      <family val="2"/>
    </font>
    <font>
      <sz val="10"/>
      <name val="Arial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i/>
      <sz val="8"/>
      <color indexed="12"/>
      <name val="Trebuchet M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3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3" fillId="33" borderId="17" xfId="0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1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1" xfId="0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166" fontId="0" fillId="0" borderId="35" xfId="0" applyNumberFormat="1" applyFont="1" applyFill="1" applyBorder="1" applyAlignment="1">
      <alignment horizontal="right" vertical="center"/>
    </xf>
    <xf numFmtId="0" fontId="0" fillId="0" borderId="32" xfId="0" applyFill="1" applyBorder="1" applyAlignment="1">
      <alignment horizontal="left" vertical="center"/>
    </xf>
    <xf numFmtId="0" fontId="13" fillId="0" borderId="35" xfId="0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67" fontId="13" fillId="0" borderId="35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left" vertical="top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2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4" fillId="0" borderId="0" xfId="0" applyFont="1" applyFill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left" vertical="top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167" fontId="14" fillId="0" borderId="0" xfId="0" applyNumberFormat="1" applyFont="1" applyFill="1" applyAlignment="1" applyProtection="1">
      <alignment horizontal="right" vertical="center"/>
      <protection/>
    </xf>
    <xf numFmtId="39" fontId="1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left" vertical="top"/>
    </xf>
    <xf numFmtId="0" fontId="0" fillId="0" borderId="35" xfId="0" applyFont="1" applyFill="1" applyBorder="1" applyAlignment="1">
      <alignment horizontal="left" vertical="center" wrapText="1"/>
    </xf>
    <xf numFmtId="4" fontId="0" fillId="0" borderId="35" xfId="0" applyNumberFormat="1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left" vertical="center" wrapText="1"/>
    </xf>
    <xf numFmtId="4" fontId="13" fillId="0" borderId="35" xfId="0" applyNumberFormat="1" applyFont="1" applyFill="1" applyBorder="1" applyAlignment="1">
      <alignment horizontal="right" vertical="center"/>
    </xf>
    <xf numFmtId="39" fontId="1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39" fontId="12" fillId="0" borderId="0" xfId="0" applyNumberFormat="1" applyFont="1" applyBorder="1" applyAlignment="1">
      <alignment horizontal="right" vertical="center"/>
    </xf>
    <xf numFmtId="39" fontId="12" fillId="33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39" fontId="9" fillId="0" borderId="0" xfId="0" applyNumberFormat="1" applyFont="1" applyBorder="1" applyAlignment="1">
      <alignment horizontal="right" vertical="center"/>
    </xf>
    <xf numFmtId="39" fontId="3" fillId="33" borderId="40" xfId="0" applyNumberFormat="1" applyFont="1" applyFill="1" applyBorder="1" applyAlignment="1">
      <alignment horizontal="right" vertical="center"/>
    </xf>
    <xf numFmtId="39" fontId="8" fillId="0" borderId="0" xfId="0" applyNumberFormat="1" applyFont="1" applyBorder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9"/>
  <sheetViews>
    <sheetView showGridLines="0" tabSelected="1" zoomScale="120" zoomScaleNormal="120" zoomScalePageLayoutView="0" workbookViewId="0" topLeftCell="A1">
      <selection activeCell="G9" sqref="G9"/>
    </sheetView>
  </sheetViews>
  <sheetFormatPr defaultColWidth="15.33203125" defaultRowHeight="13.5" customHeight="1"/>
  <cols>
    <col min="1" max="1" width="1.66796875" style="1" customWidth="1"/>
    <col min="2" max="2" width="4.16015625" style="1" customWidth="1"/>
    <col min="3" max="3" width="4.33203125" style="1" customWidth="1"/>
    <col min="4" max="4" width="14.16015625" style="1" customWidth="1"/>
    <col min="5" max="6" width="11.16015625" style="1" customWidth="1"/>
    <col min="7" max="7" width="12.5" style="1" customWidth="1"/>
    <col min="8" max="8" width="24" style="1" customWidth="1"/>
    <col min="9" max="9" width="5.16015625" style="1" customWidth="1"/>
    <col min="10" max="10" width="11.5" style="1" customWidth="1"/>
    <col min="11" max="11" width="12" style="1" customWidth="1"/>
    <col min="12" max="13" width="6" style="1" customWidth="1"/>
    <col min="14" max="14" width="2" style="1" customWidth="1"/>
    <col min="15" max="15" width="9.83203125" style="1" customWidth="1"/>
    <col min="16" max="16" width="4.33203125" style="1" customWidth="1"/>
    <col min="17" max="17" width="1.66796875" style="1" customWidth="1"/>
    <col min="18" max="236" width="16" style="0" customWidth="1"/>
  </cols>
  <sheetData>
    <row r="1" spans="1:17" s="1" customFormat="1" ht="7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1" customFormat="1" ht="37.5" customHeight="1">
      <c r="A2" s="5"/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6"/>
    </row>
    <row r="3" spans="1:17" s="1" customFormat="1" ht="7.5" customHeight="1">
      <c r="A3" s="5"/>
      <c r="Q3" s="6"/>
    </row>
    <row r="4" spans="1:17" s="1" customFormat="1" ht="15.75" customHeight="1">
      <c r="A4" s="5"/>
      <c r="C4" s="7" t="s">
        <v>1</v>
      </c>
      <c r="D4" s="7"/>
      <c r="E4" s="8" t="s">
        <v>150</v>
      </c>
      <c r="F4" s="8"/>
      <c r="G4" s="8"/>
      <c r="H4" s="8"/>
      <c r="I4" s="8"/>
      <c r="J4" s="8"/>
      <c r="K4" s="8"/>
      <c r="L4" s="8"/>
      <c r="M4" s="8"/>
      <c r="N4" s="8"/>
      <c r="O4" s="8"/>
      <c r="Q4" s="6"/>
    </row>
    <row r="5" spans="1:17" s="10" customFormat="1" ht="18.75" customHeight="1">
      <c r="A5" s="9"/>
      <c r="C5" s="7" t="s">
        <v>2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11"/>
    </row>
    <row r="6" spans="1:17" s="10" customFormat="1" ht="7.5" customHeight="1">
      <c r="A6" s="9"/>
      <c r="Q6" s="11"/>
    </row>
    <row r="7" spans="1:17" s="10" customFormat="1" ht="15" customHeight="1">
      <c r="A7" s="9"/>
      <c r="C7" s="12" t="s">
        <v>3</v>
      </c>
      <c r="E7" s="13" t="s">
        <v>4</v>
      </c>
      <c r="L7" s="12" t="s">
        <v>5</v>
      </c>
      <c r="N7" s="80" t="s">
        <v>6</v>
      </c>
      <c r="O7" s="80"/>
      <c r="Q7" s="11"/>
    </row>
    <row r="8" spans="1:17" s="10" customFormat="1" ht="7.5" customHeight="1">
      <c r="A8" s="9"/>
      <c r="Q8" s="11"/>
    </row>
    <row r="9" spans="1:17" s="10" customFormat="1" ht="15" customHeight="1">
      <c r="A9" s="9"/>
      <c r="C9" s="12" t="s">
        <v>7</v>
      </c>
      <c r="L9" s="12" t="s">
        <v>8</v>
      </c>
      <c r="N9" s="81" t="s">
        <v>9</v>
      </c>
      <c r="O9" s="81"/>
      <c r="Q9" s="11"/>
    </row>
    <row r="10" spans="1:17" s="10" customFormat="1" ht="18.75" customHeight="1">
      <c r="A10" s="9"/>
      <c r="D10" s="13" t="s">
        <v>10</v>
      </c>
      <c r="L10" s="12" t="s">
        <v>11</v>
      </c>
      <c r="N10" s="81" t="s">
        <v>12</v>
      </c>
      <c r="O10" s="81"/>
      <c r="Q10" s="11"/>
    </row>
    <row r="11" spans="1:17" s="10" customFormat="1" ht="7.5" customHeight="1">
      <c r="A11" s="9"/>
      <c r="Q11" s="11"/>
    </row>
    <row r="12" spans="1:17" s="10" customFormat="1" ht="15" customHeight="1">
      <c r="A12" s="9"/>
      <c r="C12" s="12" t="s">
        <v>13</v>
      </c>
      <c r="L12" s="12" t="s">
        <v>8</v>
      </c>
      <c r="N12" s="81"/>
      <c r="O12" s="81"/>
      <c r="Q12" s="11"/>
    </row>
    <row r="13" spans="1:17" s="10" customFormat="1" ht="18.75" customHeight="1">
      <c r="A13" s="9"/>
      <c r="D13" s="13"/>
      <c r="L13" s="12" t="s">
        <v>11</v>
      </c>
      <c r="N13" s="81"/>
      <c r="O13" s="81"/>
      <c r="Q13" s="11"/>
    </row>
    <row r="14" spans="1:17" s="10" customFormat="1" ht="7.5" customHeight="1">
      <c r="A14" s="9"/>
      <c r="Q14" s="11"/>
    </row>
    <row r="15" spans="1:17" s="10" customFormat="1" ht="15" customHeight="1">
      <c r="A15" s="9"/>
      <c r="C15" s="12" t="s">
        <v>14</v>
      </c>
      <c r="L15" s="12" t="s">
        <v>8</v>
      </c>
      <c r="N15" s="81"/>
      <c r="O15" s="81"/>
      <c r="Q15" s="11"/>
    </row>
    <row r="16" spans="1:17" s="10" customFormat="1" ht="18.75" customHeight="1">
      <c r="A16" s="9"/>
      <c r="D16" s="13"/>
      <c r="L16" s="12" t="s">
        <v>11</v>
      </c>
      <c r="N16" s="81"/>
      <c r="O16" s="81"/>
      <c r="Q16" s="11"/>
    </row>
    <row r="17" spans="1:17" s="10" customFormat="1" ht="7.5" customHeight="1">
      <c r="A17" s="9"/>
      <c r="Q17" s="11"/>
    </row>
    <row r="18" spans="1:17" s="10" customFormat="1" ht="15" customHeight="1">
      <c r="A18" s="9"/>
      <c r="C18" s="12" t="s">
        <v>15</v>
      </c>
      <c r="L18" s="12" t="s">
        <v>8</v>
      </c>
      <c r="N18" s="81"/>
      <c r="O18" s="81"/>
      <c r="Q18" s="11"/>
    </row>
    <row r="19" spans="1:17" s="10" customFormat="1" ht="18.75" customHeight="1">
      <c r="A19" s="9"/>
      <c r="D19" s="13"/>
      <c r="L19" s="12" t="s">
        <v>11</v>
      </c>
      <c r="N19" s="81"/>
      <c r="O19" s="81"/>
      <c r="Q19" s="11"/>
    </row>
    <row r="20" spans="1:17" s="10" customFormat="1" ht="7.5" customHeight="1">
      <c r="A20" s="9"/>
      <c r="Q20" s="11"/>
    </row>
    <row r="21" spans="1:17" s="10" customFormat="1" ht="7.5" customHeight="1">
      <c r="A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Q21" s="11"/>
    </row>
    <row r="22" spans="1:17" s="10" customFormat="1" ht="15" customHeight="1">
      <c r="A22" s="9"/>
      <c r="C22" s="15" t="s">
        <v>16</v>
      </c>
      <c r="L22" s="92">
        <f>$M$75</f>
        <v>0</v>
      </c>
      <c r="M22" s="92"/>
      <c r="N22" s="92"/>
      <c r="O22" s="92"/>
      <c r="Q22" s="11"/>
    </row>
    <row r="23" spans="1:17" s="10" customFormat="1" ht="15" customHeight="1">
      <c r="A23" s="9"/>
      <c r="C23" s="16" t="s">
        <v>17</v>
      </c>
      <c r="L23" s="92">
        <f>$M$77</f>
        <v>0</v>
      </c>
      <c r="M23" s="92"/>
      <c r="N23" s="92"/>
      <c r="O23" s="92"/>
      <c r="Q23" s="11"/>
    </row>
    <row r="24" spans="1:17" s="10" customFormat="1" ht="7.5" customHeight="1">
      <c r="A24" s="9"/>
      <c r="Q24" s="11"/>
    </row>
    <row r="25" spans="1:17" s="10" customFormat="1" ht="26.25" customHeight="1">
      <c r="A25" s="9"/>
      <c r="C25" s="17" t="s">
        <v>18</v>
      </c>
      <c r="L25" s="91">
        <f>L22+L23</f>
        <v>0</v>
      </c>
      <c r="M25" s="91"/>
      <c r="N25" s="91"/>
      <c r="O25" s="91"/>
      <c r="Q25" s="11"/>
    </row>
    <row r="26" spans="1:17" s="10" customFormat="1" ht="7.5" customHeight="1">
      <c r="A26" s="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Q26" s="11"/>
    </row>
    <row r="27" spans="1:17" s="10" customFormat="1" ht="15" customHeight="1">
      <c r="A27" s="9"/>
      <c r="C27" s="18" t="s">
        <v>19</v>
      </c>
      <c r="D27" s="18" t="s">
        <v>20</v>
      </c>
      <c r="E27" s="19">
        <v>0.21</v>
      </c>
      <c r="F27" s="20" t="s">
        <v>21</v>
      </c>
      <c r="G27" s="89">
        <f>L22</f>
        <v>0</v>
      </c>
      <c r="H27" s="89"/>
      <c r="I27" s="89"/>
      <c r="L27" s="89">
        <f>E27*G27</f>
        <v>0</v>
      </c>
      <c r="M27" s="89"/>
      <c r="N27" s="89"/>
      <c r="O27" s="89"/>
      <c r="Q27" s="11"/>
    </row>
    <row r="28" spans="1:17" s="10" customFormat="1" ht="15" customHeight="1">
      <c r="A28" s="9"/>
      <c r="D28" s="18" t="s">
        <v>22</v>
      </c>
      <c r="E28" s="19">
        <v>0.15</v>
      </c>
      <c r="F28" s="20" t="s">
        <v>21</v>
      </c>
      <c r="G28" s="89">
        <v>0</v>
      </c>
      <c r="H28" s="89"/>
      <c r="I28" s="89"/>
      <c r="L28" s="89">
        <v>0</v>
      </c>
      <c r="M28" s="89"/>
      <c r="N28" s="89"/>
      <c r="O28" s="89"/>
      <c r="Q28" s="11"/>
    </row>
    <row r="29" spans="1:17" s="10" customFormat="1" ht="15" customHeight="1" hidden="1">
      <c r="A29" s="9"/>
      <c r="D29" s="18" t="s">
        <v>23</v>
      </c>
      <c r="E29" s="19">
        <v>0.21</v>
      </c>
      <c r="F29" s="20" t="s">
        <v>21</v>
      </c>
      <c r="G29" s="89" t="e">
        <f>ROUND((SUM(#REF!)+SUM(#REF!)),0)</f>
        <v>#REF!</v>
      </c>
      <c r="H29" s="89"/>
      <c r="I29" s="89"/>
      <c r="L29" s="89">
        <v>0</v>
      </c>
      <c r="M29" s="89"/>
      <c r="N29" s="89"/>
      <c r="O29" s="89"/>
      <c r="Q29" s="11"/>
    </row>
    <row r="30" spans="1:17" s="10" customFormat="1" ht="15" customHeight="1" hidden="1">
      <c r="A30" s="9"/>
      <c r="D30" s="18" t="s">
        <v>24</v>
      </c>
      <c r="E30" s="19">
        <v>0.15</v>
      </c>
      <c r="F30" s="20" t="s">
        <v>21</v>
      </c>
      <c r="G30" s="89" t="e">
        <f>ROUND((SUM(#REF!)+SUM(#REF!)),0)</f>
        <v>#REF!</v>
      </c>
      <c r="H30" s="89"/>
      <c r="I30" s="89"/>
      <c r="L30" s="89">
        <v>0</v>
      </c>
      <c r="M30" s="89"/>
      <c r="N30" s="89"/>
      <c r="O30" s="89"/>
      <c r="Q30" s="11"/>
    </row>
    <row r="31" spans="1:17" s="10" customFormat="1" ht="15" customHeight="1" hidden="1">
      <c r="A31" s="9"/>
      <c r="D31" s="18" t="s">
        <v>25</v>
      </c>
      <c r="E31" s="19">
        <v>0</v>
      </c>
      <c r="F31" s="20" t="s">
        <v>21</v>
      </c>
      <c r="G31" s="89" t="e">
        <f>ROUND((SUM(#REF!)+SUM(#REF!)),0)</f>
        <v>#REF!</v>
      </c>
      <c r="H31" s="89"/>
      <c r="I31" s="89"/>
      <c r="L31" s="89">
        <v>0</v>
      </c>
      <c r="M31" s="89"/>
      <c r="N31" s="89"/>
      <c r="O31" s="89"/>
      <c r="Q31" s="11"/>
    </row>
    <row r="32" spans="1:17" s="10" customFormat="1" ht="7.5" customHeight="1">
      <c r="A32" s="9"/>
      <c r="Q32" s="11"/>
    </row>
    <row r="33" spans="1:17" s="10" customFormat="1" ht="26.25" customHeight="1">
      <c r="A33" s="9"/>
      <c r="B33" s="21"/>
      <c r="C33" s="22" t="s">
        <v>26</v>
      </c>
      <c r="D33" s="23"/>
      <c r="E33" s="23"/>
      <c r="F33" s="24" t="s">
        <v>27</v>
      </c>
      <c r="G33" s="25" t="s">
        <v>28</v>
      </c>
      <c r="H33" s="23"/>
      <c r="I33" s="23"/>
      <c r="J33" s="23"/>
      <c r="K33" s="90">
        <f>L25+L27</f>
        <v>0</v>
      </c>
      <c r="L33" s="90"/>
      <c r="M33" s="90"/>
      <c r="N33" s="90"/>
      <c r="O33" s="90"/>
      <c r="P33" s="21"/>
      <c r="Q33" s="11"/>
    </row>
    <row r="34" spans="1:17" s="10" customFormat="1" ht="15" customHeight="1">
      <c r="A34" s="9"/>
      <c r="K34" s="10" t="s">
        <v>29</v>
      </c>
      <c r="Q34" s="11"/>
    </row>
    <row r="35" spans="1:17" s="1" customFormat="1" ht="14.25" customHeight="1">
      <c r="A35" s="5"/>
      <c r="Q35" s="6"/>
    </row>
    <row r="36" spans="1:17" s="1" customFormat="1" ht="14.25" customHeight="1">
      <c r="A36" s="5"/>
      <c r="Q36" s="6"/>
    </row>
    <row r="37" spans="1:17" s="10" customFormat="1" ht="15.75" customHeight="1">
      <c r="A37" s="9"/>
      <c r="C37" s="26" t="s">
        <v>30</v>
      </c>
      <c r="D37" s="14"/>
      <c r="E37" s="14"/>
      <c r="F37" s="14"/>
      <c r="G37" s="27"/>
      <c r="I37" s="26" t="s">
        <v>31</v>
      </c>
      <c r="J37" s="14"/>
      <c r="K37" s="14"/>
      <c r="L37" s="14"/>
      <c r="M37" s="14"/>
      <c r="N37" s="14"/>
      <c r="O37" s="27"/>
      <c r="Q37" s="11"/>
    </row>
    <row r="38" spans="1:17" s="1" customFormat="1" ht="14.25" customHeight="1">
      <c r="A38" s="5"/>
      <c r="C38" s="28"/>
      <c r="G38" s="29"/>
      <c r="I38" s="28"/>
      <c r="O38" s="29"/>
      <c r="Q38" s="6"/>
    </row>
    <row r="39" spans="1:17" s="1" customFormat="1" ht="14.25" customHeight="1">
      <c r="A39" s="5"/>
      <c r="C39" s="28"/>
      <c r="G39" s="29"/>
      <c r="I39" s="28"/>
      <c r="O39" s="29"/>
      <c r="Q39" s="6"/>
    </row>
    <row r="40" spans="1:17" s="1" customFormat="1" ht="14.25" customHeight="1">
      <c r="A40" s="5"/>
      <c r="C40" s="28"/>
      <c r="G40" s="29"/>
      <c r="I40" s="28"/>
      <c r="O40" s="29"/>
      <c r="Q40" s="6"/>
    </row>
    <row r="41" spans="1:17" s="1" customFormat="1" ht="14.25" customHeight="1">
      <c r="A41" s="5"/>
      <c r="C41" s="28"/>
      <c r="G41" s="29"/>
      <c r="I41" s="28"/>
      <c r="O41" s="29"/>
      <c r="Q41" s="6"/>
    </row>
    <row r="42" spans="1:17" s="1" customFormat="1" ht="14.25" customHeight="1">
      <c r="A42" s="5"/>
      <c r="C42" s="28"/>
      <c r="G42" s="29"/>
      <c r="I42" s="28"/>
      <c r="O42" s="29"/>
      <c r="Q42" s="6"/>
    </row>
    <row r="43" spans="1:17" s="1" customFormat="1" ht="14.25" customHeight="1">
      <c r="A43" s="5"/>
      <c r="C43" s="28"/>
      <c r="G43" s="29"/>
      <c r="I43" s="28"/>
      <c r="O43" s="29"/>
      <c r="Q43" s="6"/>
    </row>
    <row r="44" spans="1:17" s="1" customFormat="1" ht="14.25" customHeight="1">
      <c r="A44" s="5"/>
      <c r="C44" s="28"/>
      <c r="G44" s="29"/>
      <c r="I44" s="28"/>
      <c r="O44" s="29"/>
      <c r="Q44" s="6"/>
    </row>
    <row r="45" spans="1:17" s="1" customFormat="1" ht="14.25" customHeight="1">
      <c r="A45" s="5"/>
      <c r="C45" s="28"/>
      <c r="G45" s="29"/>
      <c r="I45" s="28"/>
      <c r="O45" s="29"/>
      <c r="Q45" s="6"/>
    </row>
    <row r="46" spans="1:17" s="10" customFormat="1" ht="15.75" customHeight="1">
      <c r="A46" s="9"/>
      <c r="C46" s="30" t="s">
        <v>32</v>
      </c>
      <c r="D46" s="31"/>
      <c r="E46" s="31"/>
      <c r="F46" s="32" t="s">
        <v>33</v>
      </c>
      <c r="G46" s="33"/>
      <c r="I46" s="30" t="s">
        <v>32</v>
      </c>
      <c r="J46" s="31"/>
      <c r="K46" s="31"/>
      <c r="L46" s="31"/>
      <c r="M46" s="32" t="s">
        <v>33</v>
      </c>
      <c r="N46" s="31"/>
      <c r="O46" s="33"/>
      <c r="Q46" s="11"/>
    </row>
    <row r="47" spans="1:17" s="1" customFormat="1" ht="14.25" customHeight="1">
      <c r="A47" s="5"/>
      <c r="Q47" s="6"/>
    </row>
    <row r="48" spans="1:17" s="10" customFormat="1" ht="15.75" customHeight="1">
      <c r="A48" s="9"/>
      <c r="C48" s="26" t="s">
        <v>34</v>
      </c>
      <c r="D48" s="14"/>
      <c r="E48" s="14"/>
      <c r="F48" s="14"/>
      <c r="G48" s="27"/>
      <c r="I48" s="26" t="s">
        <v>35</v>
      </c>
      <c r="J48" s="14"/>
      <c r="K48" s="14"/>
      <c r="L48" s="14"/>
      <c r="M48" s="14"/>
      <c r="N48" s="14"/>
      <c r="O48" s="27"/>
      <c r="Q48" s="11"/>
    </row>
    <row r="49" spans="1:17" s="1" customFormat="1" ht="14.25" customHeight="1">
      <c r="A49" s="5"/>
      <c r="C49" s="28"/>
      <c r="G49" s="29"/>
      <c r="I49" s="28"/>
      <c r="O49" s="29"/>
      <c r="Q49" s="6"/>
    </row>
    <row r="50" spans="1:17" s="1" customFormat="1" ht="14.25" customHeight="1">
      <c r="A50" s="5"/>
      <c r="C50" s="28"/>
      <c r="G50" s="29"/>
      <c r="I50" s="28"/>
      <c r="O50" s="29"/>
      <c r="Q50" s="6"/>
    </row>
    <row r="51" spans="1:17" s="1" customFormat="1" ht="14.25" customHeight="1">
      <c r="A51" s="5"/>
      <c r="C51" s="28"/>
      <c r="G51" s="29"/>
      <c r="I51" s="28"/>
      <c r="O51" s="29"/>
      <c r="Q51" s="6"/>
    </row>
    <row r="52" spans="1:17" s="1" customFormat="1" ht="14.25" customHeight="1">
      <c r="A52" s="5"/>
      <c r="C52" s="28"/>
      <c r="G52" s="29"/>
      <c r="I52" s="28"/>
      <c r="O52" s="29"/>
      <c r="Q52" s="6"/>
    </row>
    <row r="53" spans="1:17" s="1" customFormat="1" ht="14.25" customHeight="1">
      <c r="A53" s="5"/>
      <c r="C53" s="28"/>
      <c r="G53" s="29"/>
      <c r="I53" s="28"/>
      <c r="O53" s="29"/>
      <c r="Q53" s="6"/>
    </row>
    <row r="54" spans="1:17" s="1" customFormat="1" ht="14.25" customHeight="1">
      <c r="A54" s="5"/>
      <c r="C54" s="28"/>
      <c r="G54" s="29"/>
      <c r="I54" s="28"/>
      <c r="O54" s="29"/>
      <c r="Q54" s="6"/>
    </row>
    <row r="55" spans="1:17" s="1" customFormat="1" ht="14.25" customHeight="1">
      <c r="A55" s="5"/>
      <c r="C55" s="28"/>
      <c r="G55" s="29"/>
      <c r="I55" s="28"/>
      <c r="O55" s="29"/>
      <c r="Q55" s="6"/>
    </row>
    <row r="56" spans="1:17" s="1" customFormat="1" ht="14.25" customHeight="1">
      <c r="A56" s="5"/>
      <c r="C56" s="28"/>
      <c r="G56" s="29"/>
      <c r="I56" s="28"/>
      <c r="O56" s="29"/>
      <c r="Q56" s="6"/>
    </row>
    <row r="57" spans="1:17" s="10" customFormat="1" ht="15.75" customHeight="1">
      <c r="A57" s="9"/>
      <c r="C57" s="30" t="s">
        <v>32</v>
      </c>
      <c r="D57" s="31"/>
      <c r="E57" s="31"/>
      <c r="F57" s="32" t="s">
        <v>33</v>
      </c>
      <c r="G57" s="33"/>
      <c r="I57" s="30" t="s">
        <v>32</v>
      </c>
      <c r="J57" s="31"/>
      <c r="K57" s="31"/>
      <c r="L57" s="31"/>
      <c r="M57" s="32" t="s">
        <v>33</v>
      </c>
      <c r="N57" s="31"/>
      <c r="O57" s="33"/>
      <c r="Q57" s="11"/>
    </row>
    <row r="58" spans="1:17" s="10" customFormat="1" ht="15" customHeight="1">
      <c r="A58" s="3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6"/>
    </row>
    <row r="62" spans="1:17" s="10" customFormat="1" ht="7.5" customHeight="1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</row>
    <row r="63" spans="1:17" s="10" customFormat="1" ht="37.5" customHeight="1">
      <c r="A63" s="9"/>
      <c r="B63" s="86" t="s">
        <v>36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11"/>
    </row>
    <row r="64" spans="1:17" s="10" customFormat="1" ht="7.5" customHeight="1">
      <c r="A64" s="9"/>
      <c r="Q64" s="11"/>
    </row>
    <row r="65" spans="1:17" s="10" customFormat="1" ht="15" customHeight="1">
      <c r="A65" s="9"/>
      <c r="B65" s="7" t="s">
        <v>1</v>
      </c>
      <c r="E65" s="87" t="str">
        <f>$E$4</f>
        <v>Oprava MK na ul. Podlesí v Karviné – Ráji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Q65" s="11"/>
    </row>
    <row r="66" spans="1:17" s="10" customFormat="1" ht="15" customHeight="1">
      <c r="A66" s="9"/>
      <c r="B66" s="7" t="s">
        <v>2</v>
      </c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Q66" s="11"/>
    </row>
    <row r="67" spans="1:17" s="10" customFormat="1" ht="7.5" customHeight="1">
      <c r="A67" s="9"/>
      <c r="Q67" s="11"/>
    </row>
    <row r="68" spans="1:17" s="10" customFormat="1" ht="18.75" customHeight="1">
      <c r="A68" s="9"/>
      <c r="B68" s="12" t="s">
        <v>3</v>
      </c>
      <c r="E68" s="13" t="str">
        <f>$E$7</f>
        <v>Karviná</v>
      </c>
      <c r="J68" s="12" t="s">
        <v>5</v>
      </c>
      <c r="L68" s="80" t="str">
        <f>IF($N$7="","",$N$7)</f>
        <v>10.01.2022</v>
      </c>
      <c r="M68" s="80"/>
      <c r="N68" s="80"/>
      <c r="O68" s="80"/>
      <c r="Q68" s="11"/>
    </row>
    <row r="69" spans="1:17" s="10" customFormat="1" ht="7.5" customHeight="1">
      <c r="A69" s="9"/>
      <c r="Q69" s="11"/>
    </row>
    <row r="70" spans="1:17" s="10" customFormat="1" ht="15.75" customHeight="1">
      <c r="A70" s="9"/>
      <c r="B70" s="12" t="s">
        <v>7</v>
      </c>
      <c r="E70" s="13" t="str">
        <f>$D$10</f>
        <v>Statutární město Karviná</v>
      </c>
      <c r="J70" s="12" t="s">
        <v>14</v>
      </c>
      <c r="L70" s="81"/>
      <c r="M70" s="81"/>
      <c r="N70" s="81"/>
      <c r="O70" s="81"/>
      <c r="P70" s="81"/>
      <c r="Q70" s="11"/>
    </row>
    <row r="71" spans="1:17" s="10" customFormat="1" ht="15" customHeight="1">
      <c r="A71" s="9"/>
      <c r="B71" s="12" t="s">
        <v>13</v>
      </c>
      <c r="E71" s="13">
        <f>IF($D$13="","",$D$13)</f>
      </c>
      <c r="J71" s="12" t="s">
        <v>15</v>
      </c>
      <c r="L71" s="81"/>
      <c r="M71" s="81"/>
      <c r="N71" s="81"/>
      <c r="O71" s="81"/>
      <c r="P71" s="81"/>
      <c r="Q71" s="11"/>
    </row>
    <row r="72" spans="1:17" s="10" customFormat="1" ht="11.25" customHeight="1">
      <c r="A72" s="9"/>
      <c r="Q72" s="11"/>
    </row>
    <row r="73" spans="1:17" s="10" customFormat="1" ht="30" customHeight="1">
      <c r="A73" s="9"/>
      <c r="B73" s="88" t="s">
        <v>37</v>
      </c>
      <c r="C73" s="88"/>
      <c r="D73" s="88"/>
      <c r="E73" s="88"/>
      <c r="F73" s="88"/>
      <c r="G73" s="40"/>
      <c r="H73" s="40"/>
      <c r="I73" s="40"/>
      <c r="J73" s="40"/>
      <c r="K73" s="40"/>
      <c r="L73" s="40"/>
      <c r="M73" s="88" t="s">
        <v>38</v>
      </c>
      <c r="N73" s="88"/>
      <c r="O73" s="88"/>
      <c r="P73" s="88"/>
      <c r="Q73" s="11"/>
    </row>
    <row r="74" spans="1:17" s="10" customFormat="1" ht="11.25" customHeight="1">
      <c r="A74" s="9"/>
      <c r="Q74" s="11"/>
    </row>
    <row r="75" spans="1:17" s="10" customFormat="1" ht="30" customHeight="1">
      <c r="A75" s="9"/>
      <c r="B75" s="41" t="s">
        <v>39</v>
      </c>
      <c r="M75" s="84">
        <f>M97</f>
        <v>0</v>
      </c>
      <c r="N75" s="84"/>
      <c r="O75" s="84"/>
      <c r="P75" s="84"/>
      <c r="Q75" s="11"/>
    </row>
    <row r="76" spans="1:17" s="10" customFormat="1" ht="22.5" customHeight="1">
      <c r="A76" s="9"/>
      <c r="Q76" s="11"/>
    </row>
    <row r="77" spans="1:17" s="10" customFormat="1" ht="30" customHeight="1">
      <c r="A77" s="9"/>
      <c r="B77" s="41" t="s">
        <v>40</v>
      </c>
      <c r="M77" s="84">
        <v>0</v>
      </c>
      <c r="N77" s="84"/>
      <c r="O77" s="84"/>
      <c r="P77" s="84"/>
      <c r="Q77" s="11"/>
    </row>
    <row r="78" spans="1:17" s="10" customFormat="1" ht="18.75" customHeight="1">
      <c r="A78" s="9"/>
      <c r="Q78" s="11"/>
    </row>
    <row r="79" spans="1:17" s="10" customFormat="1" ht="30" customHeight="1">
      <c r="A79" s="9"/>
      <c r="B79" s="42" t="s">
        <v>41</v>
      </c>
      <c r="C79" s="40"/>
      <c r="D79" s="40"/>
      <c r="E79" s="40"/>
      <c r="F79" s="40"/>
      <c r="G79" s="40"/>
      <c r="H79" s="40"/>
      <c r="I79" s="40"/>
      <c r="J79" s="40"/>
      <c r="K79" s="85">
        <f>M75+P77</f>
        <v>0</v>
      </c>
      <c r="L79" s="85"/>
      <c r="M79" s="85"/>
      <c r="N79" s="85"/>
      <c r="O79" s="85"/>
      <c r="P79" s="85"/>
      <c r="Q79" s="11"/>
    </row>
    <row r="80" spans="1:17" s="10" customFormat="1" ht="7.5" customHeight="1">
      <c r="A80" s="34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6"/>
    </row>
    <row r="84" spans="1:17" s="10" customFormat="1" ht="7.5" customHeight="1">
      <c r="A84" s="43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5"/>
    </row>
    <row r="85" spans="1:17" s="10" customFormat="1" ht="37.5" customHeight="1">
      <c r="A85" s="46"/>
      <c r="B85" s="86" t="s">
        <v>42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47"/>
    </row>
    <row r="86" spans="1:17" s="10" customFormat="1" ht="7.5" customHeight="1">
      <c r="A86" s="46"/>
      <c r="Q86" s="47"/>
    </row>
    <row r="87" spans="1:17" s="10" customFormat="1" ht="15" customHeight="1">
      <c r="A87" s="46"/>
      <c r="B87" s="7" t="s">
        <v>1</v>
      </c>
      <c r="E87" s="87" t="str">
        <f>$E$4</f>
        <v>Oprava MK na ul. Podlesí v Karviné – Ráji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Q87" s="47"/>
    </row>
    <row r="88" spans="1:17" s="10" customFormat="1" ht="15" customHeight="1">
      <c r="A88" s="46"/>
      <c r="B88" s="7" t="s">
        <v>2</v>
      </c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Q88" s="47"/>
    </row>
    <row r="89" spans="1:17" s="10" customFormat="1" ht="7.5" customHeight="1">
      <c r="A89" s="46"/>
      <c r="Q89" s="47"/>
    </row>
    <row r="90" spans="1:17" s="10" customFormat="1" ht="18.75" customHeight="1">
      <c r="A90" s="46"/>
      <c r="B90" s="12" t="s">
        <v>3</v>
      </c>
      <c r="E90" s="13" t="str">
        <f>$E$7</f>
        <v>Karviná</v>
      </c>
      <c r="J90" s="12" t="s">
        <v>5</v>
      </c>
      <c r="L90" s="80" t="str">
        <f>IF($N$7="","",$N$7)</f>
        <v>10.01.2022</v>
      </c>
      <c r="M90" s="80"/>
      <c r="N90" s="80"/>
      <c r="O90" s="80"/>
      <c r="Q90" s="47"/>
    </row>
    <row r="91" spans="1:17" s="10" customFormat="1" ht="7.5" customHeight="1">
      <c r="A91" s="46"/>
      <c r="Q91" s="47"/>
    </row>
    <row r="92" spans="1:17" s="10" customFormat="1" ht="15.75" customHeight="1">
      <c r="A92" s="46"/>
      <c r="B92" s="12" t="s">
        <v>7</v>
      </c>
      <c r="E92" s="13" t="str">
        <f>$D$10</f>
        <v>Statutární město Karviná</v>
      </c>
      <c r="J92" s="12" t="s">
        <v>14</v>
      </c>
      <c r="L92" s="81"/>
      <c r="M92" s="81"/>
      <c r="N92" s="81"/>
      <c r="O92" s="81"/>
      <c r="P92" s="81"/>
      <c r="Q92" s="47"/>
    </row>
    <row r="93" spans="1:17" s="10" customFormat="1" ht="15" customHeight="1">
      <c r="A93" s="46"/>
      <c r="B93" s="12" t="s">
        <v>13</v>
      </c>
      <c r="E93" s="13">
        <f>IF($D$13="","",$D$13)</f>
      </c>
      <c r="J93" s="12" t="s">
        <v>15</v>
      </c>
      <c r="L93" s="81"/>
      <c r="M93" s="81"/>
      <c r="N93" s="81"/>
      <c r="O93" s="81"/>
      <c r="P93" s="81"/>
      <c r="Q93" s="47"/>
    </row>
    <row r="94" spans="1:17" s="10" customFormat="1" ht="11.25" customHeight="1">
      <c r="A94" s="46"/>
      <c r="Q94" s="47"/>
    </row>
    <row r="95" spans="1:17" s="52" customFormat="1" ht="30" customHeight="1">
      <c r="A95" s="48"/>
      <c r="B95" s="49" t="s">
        <v>43</v>
      </c>
      <c r="C95" s="50" t="s">
        <v>44</v>
      </c>
      <c r="D95" s="50" t="s">
        <v>45</v>
      </c>
      <c r="E95" s="82" t="s">
        <v>46</v>
      </c>
      <c r="F95" s="82"/>
      <c r="G95" s="82"/>
      <c r="H95" s="82"/>
      <c r="I95" s="50" t="s">
        <v>47</v>
      </c>
      <c r="J95" s="50" t="s">
        <v>48</v>
      </c>
      <c r="K95" s="82" t="s">
        <v>49</v>
      </c>
      <c r="L95" s="82"/>
      <c r="M95" s="83" t="s">
        <v>50</v>
      </c>
      <c r="N95" s="83"/>
      <c r="O95" s="83"/>
      <c r="P95" s="83"/>
      <c r="Q95" s="51"/>
    </row>
    <row r="96" spans="1:17" s="52" customFormat="1" ht="9.75" customHeight="1">
      <c r="A96" s="48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1"/>
    </row>
    <row r="97" spans="1:17" s="10" customFormat="1" ht="19.5" customHeight="1">
      <c r="A97" s="46"/>
      <c r="B97" s="41" t="s">
        <v>16</v>
      </c>
      <c r="M97" s="79">
        <f>(SUM(M98:M142))</f>
        <v>0</v>
      </c>
      <c r="N97" s="79"/>
      <c r="O97" s="79"/>
      <c r="P97" s="79"/>
      <c r="Q97" s="47"/>
    </row>
    <row r="98" spans="1:17" s="10" customFormat="1" ht="19.5" customHeight="1">
      <c r="A98" s="46"/>
      <c r="B98" s="54">
        <v>1</v>
      </c>
      <c r="C98" s="54" t="s">
        <v>51</v>
      </c>
      <c r="D98" s="55" t="s">
        <v>52</v>
      </c>
      <c r="E98" s="75" t="s">
        <v>53</v>
      </c>
      <c r="F98" s="75"/>
      <c r="G98" s="75"/>
      <c r="H98" s="75"/>
      <c r="I98" s="56" t="s">
        <v>63</v>
      </c>
      <c r="J98" s="57">
        <v>1</v>
      </c>
      <c r="K98" s="76">
        <v>0</v>
      </c>
      <c r="L98" s="76"/>
      <c r="M98" s="76">
        <f aca="true" t="shared" si="0" ref="M98:M142">J98*K98</f>
        <v>0</v>
      </c>
      <c r="N98" s="76"/>
      <c r="O98" s="76"/>
      <c r="P98" s="76"/>
      <c r="Q98" s="47"/>
    </row>
    <row r="99" spans="1:17" s="10" customFormat="1" ht="19.5" customHeight="1">
      <c r="A99" s="46"/>
      <c r="B99" s="54">
        <v>2</v>
      </c>
      <c r="C99" s="54" t="s">
        <v>51</v>
      </c>
      <c r="D99" s="55" t="s">
        <v>54</v>
      </c>
      <c r="E99" s="75" t="s">
        <v>55</v>
      </c>
      <c r="F99" s="75"/>
      <c r="G99" s="75"/>
      <c r="H99" s="75"/>
      <c r="I99" s="56" t="s">
        <v>63</v>
      </c>
      <c r="J99" s="57">
        <v>1</v>
      </c>
      <c r="K99" s="76">
        <v>0</v>
      </c>
      <c r="L99" s="76"/>
      <c r="M99" s="76">
        <f t="shared" si="0"/>
        <v>0</v>
      </c>
      <c r="N99" s="76"/>
      <c r="O99" s="76"/>
      <c r="P99" s="76"/>
      <c r="Q99" s="47"/>
    </row>
    <row r="100" spans="1:17" s="10" customFormat="1" ht="19.5" customHeight="1">
      <c r="A100" s="46"/>
      <c r="B100" s="54">
        <v>3</v>
      </c>
      <c r="C100" s="54" t="s">
        <v>51</v>
      </c>
      <c r="D100" s="55" t="s">
        <v>56</v>
      </c>
      <c r="E100" s="75" t="s">
        <v>57</v>
      </c>
      <c r="F100" s="75"/>
      <c r="G100" s="75"/>
      <c r="H100" s="75"/>
      <c r="I100" s="56" t="s">
        <v>63</v>
      </c>
      <c r="J100" s="57">
        <v>1</v>
      </c>
      <c r="K100" s="76">
        <v>0</v>
      </c>
      <c r="L100" s="76"/>
      <c r="M100" s="76">
        <f t="shared" si="0"/>
        <v>0</v>
      </c>
      <c r="N100" s="76"/>
      <c r="O100" s="76"/>
      <c r="P100" s="76"/>
      <c r="Q100" s="47"/>
    </row>
    <row r="101" spans="1:17" s="10" customFormat="1" ht="19.5" customHeight="1">
      <c r="A101" s="46"/>
      <c r="B101" s="54">
        <v>4</v>
      </c>
      <c r="C101" s="54" t="s">
        <v>51</v>
      </c>
      <c r="D101" s="55" t="s">
        <v>58</v>
      </c>
      <c r="E101" s="75" t="s">
        <v>59</v>
      </c>
      <c r="F101" s="75"/>
      <c r="G101" s="75"/>
      <c r="H101" s="75"/>
      <c r="I101" s="56" t="s">
        <v>60</v>
      </c>
      <c r="J101" s="57">
        <v>1</v>
      </c>
      <c r="K101" s="76">
        <v>0</v>
      </c>
      <c r="L101" s="76"/>
      <c r="M101" s="76">
        <f t="shared" si="0"/>
        <v>0</v>
      </c>
      <c r="N101" s="76"/>
      <c r="O101" s="76"/>
      <c r="P101" s="76"/>
      <c r="Q101" s="47"/>
    </row>
    <row r="102" spans="1:17" s="10" customFormat="1" ht="19.5" customHeight="1">
      <c r="A102" s="46"/>
      <c r="B102" s="54">
        <v>5</v>
      </c>
      <c r="C102" s="54" t="s">
        <v>51</v>
      </c>
      <c r="D102" s="55" t="s">
        <v>61</v>
      </c>
      <c r="E102" s="75" t="s">
        <v>62</v>
      </c>
      <c r="F102" s="75"/>
      <c r="G102" s="75"/>
      <c r="H102" s="75"/>
      <c r="I102" s="56" t="s">
        <v>63</v>
      </c>
      <c r="J102" s="57">
        <v>1</v>
      </c>
      <c r="K102" s="76">
        <v>0</v>
      </c>
      <c r="L102" s="76"/>
      <c r="M102" s="76">
        <f t="shared" si="0"/>
        <v>0</v>
      </c>
      <c r="N102" s="76"/>
      <c r="O102" s="76"/>
      <c r="P102" s="76"/>
      <c r="Q102" s="47"/>
    </row>
    <row r="103" spans="1:17" s="10" customFormat="1" ht="19.5" customHeight="1">
      <c r="A103" s="46"/>
      <c r="B103" s="54">
        <v>6</v>
      </c>
      <c r="C103" s="54" t="s">
        <v>51</v>
      </c>
      <c r="D103" s="55" t="s">
        <v>64</v>
      </c>
      <c r="E103" s="75" t="s">
        <v>65</v>
      </c>
      <c r="F103" s="75"/>
      <c r="G103" s="75"/>
      <c r="H103" s="75"/>
      <c r="I103" s="56" t="s">
        <v>66</v>
      </c>
      <c r="J103" s="57">
        <v>154.56000000000003</v>
      </c>
      <c r="K103" s="76">
        <v>0</v>
      </c>
      <c r="L103" s="76"/>
      <c r="M103" s="76">
        <f t="shared" si="0"/>
        <v>0</v>
      </c>
      <c r="N103" s="76"/>
      <c r="O103" s="76"/>
      <c r="P103" s="76"/>
      <c r="Q103" s="47"/>
    </row>
    <row r="104" spans="1:17" s="10" customFormat="1" ht="19.5" customHeight="1">
      <c r="A104" s="46"/>
      <c r="B104" s="54">
        <v>7</v>
      </c>
      <c r="C104" s="54" t="s">
        <v>51</v>
      </c>
      <c r="D104" s="55" t="s">
        <v>67</v>
      </c>
      <c r="E104" s="75" t="s">
        <v>68</v>
      </c>
      <c r="F104" s="75"/>
      <c r="G104" s="75"/>
      <c r="H104" s="75"/>
      <c r="I104" s="56" t="s">
        <v>66</v>
      </c>
      <c r="J104" s="57">
        <v>264.31</v>
      </c>
      <c r="K104" s="76">
        <v>0</v>
      </c>
      <c r="L104" s="76"/>
      <c r="M104" s="76">
        <f t="shared" si="0"/>
        <v>0</v>
      </c>
      <c r="N104" s="76"/>
      <c r="O104" s="76"/>
      <c r="P104" s="76"/>
      <c r="Q104" s="47"/>
    </row>
    <row r="105" spans="1:17" s="1" customFormat="1" ht="25.5" customHeight="1">
      <c r="A105" s="46"/>
      <c r="B105" s="54">
        <v>8</v>
      </c>
      <c r="C105" s="54" t="s">
        <v>51</v>
      </c>
      <c r="D105" s="55" t="s">
        <v>69</v>
      </c>
      <c r="E105" s="75" t="s">
        <v>70</v>
      </c>
      <c r="F105" s="75"/>
      <c r="G105" s="75"/>
      <c r="H105" s="75"/>
      <c r="I105" s="56" t="s">
        <v>66</v>
      </c>
      <c r="J105" s="57">
        <v>463.68</v>
      </c>
      <c r="K105" s="76">
        <v>0</v>
      </c>
      <c r="L105" s="76"/>
      <c r="M105" s="76">
        <f t="shared" si="0"/>
        <v>0</v>
      </c>
      <c r="N105" s="76"/>
      <c r="O105" s="76"/>
      <c r="P105" s="76"/>
      <c r="Q105" s="47"/>
    </row>
    <row r="106" spans="1:17" s="10" customFormat="1" ht="25.5" customHeight="1">
      <c r="A106" s="46"/>
      <c r="B106" s="54">
        <v>9</v>
      </c>
      <c r="C106" s="54" t="s">
        <v>51</v>
      </c>
      <c r="D106" s="55" t="s">
        <v>71</v>
      </c>
      <c r="E106" s="75" t="s">
        <v>72</v>
      </c>
      <c r="F106" s="75"/>
      <c r="G106" s="75"/>
      <c r="H106" s="75"/>
      <c r="I106" s="56" t="s">
        <v>66</v>
      </c>
      <c r="J106" s="57">
        <v>2472.9600000000005</v>
      </c>
      <c r="K106" s="76">
        <v>0</v>
      </c>
      <c r="L106" s="76"/>
      <c r="M106" s="76">
        <f t="shared" si="0"/>
        <v>0</v>
      </c>
      <c r="N106" s="76"/>
      <c r="O106" s="76"/>
      <c r="P106" s="76"/>
      <c r="Q106" s="58"/>
    </row>
    <row r="107" spans="1:17" s="10" customFormat="1" ht="25.5" customHeight="1">
      <c r="A107" s="46"/>
      <c r="B107" s="54">
        <v>10</v>
      </c>
      <c r="C107" s="54" t="s">
        <v>51</v>
      </c>
      <c r="D107" s="55" t="s">
        <v>73</v>
      </c>
      <c r="E107" s="75" t="s">
        <v>74</v>
      </c>
      <c r="F107" s="75"/>
      <c r="G107" s="75"/>
      <c r="H107" s="75"/>
      <c r="I107" s="56" t="s">
        <v>75</v>
      </c>
      <c r="J107" s="57">
        <v>1.5</v>
      </c>
      <c r="K107" s="76">
        <v>0</v>
      </c>
      <c r="L107" s="76"/>
      <c r="M107" s="76">
        <f t="shared" si="0"/>
        <v>0</v>
      </c>
      <c r="N107" s="76"/>
      <c r="O107" s="76"/>
      <c r="P107" s="76"/>
      <c r="Q107" s="47"/>
    </row>
    <row r="108" spans="1:17" s="10" customFormat="1" ht="35.25" customHeight="1">
      <c r="A108" s="46"/>
      <c r="B108" s="54">
        <v>11</v>
      </c>
      <c r="C108" s="54" t="s">
        <v>76</v>
      </c>
      <c r="D108" s="55" t="s">
        <v>77</v>
      </c>
      <c r="E108" s="75" t="s">
        <v>78</v>
      </c>
      <c r="F108" s="75"/>
      <c r="G108" s="75"/>
      <c r="H108" s="75"/>
      <c r="I108" s="56" t="s">
        <v>75</v>
      </c>
      <c r="J108" s="57">
        <v>26.296</v>
      </c>
      <c r="K108" s="76">
        <v>0</v>
      </c>
      <c r="L108" s="76"/>
      <c r="M108" s="76">
        <f t="shared" si="0"/>
        <v>0</v>
      </c>
      <c r="N108" s="76"/>
      <c r="O108" s="76"/>
      <c r="P108" s="76"/>
      <c r="Q108" s="47"/>
    </row>
    <row r="109" spans="1:17" s="10" customFormat="1" ht="35.25" customHeight="1">
      <c r="A109" s="46"/>
      <c r="B109" s="54">
        <v>12</v>
      </c>
      <c r="C109" s="54" t="s">
        <v>76</v>
      </c>
      <c r="D109" s="55" t="s">
        <v>79</v>
      </c>
      <c r="E109" s="75" t="s">
        <v>80</v>
      </c>
      <c r="F109" s="75"/>
      <c r="G109" s="75"/>
      <c r="H109" s="75"/>
      <c r="I109" s="56" t="s">
        <v>75</v>
      </c>
      <c r="J109" s="57">
        <v>122.18</v>
      </c>
      <c r="K109" s="76">
        <v>0</v>
      </c>
      <c r="L109" s="76"/>
      <c r="M109" s="76">
        <f t="shared" si="0"/>
        <v>0</v>
      </c>
      <c r="N109" s="76"/>
      <c r="O109" s="76"/>
      <c r="P109" s="76"/>
      <c r="Q109" s="47"/>
    </row>
    <row r="110" spans="1:17" s="10" customFormat="1" ht="25.5" customHeight="1">
      <c r="A110" s="46"/>
      <c r="B110" s="54">
        <v>13</v>
      </c>
      <c r="C110" s="54" t="s">
        <v>51</v>
      </c>
      <c r="D110" s="55" t="s">
        <v>81</v>
      </c>
      <c r="E110" s="75" t="s">
        <v>82</v>
      </c>
      <c r="F110" s="75"/>
      <c r="G110" s="75"/>
      <c r="H110" s="75"/>
      <c r="I110" s="56" t="s">
        <v>66</v>
      </c>
      <c r="J110" s="57">
        <v>330.75</v>
      </c>
      <c r="K110" s="76">
        <v>0</v>
      </c>
      <c r="L110" s="76"/>
      <c r="M110" s="76">
        <f t="shared" si="0"/>
        <v>0</v>
      </c>
      <c r="N110" s="76"/>
      <c r="O110" s="76"/>
      <c r="P110" s="76"/>
      <c r="Q110" s="47"/>
    </row>
    <row r="111" spans="1:17" s="10" customFormat="1" ht="19.5" customHeight="1">
      <c r="A111" s="46"/>
      <c r="B111" s="59">
        <v>14</v>
      </c>
      <c r="C111" s="59" t="s">
        <v>83</v>
      </c>
      <c r="D111" s="60" t="s">
        <v>84</v>
      </c>
      <c r="E111" s="77" t="s">
        <v>85</v>
      </c>
      <c r="F111" s="77"/>
      <c r="G111" s="77"/>
      <c r="H111" s="77"/>
      <c r="I111" s="61" t="s">
        <v>86</v>
      </c>
      <c r="J111" s="62">
        <v>66.15</v>
      </c>
      <c r="K111" s="78">
        <v>0</v>
      </c>
      <c r="L111" s="78"/>
      <c r="M111" s="78">
        <f t="shared" si="0"/>
        <v>0</v>
      </c>
      <c r="N111" s="78"/>
      <c r="O111" s="78"/>
      <c r="P111" s="78"/>
      <c r="Q111" s="47"/>
    </row>
    <row r="112" spans="1:17" s="10" customFormat="1" ht="25.5" customHeight="1">
      <c r="A112" s="46"/>
      <c r="B112" s="54">
        <v>15</v>
      </c>
      <c r="C112" s="54" t="s">
        <v>51</v>
      </c>
      <c r="D112" s="55" t="s">
        <v>87</v>
      </c>
      <c r="E112" s="75" t="s">
        <v>88</v>
      </c>
      <c r="F112" s="75"/>
      <c r="G112" s="75"/>
      <c r="H112" s="75"/>
      <c r="I112" s="56" t="s">
        <v>66</v>
      </c>
      <c r="J112" s="57">
        <v>330.75</v>
      </c>
      <c r="K112" s="76">
        <v>0</v>
      </c>
      <c r="L112" s="76"/>
      <c r="M112" s="76">
        <f t="shared" si="0"/>
        <v>0</v>
      </c>
      <c r="N112" s="76"/>
      <c r="O112" s="76"/>
      <c r="P112" s="76"/>
      <c r="Q112" s="47"/>
    </row>
    <row r="113" spans="1:17" s="10" customFormat="1" ht="19.5" customHeight="1">
      <c r="A113" s="46"/>
      <c r="B113" s="59">
        <v>16</v>
      </c>
      <c r="C113" s="59" t="s">
        <v>83</v>
      </c>
      <c r="D113" s="60" t="s">
        <v>89</v>
      </c>
      <c r="E113" s="77" t="s">
        <v>90</v>
      </c>
      <c r="F113" s="77"/>
      <c r="G113" s="77"/>
      <c r="H113" s="77"/>
      <c r="I113" s="61" t="s">
        <v>91</v>
      </c>
      <c r="J113" s="62">
        <v>13.23</v>
      </c>
      <c r="K113" s="78">
        <v>0</v>
      </c>
      <c r="L113" s="78"/>
      <c r="M113" s="78">
        <f t="shared" si="0"/>
        <v>0</v>
      </c>
      <c r="N113" s="78"/>
      <c r="O113" s="78"/>
      <c r="P113" s="78"/>
      <c r="Q113" s="47"/>
    </row>
    <row r="114" spans="1:17" s="10" customFormat="1" ht="26.25" customHeight="1">
      <c r="A114" s="46"/>
      <c r="B114" s="54">
        <v>17</v>
      </c>
      <c r="C114" s="54" t="s">
        <v>51</v>
      </c>
      <c r="D114" s="55" t="s">
        <v>92</v>
      </c>
      <c r="E114" s="75" t="s">
        <v>93</v>
      </c>
      <c r="F114" s="75"/>
      <c r="G114" s="75"/>
      <c r="H114" s="75"/>
      <c r="I114" s="56" t="s">
        <v>66</v>
      </c>
      <c r="J114" s="57">
        <v>330.75</v>
      </c>
      <c r="K114" s="76">
        <v>0</v>
      </c>
      <c r="L114" s="76"/>
      <c r="M114" s="76">
        <f t="shared" si="0"/>
        <v>0</v>
      </c>
      <c r="N114" s="76"/>
      <c r="O114" s="76"/>
      <c r="P114" s="76"/>
      <c r="Q114" s="47"/>
    </row>
    <row r="115" spans="1:17" s="10" customFormat="1" ht="19.5" customHeight="1">
      <c r="A115" s="46"/>
      <c r="B115" s="54">
        <v>18</v>
      </c>
      <c r="C115" s="54" t="s">
        <v>51</v>
      </c>
      <c r="D115" s="55" t="s">
        <v>94</v>
      </c>
      <c r="E115" s="75" t="s">
        <v>95</v>
      </c>
      <c r="F115" s="75"/>
      <c r="G115" s="75"/>
      <c r="H115" s="75"/>
      <c r="I115" s="56" t="s">
        <v>66</v>
      </c>
      <c r="J115" s="57">
        <v>330.75</v>
      </c>
      <c r="K115" s="76">
        <v>0</v>
      </c>
      <c r="L115" s="76"/>
      <c r="M115" s="76">
        <f t="shared" si="0"/>
        <v>0</v>
      </c>
      <c r="N115" s="76"/>
      <c r="O115" s="76"/>
      <c r="P115" s="76"/>
      <c r="Q115" s="47"/>
    </row>
    <row r="116" spans="1:17" s="10" customFormat="1" ht="19.5" customHeight="1">
      <c r="A116" s="46"/>
      <c r="B116" s="54">
        <v>19</v>
      </c>
      <c r="C116" s="54" t="s">
        <v>51</v>
      </c>
      <c r="D116" s="55" t="s">
        <v>96</v>
      </c>
      <c r="E116" s="75" t="s">
        <v>97</v>
      </c>
      <c r="F116" s="75"/>
      <c r="G116" s="75"/>
      <c r="H116" s="75"/>
      <c r="I116" s="56" t="s">
        <v>66</v>
      </c>
      <c r="J116" s="57">
        <v>105.26000000000003</v>
      </c>
      <c r="K116" s="76">
        <v>0</v>
      </c>
      <c r="L116" s="76"/>
      <c r="M116" s="76">
        <f t="shared" si="0"/>
        <v>0</v>
      </c>
      <c r="N116" s="76"/>
      <c r="O116" s="76"/>
      <c r="P116" s="76"/>
      <c r="Q116" s="47"/>
    </row>
    <row r="117" spans="1:17" s="10" customFormat="1" ht="19.5" customHeight="1">
      <c r="A117" s="46"/>
      <c r="B117" s="54">
        <v>20</v>
      </c>
      <c r="C117" s="54" t="s">
        <v>51</v>
      </c>
      <c r="D117" s="55" t="s">
        <v>98</v>
      </c>
      <c r="E117" s="75" t="s">
        <v>99</v>
      </c>
      <c r="F117" s="75"/>
      <c r="G117" s="75"/>
      <c r="H117" s="75"/>
      <c r="I117" s="56" t="s">
        <v>66</v>
      </c>
      <c r="J117" s="57">
        <v>463.68</v>
      </c>
      <c r="K117" s="76">
        <v>0</v>
      </c>
      <c r="L117" s="76"/>
      <c r="M117" s="76">
        <f t="shared" si="0"/>
        <v>0</v>
      </c>
      <c r="N117" s="76"/>
      <c r="O117" s="76"/>
      <c r="P117" s="76"/>
      <c r="Q117" s="47"/>
    </row>
    <row r="118" spans="1:17" s="10" customFormat="1" ht="19.5" customHeight="1">
      <c r="A118" s="46"/>
      <c r="B118" s="54">
        <v>21</v>
      </c>
      <c r="C118" s="54" t="s">
        <v>51</v>
      </c>
      <c r="D118" s="55" t="s">
        <v>100</v>
      </c>
      <c r="E118" s="75" t="s">
        <v>101</v>
      </c>
      <c r="F118" s="75"/>
      <c r="G118" s="75"/>
      <c r="H118" s="75"/>
      <c r="I118" s="56" t="s">
        <v>66</v>
      </c>
      <c r="J118" s="57">
        <v>75.13</v>
      </c>
      <c r="K118" s="76">
        <v>0</v>
      </c>
      <c r="L118" s="76"/>
      <c r="M118" s="76">
        <f t="shared" si="0"/>
        <v>0</v>
      </c>
      <c r="N118" s="76"/>
      <c r="O118" s="76"/>
      <c r="P118" s="76"/>
      <c r="Q118" s="47"/>
    </row>
    <row r="119" spans="1:17" s="10" customFormat="1" ht="19.5" customHeight="1">
      <c r="A119" s="46"/>
      <c r="B119" s="54">
        <v>22</v>
      </c>
      <c r="C119" s="54" t="s">
        <v>51</v>
      </c>
      <c r="D119" s="55" t="s">
        <v>102</v>
      </c>
      <c r="E119" s="75" t="s">
        <v>103</v>
      </c>
      <c r="F119" s="75"/>
      <c r="G119" s="75"/>
      <c r="H119" s="75"/>
      <c r="I119" s="56" t="s">
        <v>66</v>
      </c>
      <c r="J119" s="57">
        <v>330.75</v>
      </c>
      <c r="K119" s="76">
        <v>0</v>
      </c>
      <c r="L119" s="76"/>
      <c r="M119" s="76">
        <f t="shared" si="0"/>
        <v>0</v>
      </c>
      <c r="N119" s="76"/>
      <c r="O119" s="76"/>
      <c r="P119" s="76"/>
      <c r="Q119" s="47"/>
    </row>
    <row r="120" spans="1:17" s="10" customFormat="1" ht="19.5" customHeight="1">
      <c r="A120" s="46"/>
      <c r="B120" s="54">
        <v>23</v>
      </c>
      <c r="C120" s="54" t="s">
        <v>51</v>
      </c>
      <c r="D120" s="55" t="s">
        <v>104</v>
      </c>
      <c r="E120" s="75" t="s">
        <v>105</v>
      </c>
      <c r="F120" s="75"/>
      <c r="G120" s="75"/>
      <c r="H120" s="75"/>
      <c r="I120" s="56" t="s">
        <v>66</v>
      </c>
      <c r="J120" s="57">
        <v>457.5</v>
      </c>
      <c r="K120" s="76">
        <v>0</v>
      </c>
      <c r="L120" s="76"/>
      <c r="M120" s="76">
        <f t="shared" si="0"/>
        <v>0</v>
      </c>
      <c r="N120" s="76"/>
      <c r="O120" s="76"/>
      <c r="P120" s="76"/>
      <c r="Q120" s="47"/>
    </row>
    <row r="121" spans="1:17" s="10" customFormat="1" ht="25.5" customHeight="1">
      <c r="A121" s="46"/>
      <c r="B121" s="54">
        <v>24</v>
      </c>
      <c r="C121" s="54" t="s">
        <v>51</v>
      </c>
      <c r="D121" s="55" t="s">
        <v>106</v>
      </c>
      <c r="E121" s="75" t="s">
        <v>107</v>
      </c>
      <c r="F121" s="75"/>
      <c r="G121" s="75"/>
      <c r="H121" s="75"/>
      <c r="I121" s="56" t="s">
        <v>66</v>
      </c>
      <c r="J121" s="57">
        <v>2627.5200000000004</v>
      </c>
      <c r="K121" s="76">
        <v>0</v>
      </c>
      <c r="L121" s="76"/>
      <c r="M121" s="76">
        <f t="shared" si="0"/>
        <v>0</v>
      </c>
      <c r="N121" s="76"/>
      <c r="O121" s="76"/>
      <c r="P121" s="76"/>
      <c r="Q121" s="47"/>
    </row>
    <row r="122" spans="1:17" s="10" customFormat="1" ht="19.5" customHeight="1">
      <c r="A122" s="46"/>
      <c r="B122" s="54">
        <v>25</v>
      </c>
      <c r="C122" s="54" t="s">
        <v>51</v>
      </c>
      <c r="D122" s="55" t="s">
        <v>108</v>
      </c>
      <c r="E122" s="75" t="s">
        <v>109</v>
      </c>
      <c r="F122" s="75"/>
      <c r="G122" s="75"/>
      <c r="H122" s="75"/>
      <c r="I122" s="56" t="s">
        <v>66</v>
      </c>
      <c r="J122" s="57">
        <v>6058.160000000002</v>
      </c>
      <c r="K122" s="76">
        <v>0</v>
      </c>
      <c r="L122" s="76"/>
      <c r="M122" s="76">
        <f t="shared" si="0"/>
        <v>0</v>
      </c>
      <c r="N122" s="76"/>
      <c r="O122" s="76"/>
      <c r="P122" s="76"/>
      <c r="Q122" s="47"/>
    </row>
    <row r="123" spans="1:17" s="10" customFormat="1" ht="25.5" customHeight="1">
      <c r="A123" s="46"/>
      <c r="B123" s="54">
        <v>26</v>
      </c>
      <c r="C123" s="54" t="s">
        <v>51</v>
      </c>
      <c r="D123" s="55" t="s">
        <v>110</v>
      </c>
      <c r="E123" s="75" t="s">
        <v>111</v>
      </c>
      <c r="F123" s="75"/>
      <c r="G123" s="75"/>
      <c r="H123" s="75"/>
      <c r="I123" s="56" t="s">
        <v>66</v>
      </c>
      <c r="J123" s="57">
        <v>3430.640000000001</v>
      </c>
      <c r="K123" s="76">
        <v>0</v>
      </c>
      <c r="L123" s="76"/>
      <c r="M123" s="76">
        <f t="shared" si="0"/>
        <v>0</v>
      </c>
      <c r="N123" s="76"/>
      <c r="O123" s="76"/>
      <c r="P123" s="76"/>
      <c r="Q123" s="47"/>
    </row>
    <row r="124" spans="1:17" s="10" customFormat="1" ht="25.5" customHeight="1">
      <c r="A124" s="46"/>
      <c r="B124" s="54">
        <v>27</v>
      </c>
      <c r="C124" s="54" t="s">
        <v>51</v>
      </c>
      <c r="D124" s="55" t="s">
        <v>112</v>
      </c>
      <c r="E124" s="75" t="s">
        <v>113</v>
      </c>
      <c r="F124" s="75"/>
      <c r="G124" s="75"/>
      <c r="H124" s="75"/>
      <c r="I124" s="56" t="s">
        <v>66</v>
      </c>
      <c r="J124" s="57">
        <v>803.12</v>
      </c>
      <c r="K124" s="76">
        <v>0</v>
      </c>
      <c r="L124" s="76"/>
      <c r="M124" s="76">
        <f t="shared" si="0"/>
        <v>0</v>
      </c>
      <c r="N124" s="76"/>
      <c r="O124" s="76"/>
      <c r="P124" s="76"/>
      <c r="Q124" s="47"/>
    </row>
    <row r="125" spans="1:17" s="10" customFormat="1" ht="19.5" customHeight="1">
      <c r="A125" s="46"/>
      <c r="B125" s="54">
        <v>28</v>
      </c>
      <c r="C125" s="54" t="s">
        <v>76</v>
      </c>
      <c r="D125" s="55" t="s">
        <v>114</v>
      </c>
      <c r="E125" s="75" t="s">
        <v>115</v>
      </c>
      <c r="F125" s="75" t="s">
        <v>116</v>
      </c>
      <c r="G125" s="75"/>
      <c r="H125" s="75"/>
      <c r="I125" s="56" t="s">
        <v>116</v>
      </c>
      <c r="J125" s="57">
        <v>17.6</v>
      </c>
      <c r="K125" s="76">
        <v>0</v>
      </c>
      <c r="L125" s="76"/>
      <c r="M125" s="76">
        <f t="shared" si="0"/>
        <v>0</v>
      </c>
      <c r="N125" s="76"/>
      <c r="O125" s="76"/>
      <c r="P125" s="76"/>
      <c r="Q125" s="47"/>
    </row>
    <row r="126" spans="1:17" s="10" customFormat="1" ht="19.5" customHeight="1">
      <c r="A126" s="46"/>
      <c r="B126" s="54">
        <v>29</v>
      </c>
      <c r="C126" s="54" t="s">
        <v>76</v>
      </c>
      <c r="D126" s="55" t="s">
        <v>117</v>
      </c>
      <c r="E126" s="75" t="s">
        <v>118</v>
      </c>
      <c r="F126" s="75" t="s">
        <v>116</v>
      </c>
      <c r="G126" s="75"/>
      <c r="H126" s="75"/>
      <c r="I126" s="56" t="s">
        <v>116</v>
      </c>
      <c r="J126" s="57">
        <v>55</v>
      </c>
      <c r="K126" s="76">
        <v>0</v>
      </c>
      <c r="L126" s="76"/>
      <c r="M126" s="76">
        <f t="shared" si="0"/>
        <v>0</v>
      </c>
      <c r="N126" s="76"/>
      <c r="O126" s="76"/>
      <c r="P126" s="76"/>
      <c r="Q126" s="47"/>
    </row>
    <row r="127" spans="1:17" ht="19.5" customHeight="1">
      <c r="A127" s="63"/>
      <c r="B127" s="54">
        <v>30</v>
      </c>
      <c r="C127" s="54" t="s">
        <v>76</v>
      </c>
      <c r="D127" s="55" t="s">
        <v>119</v>
      </c>
      <c r="E127" s="75" t="s">
        <v>120</v>
      </c>
      <c r="F127" s="75"/>
      <c r="G127" s="75"/>
      <c r="H127" s="75"/>
      <c r="I127" s="56" t="s">
        <v>60</v>
      </c>
      <c r="J127" s="57">
        <v>1</v>
      </c>
      <c r="K127" s="76">
        <v>0</v>
      </c>
      <c r="L127" s="76"/>
      <c r="M127" s="76">
        <f t="shared" si="0"/>
        <v>0</v>
      </c>
      <c r="N127" s="76"/>
      <c r="O127" s="76"/>
      <c r="P127" s="76"/>
      <c r="Q127" s="64"/>
    </row>
    <row r="128" spans="1:17" ht="19.5" customHeight="1">
      <c r="A128" s="63"/>
      <c r="B128" s="54">
        <v>31</v>
      </c>
      <c r="C128" s="54" t="s">
        <v>51</v>
      </c>
      <c r="D128" s="55" t="s">
        <v>121</v>
      </c>
      <c r="E128" s="75" t="s">
        <v>122</v>
      </c>
      <c r="F128" s="75"/>
      <c r="G128" s="75"/>
      <c r="H128" s="75"/>
      <c r="I128" s="56" t="s">
        <v>116</v>
      </c>
      <c r="J128" s="57">
        <v>7</v>
      </c>
      <c r="K128" s="76">
        <v>0</v>
      </c>
      <c r="L128" s="76"/>
      <c r="M128" s="76">
        <f t="shared" si="0"/>
        <v>0</v>
      </c>
      <c r="N128" s="76"/>
      <c r="O128" s="76"/>
      <c r="P128" s="76"/>
      <c r="Q128" s="47"/>
    </row>
    <row r="129" spans="1:17" ht="25.5" customHeight="1">
      <c r="A129" s="63"/>
      <c r="B129" s="54">
        <v>32</v>
      </c>
      <c r="C129" s="54" t="s">
        <v>51</v>
      </c>
      <c r="D129" s="55" t="s">
        <v>123</v>
      </c>
      <c r="E129" s="75" t="s">
        <v>124</v>
      </c>
      <c r="F129" s="75"/>
      <c r="G129" s="75"/>
      <c r="H129" s="75"/>
      <c r="I129" s="56" t="s">
        <v>116</v>
      </c>
      <c r="J129" s="57">
        <v>129.06000000000003</v>
      </c>
      <c r="K129" s="76">
        <v>0</v>
      </c>
      <c r="L129" s="76"/>
      <c r="M129" s="76">
        <f t="shared" si="0"/>
        <v>0</v>
      </c>
      <c r="N129" s="76"/>
      <c r="O129" s="76"/>
      <c r="P129" s="76"/>
      <c r="Q129" s="47"/>
    </row>
    <row r="130" spans="1:17" ht="25.5" customHeight="1">
      <c r="A130" s="63"/>
      <c r="B130" s="54">
        <v>33</v>
      </c>
      <c r="C130" s="54" t="s">
        <v>51</v>
      </c>
      <c r="D130" s="55" t="s">
        <v>125</v>
      </c>
      <c r="E130" s="75" t="s">
        <v>126</v>
      </c>
      <c r="F130" s="75"/>
      <c r="G130" s="75"/>
      <c r="H130" s="75"/>
      <c r="I130" s="56" t="s">
        <v>116</v>
      </c>
      <c r="J130" s="57">
        <v>129.06000000000003</v>
      </c>
      <c r="K130" s="76">
        <v>0</v>
      </c>
      <c r="L130" s="76"/>
      <c r="M130" s="76">
        <f t="shared" si="0"/>
        <v>0</v>
      </c>
      <c r="N130" s="76"/>
      <c r="O130" s="76"/>
      <c r="P130" s="76"/>
      <c r="Q130" s="47"/>
    </row>
    <row r="131" spans="1:17" ht="19.5" customHeight="1">
      <c r="A131" s="63"/>
      <c r="B131" s="54">
        <v>34</v>
      </c>
      <c r="C131" s="54" t="s">
        <v>51</v>
      </c>
      <c r="D131" s="55" t="s">
        <v>127</v>
      </c>
      <c r="E131" s="75" t="s">
        <v>128</v>
      </c>
      <c r="F131" s="75"/>
      <c r="G131" s="75"/>
      <c r="H131" s="75"/>
      <c r="I131" s="56" t="s">
        <v>116</v>
      </c>
      <c r="J131" s="57">
        <v>179.06000000000003</v>
      </c>
      <c r="K131" s="76">
        <v>0</v>
      </c>
      <c r="L131" s="76"/>
      <c r="M131" s="76">
        <f t="shared" si="0"/>
        <v>0</v>
      </c>
      <c r="N131" s="76"/>
      <c r="O131" s="76"/>
      <c r="P131" s="76"/>
      <c r="Q131" s="47"/>
    </row>
    <row r="132" spans="1:17" ht="25.5" customHeight="1">
      <c r="A132" s="63"/>
      <c r="B132" s="54">
        <v>35</v>
      </c>
      <c r="C132" s="54" t="s">
        <v>51</v>
      </c>
      <c r="D132" s="55" t="s">
        <v>129</v>
      </c>
      <c r="E132" s="75" t="s">
        <v>130</v>
      </c>
      <c r="F132" s="75"/>
      <c r="G132" s="75"/>
      <c r="H132" s="75"/>
      <c r="I132" s="56" t="s">
        <v>116</v>
      </c>
      <c r="J132" s="57">
        <v>4</v>
      </c>
      <c r="K132" s="76">
        <v>0</v>
      </c>
      <c r="L132" s="76"/>
      <c r="M132" s="76">
        <f t="shared" si="0"/>
        <v>0</v>
      </c>
      <c r="N132" s="76"/>
      <c r="O132" s="76"/>
      <c r="P132" s="76"/>
      <c r="Q132" s="47"/>
    </row>
    <row r="133" spans="1:17" ht="19.5" customHeight="1">
      <c r="A133" s="63"/>
      <c r="B133" s="59">
        <v>36</v>
      </c>
      <c r="C133" s="59" t="s">
        <v>83</v>
      </c>
      <c r="D133" s="60">
        <v>592</v>
      </c>
      <c r="E133" s="77" t="s">
        <v>131</v>
      </c>
      <c r="F133" s="77"/>
      <c r="G133" s="77"/>
      <c r="H133" s="77"/>
      <c r="I133" s="61" t="s">
        <v>116</v>
      </c>
      <c r="J133" s="62">
        <v>4</v>
      </c>
      <c r="K133" s="78">
        <v>0</v>
      </c>
      <c r="L133" s="78"/>
      <c r="M133" s="78">
        <f t="shared" si="0"/>
        <v>0</v>
      </c>
      <c r="N133" s="78"/>
      <c r="O133" s="78"/>
      <c r="P133" s="78"/>
      <c r="Q133" s="47"/>
    </row>
    <row r="134" spans="1:17" ht="25.5" customHeight="1">
      <c r="A134" s="63"/>
      <c r="B134" s="54">
        <v>37</v>
      </c>
      <c r="C134" s="54" t="s">
        <v>51</v>
      </c>
      <c r="D134" s="55" t="s">
        <v>132</v>
      </c>
      <c r="E134" s="75" t="s">
        <v>133</v>
      </c>
      <c r="F134" s="75"/>
      <c r="G134" s="75"/>
      <c r="H134" s="75"/>
      <c r="I134" s="56" t="s">
        <v>66</v>
      </c>
      <c r="J134" s="57">
        <v>6058.160000000002</v>
      </c>
      <c r="K134" s="76">
        <v>0</v>
      </c>
      <c r="L134" s="76"/>
      <c r="M134" s="76">
        <f t="shared" si="0"/>
        <v>0</v>
      </c>
      <c r="N134" s="76"/>
      <c r="O134" s="76"/>
      <c r="P134" s="76"/>
      <c r="Q134" s="47"/>
    </row>
    <row r="135" spans="1:17" ht="19.5" customHeight="1">
      <c r="A135" s="63"/>
      <c r="B135" s="54">
        <v>38</v>
      </c>
      <c r="C135" s="54" t="s">
        <v>51</v>
      </c>
      <c r="D135" s="55" t="s">
        <v>134</v>
      </c>
      <c r="E135" s="75" t="s">
        <v>135</v>
      </c>
      <c r="F135" s="75"/>
      <c r="G135" s="75"/>
      <c r="H135" s="75"/>
      <c r="I135" s="56" t="s">
        <v>116</v>
      </c>
      <c r="J135" s="57">
        <v>7</v>
      </c>
      <c r="K135" s="76">
        <v>0</v>
      </c>
      <c r="L135" s="76"/>
      <c r="M135" s="76">
        <f t="shared" si="0"/>
        <v>0</v>
      </c>
      <c r="N135" s="76"/>
      <c r="O135" s="76"/>
      <c r="P135" s="76"/>
      <c r="Q135" s="65"/>
    </row>
    <row r="136" spans="1:17" ht="24.75" customHeight="1">
      <c r="A136" s="63"/>
      <c r="B136" s="54">
        <v>39</v>
      </c>
      <c r="C136" s="54" t="s">
        <v>51</v>
      </c>
      <c r="D136" s="55" t="s">
        <v>136</v>
      </c>
      <c r="E136" s="75" t="s">
        <v>137</v>
      </c>
      <c r="F136" s="75"/>
      <c r="G136" s="75"/>
      <c r="H136" s="75"/>
      <c r="I136" s="56" t="s">
        <v>116</v>
      </c>
      <c r="J136" s="57">
        <v>4</v>
      </c>
      <c r="K136" s="76">
        <v>0</v>
      </c>
      <c r="L136" s="76"/>
      <c r="M136" s="76">
        <f t="shared" si="0"/>
        <v>0</v>
      </c>
      <c r="N136" s="76"/>
      <c r="O136" s="76"/>
      <c r="P136" s="76"/>
      <c r="Q136" s="65"/>
    </row>
    <row r="137" spans="1:17" ht="19.5" customHeight="1">
      <c r="A137" s="63"/>
      <c r="B137" s="54">
        <v>40</v>
      </c>
      <c r="C137" s="54" t="s">
        <v>51</v>
      </c>
      <c r="D137" s="55" t="s">
        <v>138</v>
      </c>
      <c r="E137" s="75" t="s">
        <v>139</v>
      </c>
      <c r="F137" s="75"/>
      <c r="G137" s="75"/>
      <c r="H137" s="75"/>
      <c r="I137" s="56" t="s">
        <v>86</v>
      </c>
      <c r="J137" s="57">
        <v>488.065</v>
      </c>
      <c r="K137" s="76">
        <v>0</v>
      </c>
      <c r="L137" s="76"/>
      <c r="M137" s="76">
        <f t="shared" si="0"/>
        <v>0</v>
      </c>
      <c r="N137" s="76"/>
      <c r="O137" s="76"/>
      <c r="P137" s="76"/>
      <c r="Q137" s="65"/>
    </row>
    <row r="138" spans="1:17" ht="19.5" customHeight="1">
      <c r="A138" s="63"/>
      <c r="B138" s="54">
        <v>41</v>
      </c>
      <c r="C138" s="54" t="s">
        <v>51</v>
      </c>
      <c r="D138" s="55" t="s">
        <v>140</v>
      </c>
      <c r="E138" s="75" t="s">
        <v>141</v>
      </c>
      <c r="F138" s="75"/>
      <c r="G138" s="75"/>
      <c r="H138" s="75"/>
      <c r="I138" s="56" t="s">
        <v>86</v>
      </c>
      <c r="J138" s="57">
        <v>6832.913</v>
      </c>
      <c r="K138" s="76">
        <v>0</v>
      </c>
      <c r="L138" s="76"/>
      <c r="M138" s="76">
        <f t="shared" si="0"/>
        <v>0</v>
      </c>
      <c r="N138" s="76"/>
      <c r="O138" s="76"/>
      <c r="P138" s="76"/>
      <c r="Q138" s="65"/>
    </row>
    <row r="139" spans="1:17" ht="19.5" customHeight="1">
      <c r="A139" s="63"/>
      <c r="B139" s="54">
        <v>42</v>
      </c>
      <c r="C139" s="54" t="s">
        <v>51</v>
      </c>
      <c r="D139" s="55" t="s">
        <v>142</v>
      </c>
      <c r="E139" s="75" t="s">
        <v>143</v>
      </c>
      <c r="F139" s="75"/>
      <c r="G139" s="75"/>
      <c r="H139" s="75"/>
      <c r="I139" s="56" t="s">
        <v>86</v>
      </c>
      <c r="J139" s="57">
        <v>52.824</v>
      </c>
      <c r="K139" s="76">
        <v>0</v>
      </c>
      <c r="L139" s="76"/>
      <c r="M139" s="76">
        <f t="shared" si="0"/>
        <v>0</v>
      </c>
      <c r="N139" s="76"/>
      <c r="O139" s="76"/>
      <c r="P139" s="76"/>
      <c r="Q139" s="65"/>
    </row>
    <row r="140" spans="1:17" ht="19.5" customHeight="1">
      <c r="A140" s="63"/>
      <c r="B140" s="54">
        <v>43</v>
      </c>
      <c r="C140" s="54" t="s">
        <v>51</v>
      </c>
      <c r="D140" s="55" t="s">
        <v>144</v>
      </c>
      <c r="E140" s="75" t="s">
        <v>145</v>
      </c>
      <c r="F140" s="75"/>
      <c r="G140" s="75"/>
      <c r="H140" s="75"/>
      <c r="I140" s="56" t="s">
        <v>86</v>
      </c>
      <c r="J140" s="57">
        <v>11.775</v>
      </c>
      <c r="K140" s="76">
        <v>0</v>
      </c>
      <c r="L140" s="76"/>
      <c r="M140" s="76">
        <f t="shared" si="0"/>
        <v>0</v>
      </c>
      <c r="N140" s="76"/>
      <c r="O140" s="76"/>
      <c r="P140" s="76"/>
      <c r="Q140" s="65"/>
    </row>
    <row r="141" spans="1:17" ht="25.5" customHeight="1">
      <c r="A141" s="63"/>
      <c r="B141" s="54">
        <v>44</v>
      </c>
      <c r="C141" s="54" t="s">
        <v>51</v>
      </c>
      <c r="D141" s="55" t="s">
        <v>146</v>
      </c>
      <c r="E141" s="75" t="s">
        <v>147</v>
      </c>
      <c r="F141" s="75"/>
      <c r="G141" s="75"/>
      <c r="H141" s="75"/>
      <c r="I141" s="56" t="s">
        <v>86</v>
      </c>
      <c r="J141" s="57">
        <v>476.29</v>
      </c>
      <c r="K141" s="76">
        <v>0</v>
      </c>
      <c r="L141" s="76"/>
      <c r="M141" s="76">
        <f t="shared" si="0"/>
        <v>0</v>
      </c>
      <c r="N141" s="76"/>
      <c r="O141" s="76"/>
      <c r="P141" s="76"/>
      <c r="Q141" s="65"/>
    </row>
    <row r="142" spans="1:17" ht="25.5" customHeight="1">
      <c r="A142" s="63"/>
      <c r="B142" s="54">
        <v>45</v>
      </c>
      <c r="C142" s="54" t="s">
        <v>51</v>
      </c>
      <c r="D142" s="55" t="s">
        <v>148</v>
      </c>
      <c r="E142" s="75" t="s">
        <v>149</v>
      </c>
      <c r="F142" s="75"/>
      <c r="G142" s="75"/>
      <c r="H142" s="75"/>
      <c r="I142" s="56" t="s">
        <v>86</v>
      </c>
      <c r="J142" s="57">
        <v>1101.594</v>
      </c>
      <c r="K142" s="76">
        <v>0</v>
      </c>
      <c r="L142" s="76"/>
      <c r="M142" s="76">
        <f t="shared" si="0"/>
        <v>0</v>
      </c>
      <c r="N142" s="76"/>
      <c r="O142" s="76"/>
      <c r="P142" s="76"/>
      <c r="Q142" s="65"/>
    </row>
    <row r="143" spans="1:17" ht="8.25" customHeight="1">
      <c r="A143" s="66"/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8"/>
    </row>
    <row r="148" spans="4:13" ht="14.25" customHeight="1">
      <c r="D148" s="69"/>
      <c r="E148" s="69"/>
      <c r="F148" s="69"/>
      <c r="G148" s="70"/>
      <c r="H148" s="71"/>
      <c r="I148" s="69"/>
      <c r="J148" s="72"/>
      <c r="K148" s="73"/>
      <c r="L148" s="73"/>
      <c r="M148" s="74"/>
    </row>
    <row r="149" spans="4:13" ht="14.25" customHeight="1">
      <c r="D149" s="69"/>
      <c r="E149" s="69"/>
      <c r="F149" s="69"/>
      <c r="G149" s="70"/>
      <c r="H149" s="71"/>
      <c r="I149" s="69"/>
      <c r="J149" s="72"/>
      <c r="K149" s="73"/>
      <c r="L149" s="73"/>
      <c r="M149" s="74"/>
    </row>
  </sheetData>
  <sheetProtection selectLockedCells="1" selectUnlockedCells="1"/>
  <mergeCells count="180">
    <mergeCell ref="B2:P2"/>
    <mergeCell ref="N7:O7"/>
    <mergeCell ref="N9:O9"/>
    <mergeCell ref="N10:O10"/>
    <mergeCell ref="N12:O12"/>
    <mergeCell ref="N13:O13"/>
    <mergeCell ref="N15:O15"/>
    <mergeCell ref="N16:O16"/>
    <mergeCell ref="N18:O18"/>
    <mergeCell ref="N19:O19"/>
    <mergeCell ref="L22:O22"/>
    <mergeCell ref="L23:O23"/>
    <mergeCell ref="L25:O25"/>
    <mergeCell ref="G27:I27"/>
    <mergeCell ref="L27:O27"/>
    <mergeCell ref="G28:I28"/>
    <mergeCell ref="L28:O28"/>
    <mergeCell ref="G29:I29"/>
    <mergeCell ref="L29:O29"/>
    <mergeCell ref="G30:I30"/>
    <mergeCell ref="L30:O30"/>
    <mergeCell ref="G31:I31"/>
    <mergeCell ref="L31:O31"/>
    <mergeCell ref="K33:O33"/>
    <mergeCell ref="B63:P63"/>
    <mergeCell ref="E65:O65"/>
    <mergeCell ref="E66:O66"/>
    <mergeCell ref="L68:O68"/>
    <mergeCell ref="L70:P70"/>
    <mergeCell ref="L71:P71"/>
    <mergeCell ref="B73:F73"/>
    <mergeCell ref="M73:P73"/>
    <mergeCell ref="M75:P75"/>
    <mergeCell ref="M77:P77"/>
    <mergeCell ref="K79:P79"/>
    <mergeCell ref="B85:P85"/>
    <mergeCell ref="E87:O87"/>
    <mergeCell ref="E88:O88"/>
    <mergeCell ref="L90:O90"/>
    <mergeCell ref="L92:P92"/>
    <mergeCell ref="L93:P93"/>
    <mergeCell ref="E95:H95"/>
    <mergeCell ref="K95:L95"/>
    <mergeCell ref="M95:P95"/>
    <mergeCell ref="M97:P97"/>
    <mergeCell ref="E98:H98"/>
    <mergeCell ref="K98:L98"/>
    <mergeCell ref="M98:P98"/>
    <mergeCell ref="E99:H99"/>
    <mergeCell ref="K99:L99"/>
    <mergeCell ref="M99:P99"/>
    <mergeCell ref="E100:H100"/>
    <mergeCell ref="K100:L100"/>
    <mergeCell ref="M100:P100"/>
    <mergeCell ref="E101:H101"/>
    <mergeCell ref="K101:L101"/>
    <mergeCell ref="M101:P101"/>
    <mergeCell ref="E102:H102"/>
    <mergeCell ref="K102:L102"/>
    <mergeCell ref="M102:P102"/>
    <mergeCell ref="E103:H103"/>
    <mergeCell ref="K103:L103"/>
    <mergeCell ref="M103:P103"/>
    <mergeCell ref="E104:H104"/>
    <mergeCell ref="K104:L104"/>
    <mergeCell ref="M104:P104"/>
    <mergeCell ref="E105:H105"/>
    <mergeCell ref="K105:L105"/>
    <mergeCell ref="M105:P105"/>
    <mergeCell ref="E106:H106"/>
    <mergeCell ref="K106:L106"/>
    <mergeCell ref="M106:P106"/>
    <mergeCell ref="E107:H107"/>
    <mergeCell ref="K107:L107"/>
    <mergeCell ref="M107:P107"/>
    <mergeCell ref="E108:H108"/>
    <mergeCell ref="K108:L108"/>
    <mergeCell ref="M108:P108"/>
    <mergeCell ref="E109:H109"/>
    <mergeCell ref="K109:L109"/>
    <mergeCell ref="M109:P109"/>
    <mergeCell ref="E110:H110"/>
    <mergeCell ref="K110:L110"/>
    <mergeCell ref="M110:P110"/>
    <mergeCell ref="E111:H111"/>
    <mergeCell ref="K111:L111"/>
    <mergeCell ref="M111:P111"/>
    <mergeCell ref="E112:H112"/>
    <mergeCell ref="K112:L112"/>
    <mergeCell ref="M112:P112"/>
    <mergeCell ref="E113:H113"/>
    <mergeCell ref="K113:L113"/>
    <mergeCell ref="M113:P113"/>
    <mergeCell ref="E114:H114"/>
    <mergeCell ref="K114:L114"/>
    <mergeCell ref="M114:P114"/>
    <mergeCell ref="E115:H115"/>
    <mergeCell ref="K115:L115"/>
    <mergeCell ref="M115:P115"/>
    <mergeCell ref="E116:H116"/>
    <mergeCell ref="K116:L116"/>
    <mergeCell ref="M116:P116"/>
    <mergeCell ref="E117:H117"/>
    <mergeCell ref="K117:L117"/>
    <mergeCell ref="M117:P117"/>
    <mergeCell ref="E118:H118"/>
    <mergeCell ref="K118:L118"/>
    <mergeCell ref="M118:P118"/>
    <mergeCell ref="E119:H119"/>
    <mergeCell ref="K119:L119"/>
    <mergeCell ref="M119:P119"/>
    <mergeCell ref="E120:H120"/>
    <mergeCell ref="K120:L120"/>
    <mergeCell ref="M120:P120"/>
    <mergeCell ref="E121:H121"/>
    <mergeCell ref="K121:L121"/>
    <mergeCell ref="M121:P121"/>
    <mergeCell ref="E122:H122"/>
    <mergeCell ref="K122:L122"/>
    <mergeCell ref="M122:P122"/>
    <mergeCell ref="E123:H123"/>
    <mergeCell ref="K123:L123"/>
    <mergeCell ref="M123:P123"/>
    <mergeCell ref="E124:H124"/>
    <mergeCell ref="K124:L124"/>
    <mergeCell ref="M124:P124"/>
    <mergeCell ref="E125:H125"/>
    <mergeCell ref="K125:L125"/>
    <mergeCell ref="M125:P125"/>
    <mergeCell ref="E126:H126"/>
    <mergeCell ref="K126:L126"/>
    <mergeCell ref="M126:P126"/>
    <mergeCell ref="E127:H127"/>
    <mergeCell ref="K127:L127"/>
    <mergeCell ref="M127:P127"/>
    <mergeCell ref="E128:H128"/>
    <mergeCell ref="K128:L128"/>
    <mergeCell ref="M128:P128"/>
    <mergeCell ref="E129:H129"/>
    <mergeCell ref="K129:L129"/>
    <mergeCell ref="M129:P129"/>
    <mergeCell ref="E130:H130"/>
    <mergeCell ref="K130:L130"/>
    <mergeCell ref="M130:P130"/>
    <mergeCell ref="E131:H131"/>
    <mergeCell ref="K131:L131"/>
    <mergeCell ref="M131:P131"/>
    <mergeCell ref="E132:H132"/>
    <mergeCell ref="K132:L132"/>
    <mergeCell ref="M132:P132"/>
    <mergeCell ref="E133:H133"/>
    <mergeCell ref="K133:L133"/>
    <mergeCell ref="M133:P133"/>
    <mergeCell ref="E134:H134"/>
    <mergeCell ref="K134:L134"/>
    <mergeCell ref="M134:P134"/>
    <mergeCell ref="E135:H135"/>
    <mergeCell ref="K135:L135"/>
    <mergeCell ref="M135:P135"/>
    <mergeCell ref="E136:H136"/>
    <mergeCell ref="K136:L136"/>
    <mergeCell ref="M136:P136"/>
    <mergeCell ref="E137:H137"/>
    <mergeCell ref="K137:L137"/>
    <mergeCell ref="M137:P137"/>
    <mergeCell ref="E138:H138"/>
    <mergeCell ref="K138:L138"/>
    <mergeCell ref="M138:P138"/>
    <mergeCell ref="E139:H139"/>
    <mergeCell ref="K139:L139"/>
    <mergeCell ref="M139:P139"/>
    <mergeCell ref="E142:H142"/>
    <mergeCell ref="K142:L142"/>
    <mergeCell ref="M142:P142"/>
    <mergeCell ref="E140:H140"/>
    <mergeCell ref="K140:L140"/>
    <mergeCell ref="M140:P140"/>
    <mergeCell ref="E141:H141"/>
    <mergeCell ref="K141:L141"/>
    <mergeCell ref="M141:P141"/>
  </mergeCells>
  <printOptions/>
  <pageMargins left="0.39375" right="0.39375" top="0.39375" bottom="0.39375" header="0.5118055555555555" footer="0.5118055555555555"/>
  <pageSetup fitToHeight="6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Friedlová Radmila</dc:creator>
  <cp:keywords/>
  <dc:description/>
  <cp:lastModifiedBy>Friedlová Radmila</cp:lastModifiedBy>
  <dcterms:created xsi:type="dcterms:W3CDTF">2022-02-23T13:39:04Z</dcterms:created>
  <dcterms:modified xsi:type="dcterms:W3CDTF">2022-02-23T13:39:04Z</dcterms:modified>
  <cp:category/>
  <cp:version/>
  <cp:contentType/>
  <cp:contentStatus/>
</cp:coreProperties>
</file>