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D.1 - Návrh interiéru" sheetId="2" r:id="rId2"/>
  </sheets>
  <definedNames>
    <definedName name="_xlnm._FilterDatabase" localSheetId="1" hidden="1">'D.1 - Návrh interiéru'!$C$121:$K$256</definedName>
    <definedName name="_xlnm.Print_Area" localSheetId="1">'D.1 - Návrh interiéru'!$C$4:$J$39,'D.1 - Návrh interiéru'!$C$50:$J$76,'D.1 - Návrh interiéru'!$C$82:$J$103,'D.1 - Návrh interiéru'!$C$109:$K$256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'D.1 - Návrh interiéru'!$121:$121</definedName>
  </definedNames>
  <calcPr calcId="162913"/>
</workbook>
</file>

<file path=xl/sharedStrings.xml><?xml version="1.0" encoding="utf-8"?>
<sst xmlns="http://schemas.openxmlformats.org/spreadsheetml/2006/main" count="1425" uniqueCount="324">
  <si>
    <t>Export Komplet</t>
  </si>
  <si>
    <t/>
  </si>
  <si>
    <t>2.0</t>
  </si>
  <si>
    <t>False</t>
  </si>
  <si>
    <t>{fa8aa5a8-2d63-45ae-95cd-53b42c5371f5}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</si>
  <si>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</si>
  <si>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</si>
  <si>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</si>
  <si>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</si>
  <si>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</si>
  <si>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</si>
  <si>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</si>
  <si>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</si>
  <si>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N20-183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</si>
  <si>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</si>
  <si>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</si>
  <si>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</si>
  <si>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</si>
  <si>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</si>
  <si>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</si>
  <si>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</si>
  <si>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</si>
  <si>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STATUTÁRNÍ MĚSTO KARVINÁ</t>
  </si>
  <si>
    <t>DIČ:</t>
  </si>
  <si>
    <t>Zhotovitel:</t>
  </si>
  <si>
    <t>Projektant:</t>
  </si>
  <si>
    <t>KANIA a.s.</t>
  </si>
  <si>
    <t>True</t>
  </si>
  <si>
    <t>Zpracovatel: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</si>
  <si>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</si>
  <si>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</si>
  <si>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</si>
  <si>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</si>
  <si>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</si>
  <si>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</si>
  <si>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</si>
  <si>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</si>
  <si>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</si>
  <si>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</si>
  <si>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</si>
  <si>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</si>
  <si>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</si>
  <si>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</si>
  <si>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</si>
  <si>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</si>
  <si>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</si>
  <si>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</si>
  <si>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</si>
  <si>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</si>
  <si>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</si>
  <si>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</si>
  <si>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</si>
  <si>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</si>
  <si>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</si>
  <si>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</si>
  <si>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</si>
  <si>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</si>
  <si>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</si>
  <si>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</si>
  <si>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</si>
  <si>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</si>
  <si>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</si>
  <si>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</si>
  <si>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</si>
  <si>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</si>
  <si>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</si>
  <si>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</si>
  <si>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</si>
  <si>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</si>
  <si>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</si>
  <si>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</si>
  <si>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</si>
  <si>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</si>
  <si>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</si>
  <si>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</si>
  <si>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</si>
  <si>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</si>
  <si>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Návrh interiéru</t>
  </si>
  <si>
    <t>STA</t>
  </si>
  <si>
    <t>1</t>
  </si>
  <si>
    <t>{0af08119-8a40-49b1-a795-af88f86459f3}</t>
  </si>
  <si>
    <t>2</t>
  </si>
  <si>
    <t>{2b94a9e8-3cf4-4e9f-8b23-2eea8141d334}</t>
  </si>
  <si>
    <t>KRYCÍ LIST SOUPISU PRACÍ</t>
  </si>
  <si>
    <t>Objekt:</t>
  </si>
  <si>
    <t>D.1 - Návrh interiéru</t>
  </si>
  <si>
    <t>Na základě VŘ</t>
  </si>
  <si>
    <t>REKAPITULACE ČLENĚNÍ SOUPISU PRACÍ</t>
  </si>
  <si>
    <t>Kód dílu - Popis</t>
  </si>
  <si>
    <t>Cena celkem [CZK]</t>
  </si>
  <si>
    <t>Náklady ze soupisu prací</t>
  </si>
  <si>
    <t>-1</t>
  </si>
  <si>
    <t>D1 - Prvky a výrobky _interiér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</si>
  <si>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</si>
  <si>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</si>
  <si>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</si>
  <si>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</si>
  <si>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</si>
  <si>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</si>
  <si>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</si>
  <si>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</si>
  <si>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</si>
  <si>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</si>
  <si>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</si>
  <si>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</si>
  <si>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</si>
  <si>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</si>
  <si>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Prvky a výrobky _interiér</t>
  </si>
  <si>
    <t>ROZPOCET</t>
  </si>
  <si>
    <t>K</t>
  </si>
  <si>
    <t>ZL/1</t>
  </si>
  <si>
    <t>konferenční křeslo v moderním nadčasovém designu</t>
  </si>
  <si>
    <t>kus</t>
  </si>
  <si>
    <t>CS VLASTNÍ</t>
  </si>
  <si>
    <t>4</t>
  </si>
  <si>
    <t>P</t>
  </si>
  <si>
    <t>Poznámka k položce:
670*600*860 "kompletní specifikace a rozsah_označení výrobku (viz kód položky)_viz PD, TZ, seznam vybavení_včetně všech přímo souvisejících doplňků a příslušenství"</t>
  </si>
  <si>
    <t>ZL/2</t>
  </si>
  <si>
    <t>3</t>
  </si>
  <si>
    <t>ZL/3</t>
  </si>
  <si>
    <t>otočná kancelářská židle s područkami</t>
  </si>
  <si>
    <t>6</t>
  </si>
  <si>
    <t>Poznámka k položce:
645*640*900(1100) "kompletní specifikace a rozsah_označení výrobku (viz kód položky)_viz PD, TZ, seznam vybavení_včetně všech přímo souvisejících doplňků a příslušenství"</t>
  </si>
  <si>
    <t>ZL/4</t>
  </si>
  <si>
    <t>jednací židle stohovatelná plastová</t>
  </si>
  <si>
    <t>8</t>
  </si>
  <si>
    <t>Poznámka k položce:
530*520*810 "kompletní specifikace a rozsah_označení výrobku (viz kód položky)_viz PD, TZ, seznam vybavení_včetně všech přímo souvisejících doplňků a příslušenství"</t>
  </si>
  <si>
    <t>5</t>
  </si>
  <si>
    <t>ZL/5</t>
  </si>
  <si>
    <t>konferenční židle stohovatelná s područkami a sklopným     stolkem</t>
  </si>
  <si>
    <t>10</t>
  </si>
  <si>
    <t>Poznámka k položce:
530*540*840 "kompletní specifikace a rozsah_označení výrobku (viz kód položky)_viz PD, TZ, seznam vybavení_včetně všech přímo souvisejících doplňků a příslušenství"</t>
  </si>
  <si>
    <t>ZL/6</t>
  </si>
  <si>
    <t>čalouněné křeslo s prošíváním ve stylu glamour</t>
  </si>
  <si>
    <t>12</t>
  </si>
  <si>
    <t>Poznámka k položce:
750*690*855 "kompletní specifikace a rozsah_označení výrobku (viz kód položky)_viz PD, TZ, seznam vybavení_včetně všech přímo souvisejících doplňků a příslušenství"</t>
  </si>
  <si>
    <t>7</t>
  </si>
  <si>
    <t>ZL/7</t>
  </si>
  <si>
    <t>pohovka čalouněná ve stylu glamour pro 3 osoby</t>
  </si>
  <si>
    <t>14</t>
  </si>
  <si>
    <t>Poznámka k položce:
1920*840*810 "kompletní specifikace a rozsah_označení výrobku (viz kód položky)_viz PD, TZ, seznam vybavení_včetně všech přímo souvisejících doplňků a příslušenství"</t>
  </si>
  <si>
    <t>ZL/8</t>
  </si>
  <si>
    <t>konferenční židle stohovatelná bez područek</t>
  </si>
  <si>
    <t>16</t>
  </si>
  <si>
    <t>9</t>
  </si>
  <si>
    <t>ST/1</t>
  </si>
  <si>
    <t>odkládací stolek kulatý v moderním designu</t>
  </si>
  <si>
    <t>18</t>
  </si>
  <si>
    <t>Poznámka k položce:
průměr 420*410 "kompletní specifikace a rozsah_označení výrobku (viz kód položky)_viz PD, TZ, seznam vybavení_včetně všech přímo souvisejících doplňků a příslušenství"</t>
  </si>
  <si>
    <t>ST/2</t>
  </si>
  <si>
    <t>jídelní stůl obdélníkový s kovovou podnoží</t>
  </si>
  <si>
    <t>20</t>
  </si>
  <si>
    <t>Poznámka k položce:
1200*800*735 "kompletní specifikace a rozsah_označení výrobku (viz kód položky)_viz PD, TZ, seznam vybavení_včetně všech přímo souvisejících doplňků a příslušenství"</t>
  </si>
  <si>
    <t>11</t>
  </si>
  <si>
    <t>ST/3</t>
  </si>
  <si>
    <t>Skládací konferenční stůl stohovatelný</t>
  </si>
  <si>
    <t>22</t>
  </si>
  <si>
    <t>Poznámka k položce:
1600*800*725 "kompletní specifikace a rozsah_označení výrobku (viz kód položky)_viz PD, TZ, seznam vybavení_včetně všech přímo souvisejících doplňků a příslušenství"</t>
  </si>
  <si>
    <t>ST/4</t>
  </si>
  <si>
    <t>konferenční minimalistický stolek kulatý</t>
  </si>
  <si>
    <t>24</t>
  </si>
  <si>
    <t>Poznámka k položce:
průměr 800*450 "kompletní specifikace a rozsah_označení výrobku (viz kód položky)_viz PD, TZ, seznam vybavení_včetně všech přímo souvisejících doplňků a příslušenství"</t>
  </si>
  <si>
    <t>13</t>
  </si>
  <si>
    <t>VB/1</t>
  </si>
  <si>
    <t>pultový kiosek</t>
  </si>
  <si>
    <t>26</t>
  </si>
  <si>
    <t>Poznámka k položce:
707*450*1237 "kompletní specifikace a rozsah_označení výrobku (viz kód položky)_viz PD, TZ, seznam vybavení_včetně všech přímo souvisejících doplňků a příslušenství"</t>
  </si>
  <si>
    <t>VB/2</t>
  </si>
  <si>
    <t>otočný stojan na letáky a prospekty volně stojící černý</t>
  </si>
  <si>
    <t>28</t>
  </si>
  <si>
    <t>Poznámka k položce:
průměr 400*1770 "kompletní specifikace a rozsah_označení výrobku (viz kód položky)_viz PD, TZ, seznam vybavení_včetně všech přímo souvisejících doplňků a příslušenství"</t>
  </si>
  <si>
    <t>VB/3</t>
  </si>
  <si>
    <t>vnitřní textilní zastíňovací roleta</t>
  </si>
  <si>
    <t>30</t>
  </si>
  <si>
    <t>Poznámka k položce:
1650*2200 "kompletní specifikace a rozsah_označení výrobku (viz kód položky)_viz PD, TZ, seznam vybavení_včetně všech přímo souvisejících doplňků a příslušenství"</t>
  </si>
  <si>
    <t>VB/4</t>
  </si>
  <si>
    <t>oboustranný klaprám</t>
  </si>
  <si>
    <t>32</t>
  </si>
  <si>
    <t>Poznámka k položce:
700*1000 "kompletní specifikace a rozsah_označení výrobku (viz kód položky)_viz PD, TZ, seznam vybavení_včetně všech přímo souvisejících doplňků a příslušenství"</t>
  </si>
  <si>
    <t>17</t>
  </si>
  <si>
    <t>VB/5</t>
  </si>
  <si>
    <t>vnitřní textilní zatemňovací roleta</t>
  </si>
  <si>
    <t>34</t>
  </si>
  <si>
    <t>Poznámka k položce:
1350*2300 "kompletní specifikace a rozsah_označení výrobku (viz kód položky)_viz PD, TZ, seznam vybavení_včetně všech přímo souvisejících doplňků a příslušenství"</t>
  </si>
  <si>
    <t>VB/6</t>
  </si>
  <si>
    <t>prezentační panel závěsný</t>
  </si>
  <si>
    <t>36</t>
  </si>
  <si>
    <t>Poznámka k položce:
730*429*555 "kompletní specifikace a rozsah_označení výrobku (viz kód položky)_viz PD, TZ, seznam vybavení_včetně všech přímo souvisejících doplňků a příslušenství"</t>
  </si>
  <si>
    <t>19</t>
  </si>
  <si>
    <t>VB/7</t>
  </si>
  <si>
    <t>šatní skříňka trojdílná dřevěná</t>
  </si>
  <si>
    <t>38</t>
  </si>
  <si>
    <t>Poznámka k položce:
900*500*1800 "kompletní specifikace a rozsah_označení výrobku (viz kód položky)_viz PD, TZ, seznam vybavení_včetně všech přímo souvisejících doplňků a příslušenství"</t>
  </si>
  <si>
    <t>40</t>
  </si>
  <si>
    <t>42</t>
  </si>
  <si>
    <t>44</t>
  </si>
  <si>
    <t>46</t>
  </si>
  <si>
    <t>48</t>
  </si>
  <si>
    <t>50</t>
  </si>
  <si>
    <t>52</t>
  </si>
  <si>
    <t>54</t>
  </si>
  <si>
    <t>KL/1</t>
  </si>
  <si>
    <t>56</t>
  </si>
  <si>
    <t>Poznámka k položce:
dle výkresu "kompletní specifikace a rozsah_označení výrobku (viz kód položky)_viz PD, TZ, seznam vybavení_včetně všech přímo souvisejících doplňků a příslušenství"</t>
  </si>
  <si>
    <t>29</t>
  </si>
  <si>
    <t>KL/2</t>
  </si>
  <si>
    <t>58</t>
  </si>
  <si>
    <t>KL/3</t>
  </si>
  <si>
    <t>60</t>
  </si>
  <si>
    <t>31</t>
  </si>
  <si>
    <t>NV/1</t>
  </si>
  <si>
    <t>informační pult</t>
  </si>
  <si>
    <t>62</t>
  </si>
  <si>
    <t>NV/2</t>
  </si>
  <si>
    <t>výstavní skříňka</t>
  </si>
  <si>
    <t>64</t>
  </si>
  <si>
    <t>33</t>
  </si>
  <si>
    <t>NV/2a</t>
  </si>
  <si>
    <t>66</t>
  </si>
  <si>
    <t>NV/3</t>
  </si>
  <si>
    <t>středový regál</t>
  </si>
  <si>
    <t>68</t>
  </si>
  <si>
    <t>35</t>
  </si>
  <si>
    <t>NV/4</t>
  </si>
  <si>
    <t>regál</t>
  </si>
  <si>
    <t>70</t>
  </si>
  <si>
    <t>NV/5</t>
  </si>
  <si>
    <t>parapet</t>
  </si>
  <si>
    <t>72</t>
  </si>
  <si>
    <t>37</t>
  </si>
  <si>
    <t>NV/5a</t>
  </si>
  <si>
    <t>laťování pod parapetem</t>
  </si>
  <si>
    <t>74</t>
  </si>
  <si>
    <t>NV/6</t>
  </si>
  <si>
    <t>76</t>
  </si>
  <si>
    <t>39</t>
  </si>
  <si>
    <t>NV/6a</t>
  </si>
  <si>
    <t>78</t>
  </si>
  <si>
    <t>NV/7</t>
  </si>
  <si>
    <t>80</t>
  </si>
  <si>
    <t>41</t>
  </si>
  <si>
    <t>NV/8</t>
  </si>
  <si>
    <t>82</t>
  </si>
  <si>
    <t>NV/9</t>
  </si>
  <si>
    <t>84</t>
  </si>
  <si>
    <t>43</t>
  </si>
  <si>
    <t>NV/10</t>
  </si>
  <si>
    <t>stůl pro veřejnost</t>
  </si>
  <si>
    <t>86</t>
  </si>
  <si>
    <t>NV/11</t>
  </si>
  <si>
    <t>88</t>
  </si>
  <si>
    <t>45</t>
  </si>
  <si>
    <t>NV/12</t>
  </si>
  <si>
    <t>90</t>
  </si>
  <si>
    <t>NV/13</t>
  </si>
  <si>
    <t>skříňka</t>
  </si>
  <si>
    <t>92</t>
  </si>
  <si>
    <t>47</t>
  </si>
  <si>
    <t>NV/14</t>
  </si>
  <si>
    <t>94</t>
  </si>
  <si>
    <t>NV/15</t>
  </si>
  <si>
    <t>96</t>
  </si>
  <si>
    <t>49</t>
  </si>
  <si>
    <t>NV/16</t>
  </si>
  <si>
    <t>pracovní stůl</t>
  </si>
  <si>
    <t>98</t>
  </si>
  <si>
    <t>NV/17</t>
  </si>
  <si>
    <t>zásuvka</t>
  </si>
  <si>
    <t>100</t>
  </si>
  <si>
    <t>51</t>
  </si>
  <si>
    <t>NV/18</t>
  </si>
  <si>
    <t>102</t>
  </si>
  <si>
    <t>NV/19</t>
  </si>
  <si>
    <t>104</t>
  </si>
  <si>
    <t>53</t>
  </si>
  <si>
    <t>NV/20</t>
  </si>
  <si>
    <t>106</t>
  </si>
  <si>
    <t>NV/21</t>
  </si>
  <si>
    <t>dveře pro niku</t>
  </si>
  <si>
    <t>108</t>
  </si>
  <si>
    <t>55</t>
  </si>
  <si>
    <t>X/1</t>
  </si>
  <si>
    <t>laťování nad skříňkami</t>
  </si>
  <si>
    <t>kpl.</t>
  </si>
  <si>
    <t>110</t>
  </si>
  <si>
    <t>OST_01</t>
  </si>
  <si>
    <t>112</t>
  </si>
  <si>
    <t>Poznámka k položce:
"kompletní rozsah_včetně všech souvisejících prací/činností"</t>
  </si>
  <si>
    <t>57</t>
  </si>
  <si>
    <t>OST_02</t>
  </si>
  <si>
    <t>doprava a montáž ostatní_NV</t>
  </si>
  <si>
    <t>114</t>
  </si>
  <si>
    <t>116</t>
  </si>
  <si>
    <t>118</t>
  </si>
  <si>
    <t>120</t>
  </si>
  <si>
    <t>122</t>
  </si>
  <si>
    <t>725259465</t>
  </si>
  <si>
    <t>-772520377</t>
  </si>
  <si>
    <t>1453533011</t>
  </si>
  <si>
    <t>VV</t>
  </si>
  <si>
    <t>ks</t>
  </si>
  <si>
    <t>KL - D33, mč. 302</t>
  </si>
  <si>
    <t>KL - D33, mč. 210 a 310</t>
  </si>
  <si>
    <t>KL-D35, mč. 160</t>
  </si>
  <si>
    <t>KL-D35, mč. 251</t>
  </si>
  <si>
    <t>KL-D35, mč. 259</t>
  </si>
  <si>
    <t>m2</t>
  </si>
  <si>
    <t>bezbarvý keramický lak - materiál, dodávka a provedení (2 vrstvy)</t>
  </si>
  <si>
    <t>doprava, výnos, kompletace a montáž nábytek_ZL,ST,VB,NV,KL,X</t>
  </si>
  <si>
    <t>dle výkresu "kompletní specifikace a rozsah_označení výrobku (viz kód položky)_viz PD, TZ, seznam vybavení_včetně všech přímo souvisejících doplňků a příslušenství"viz výkres …………..</t>
  </si>
  <si>
    <t>KL-D33, mč.202</t>
  </si>
  <si>
    <t>5620*2448 - dle výkresu "kompletní specifikace a rozsah_označení výrobku (viz kód položky)_viz PD, TZ, seznam vybavení_včetně všech přímo souvisejících doplňků a příslušenství"viz výkres DPS-IN-KL 01</t>
  </si>
  <si>
    <t>2200*2448, 1868*1920 -dle výkresu "kompletní specifikace a rozsah_označení výrobku (viz kód položky)_viz PD, TZ, seznam vybavení_včetně všech přímo souvisejících doplňků a příslušenství"viz výkres DPS-IN-KL 02</t>
  </si>
  <si>
    <t>3650*2604 - dle výkresu "kompletní specifikace a rozsah_označení výrobku (viz kód položky)_viz PD, TZ, seznam vybavení_včetně všech přímo souvisejících doplňků a příslušenství"viz výkres DPS-IN-KL 03</t>
  </si>
  <si>
    <t>1888*2118 - dle výkresu "kompletní specifikace a rozsah_označení výrobku (viz kód položky)_viz PD, TZ, seznam vybavení_včetně všech přímo souvisejících doplňků a příslušenství"viz výkres DPS-IN-KL 04</t>
  </si>
  <si>
    <t>3000*2118, 3425*900 - dle výkresu "kompletní specifikace a rozsah_označení výrobku (viz kód položky)_viz PD, TZ, seznam vybavení_včetně všech přímo souvisejících doplňků a příslušenství"viz výkres DPS-IN-KL 05</t>
  </si>
  <si>
    <t>5913*2118, 2500*900 - dle výkresu "kompletní specifikace a rozsah_označení výrobku (viz kód položky)_viz PD, TZ, seznam vybavení_včetně všech přímo souvisejících doplňků a příslušenství"viz výkres DPS-IN-KL 06</t>
  </si>
  <si>
    <t>kuchyňská linka, horní a spodní skříňky, kuchyňská zástěna, dřez s odkapem, kuchyňská baterie, parapetní mřížka, LED osvětlení vč. spotřebičů dle PD</t>
  </si>
  <si>
    <t>kuchyňská linka, horní a spodní skříňky, kuchyňská zástěna, dřez s odkapem, kuchyňská baterie, LED osvětlení, police na trny vč. spotřebičů dle PD</t>
  </si>
  <si>
    <t>kuchyňská linka, spodní skříňky, 2* horní skříňky, kuchyňská zástěna, lemování niky, dřez s odkapem, kuchyňská baterie, LED osvětlení vč. spotřebičů dle PD</t>
  </si>
  <si>
    <t>kuchyňská linka, spodní skříňky, horní skříňky, kuchyňská zástěna, dřez s odkapem, kuchyňská baterie vč. spotřebičů dle PD</t>
  </si>
  <si>
    <t>kuchyňská linka, horní a spodní skříňky, kuchyňská zástěna, dřez s odkapem, kuchyňská baterie, LED osvětlení, drátěný program vč. spotřebičů dle PD</t>
  </si>
  <si>
    <t>kuchyňská linka vč. spotřebičů dle PD</t>
  </si>
  <si>
    <t>INTERIÉR DOMU ČP. 33, 34 a 35 V KARVINÉ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</si>
</sst>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5.421875" style="1" customWidth="1"/>
    <col min="43" max="43" width="15.7109375" style="1" hidden="1" customWidth="1"/>
    <col min="44" max="44" width="13.7109375" style="1" customWidth="1"/>
    <col min="45" max="47" width="25.8515625" style="1" customWidth="1"/>
    <col min="48" max="49" width="21.7109375" style="1" customWidth="1"/>
    <col min="50" max="51" width="25.00390625" style="1" customWidth="1"/>
    <col min="52" max="52" width="21.7109375" style="1" customWidth="1"/>
    <col min="53" max="53" width="19.140625" style="1" customWidth="1"/>
    <col min="54" max="54" width="25.00390625" style="1" customWidth="1"/>
    <col min="55" max="55" width="21.7109375" style="1" customWidth="1"/>
    <col min="56" max="56" width="19.140625" style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4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173" t="s">
        <v>13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175" t="s">
        <v>323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9"/>
      <c r="BS6" s="16" t="s">
        <v>6</v>
      </c>
    </row>
    <row r="7" spans="2:71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17</v>
      </c>
      <c r="K8" s="23" t="s">
        <v>18</v>
      </c>
      <c r="AK8" s="25" t="s">
        <v>19</v>
      </c>
      <c r="AN8" s="23"/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 t="s">
        <v>22</v>
      </c>
      <c r="AK11" s="25" t="s">
        <v>23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24</v>
      </c>
      <c r="AK13" s="25" t="s">
        <v>21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18</v>
      </c>
      <c r="AK14" s="25" t="s">
        <v>23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25</v>
      </c>
      <c r="AK16" s="25" t="s">
        <v>21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 t="s">
        <v>26</v>
      </c>
      <c r="AK17" s="25" t="s">
        <v>23</v>
      </c>
      <c r="AN17" s="23" t="s">
        <v>1</v>
      </c>
      <c r="AR17" s="19"/>
      <c r="BS17" s="16" t="s">
        <v>27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28</v>
      </c>
      <c r="AK19" s="25" t="s">
        <v>21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18</v>
      </c>
      <c r="AK20" s="25" t="s">
        <v>23</v>
      </c>
      <c r="AN20" s="23" t="s">
        <v>1</v>
      </c>
      <c r="AR20" s="19"/>
      <c r="BS20" s="16" t="s">
        <v>27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29</v>
      </c>
      <c r="AR22" s="19"/>
    </row>
    <row r="23" spans="2:44" s="1" customFormat="1" ht="71.25" customHeight="1">
      <c r="B23" s="19"/>
      <c r="E23" s="176" t="s">
        <v>30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7">
        <f>ROUND(AG94,2)</f>
        <v>0</v>
      </c>
      <c r="AL26" s="178"/>
      <c r="AM26" s="178"/>
      <c r="AN26" s="178"/>
      <c r="AO26" s="178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79" t="s">
        <v>32</v>
      </c>
      <c r="M28" s="179"/>
      <c r="N28" s="179"/>
      <c r="O28" s="179"/>
      <c r="P28" s="179"/>
      <c r="Q28" s="28"/>
      <c r="R28" s="28"/>
      <c r="S28" s="28"/>
      <c r="T28" s="28"/>
      <c r="U28" s="28"/>
      <c r="V28" s="28"/>
      <c r="W28" s="179" t="s">
        <v>33</v>
      </c>
      <c r="X28" s="179"/>
      <c r="Y28" s="179"/>
      <c r="Z28" s="179"/>
      <c r="AA28" s="179"/>
      <c r="AB28" s="179"/>
      <c r="AC28" s="179"/>
      <c r="AD28" s="179"/>
      <c r="AE28" s="179"/>
      <c r="AF28" s="28"/>
      <c r="AG28" s="28"/>
      <c r="AH28" s="28"/>
      <c r="AI28" s="28"/>
      <c r="AJ28" s="28"/>
      <c r="AK28" s="179" t="s">
        <v>34</v>
      </c>
      <c r="AL28" s="179"/>
      <c r="AM28" s="179"/>
      <c r="AN28" s="179"/>
      <c r="AO28" s="179"/>
      <c r="AP28" s="28"/>
      <c r="AQ28" s="28"/>
      <c r="AR28" s="29"/>
      <c r="BE28" s="28"/>
    </row>
    <row r="29" spans="2:44" s="3" customFormat="1" ht="14.45" customHeight="1">
      <c r="B29" s="33"/>
      <c r="D29" s="25" t="s">
        <v>35</v>
      </c>
      <c r="F29" s="25" t="s">
        <v>36</v>
      </c>
      <c r="L29" s="182">
        <v>0.21</v>
      </c>
      <c r="M29" s="181"/>
      <c r="N29" s="181"/>
      <c r="O29" s="181"/>
      <c r="P29" s="181"/>
      <c r="W29" s="180" t="e">
        <f>ROUND(AZ94,2)</f>
        <v>#REF!</v>
      </c>
      <c r="X29" s="181"/>
      <c r="Y29" s="181"/>
      <c r="Z29" s="181"/>
      <c r="AA29" s="181"/>
      <c r="AB29" s="181"/>
      <c r="AC29" s="181"/>
      <c r="AD29" s="181"/>
      <c r="AE29" s="181"/>
      <c r="AK29" s="180" t="e">
        <f>ROUND(AV94,2)</f>
        <v>#REF!</v>
      </c>
      <c r="AL29" s="181"/>
      <c r="AM29" s="181"/>
      <c r="AN29" s="181"/>
      <c r="AO29" s="181"/>
      <c r="AR29" s="33"/>
    </row>
    <row r="30" spans="2:44" s="3" customFormat="1" ht="14.45" customHeight="1">
      <c r="B30" s="33"/>
      <c r="F30" s="25" t="s">
        <v>37</v>
      </c>
      <c r="L30" s="182">
        <v>0.15</v>
      </c>
      <c r="M30" s="181"/>
      <c r="N30" s="181"/>
      <c r="O30" s="181"/>
      <c r="P30" s="181"/>
      <c r="W30" s="180" t="e">
        <f>ROUND(BA94,2)</f>
        <v>#REF!</v>
      </c>
      <c r="X30" s="181"/>
      <c r="Y30" s="181"/>
      <c r="Z30" s="181"/>
      <c r="AA30" s="181"/>
      <c r="AB30" s="181"/>
      <c r="AC30" s="181"/>
      <c r="AD30" s="181"/>
      <c r="AE30" s="181"/>
      <c r="AK30" s="180" t="e">
        <f>ROUND(AW94,2)</f>
        <v>#REF!</v>
      </c>
      <c r="AL30" s="181"/>
      <c r="AM30" s="181"/>
      <c r="AN30" s="181"/>
      <c r="AO30" s="181"/>
      <c r="AR30" s="33"/>
    </row>
    <row r="31" spans="2:44" s="3" customFormat="1" ht="14.45" customHeight="1" hidden="1">
      <c r="B31" s="33"/>
      <c r="F31" s="25" t="s">
        <v>38</v>
      </c>
      <c r="L31" s="182">
        <v>0.21</v>
      </c>
      <c r="M31" s="181"/>
      <c r="N31" s="181"/>
      <c r="O31" s="181"/>
      <c r="P31" s="181"/>
      <c r="W31" s="180" t="e">
        <f>ROUND(BB94,2)</f>
        <v>#REF!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  <c r="AR31" s="33"/>
    </row>
    <row r="32" spans="2:44" s="3" customFormat="1" ht="14.45" customHeight="1" hidden="1">
      <c r="B32" s="33"/>
      <c r="F32" s="25" t="s">
        <v>39</v>
      </c>
      <c r="L32" s="182">
        <v>0.15</v>
      </c>
      <c r="M32" s="181"/>
      <c r="N32" s="181"/>
      <c r="O32" s="181"/>
      <c r="P32" s="181"/>
      <c r="W32" s="180" t="e">
        <f>ROUND(BC94,2)</f>
        <v>#REF!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  <c r="AR32" s="33"/>
    </row>
    <row r="33" spans="2:44" s="3" customFormat="1" ht="14.45" customHeight="1" hidden="1">
      <c r="B33" s="33"/>
      <c r="F33" s="25" t="s">
        <v>40</v>
      </c>
      <c r="L33" s="182">
        <v>0</v>
      </c>
      <c r="M33" s="181"/>
      <c r="N33" s="181"/>
      <c r="O33" s="181"/>
      <c r="P33" s="181"/>
      <c r="W33" s="180" t="e">
        <f>ROUND(BD94,2)</f>
        <v>#REF!</v>
      </c>
      <c r="X33" s="181"/>
      <c r="Y33" s="181"/>
      <c r="Z33" s="181"/>
      <c r="AA33" s="181"/>
      <c r="AB33" s="181"/>
      <c r="AC33" s="181"/>
      <c r="AD33" s="181"/>
      <c r="AE33" s="181"/>
      <c r="AK33" s="180">
        <v>0</v>
      </c>
      <c r="AL33" s="181"/>
      <c r="AM33" s="181"/>
      <c r="AN33" s="181"/>
      <c r="AO33" s="181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42</v>
      </c>
      <c r="U35" s="36"/>
      <c r="V35" s="36"/>
      <c r="W35" s="36"/>
      <c r="X35" s="183" t="s">
        <v>43</v>
      </c>
      <c r="Y35" s="184"/>
      <c r="Z35" s="184"/>
      <c r="AA35" s="184"/>
      <c r="AB35" s="184"/>
      <c r="AC35" s="36"/>
      <c r="AD35" s="36"/>
      <c r="AE35" s="36"/>
      <c r="AF35" s="36"/>
      <c r="AG35" s="36"/>
      <c r="AH35" s="36"/>
      <c r="AI35" s="36"/>
      <c r="AJ35" s="36"/>
      <c r="AK35" s="185" t="e">
        <f>SUM(AK26:AK33)</f>
        <v>#REF!</v>
      </c>
      <c r="AL35" s="184"/>
      <c r="AM35" s="184"/>
      <c r="AN35" s="184"/>
      <c r="AO35" s="186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46</v>
      </c>
      <c r="AI60" s="31"/>
      <c r="AJ60" s="31"/>
      <c r="AK60" s="31"/>
      <c r="AL60" s="31"/>
      <c r="AM60" s="41" t="s">
        <v>47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49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46</v>
      </c>
      <c r="AI75" s="31"/>
      <c r="AJ75" s="31"/>
      <c r="AK75" s="31"/>
      <c r="AL75" s="31"/>
      <c r="AM75" s="41" t="s">
        <v>47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N20-183</v>
      </c>
      <c r="AR84" s="47"/>
    </row>
    <row r="85" spans="2:44" s="5" customFormat="1" ht="36.95" customHeight="1">
      <c r="B85" s="48"/>
      <c r="C85" s="49" t="s">
        <v>14</v>
      </c>
      <c r="L85" s="205" t="str">
        <f>K6</f>
        <v>INTERIÉR DOMU ČP. 33, 34 a 35 V KARVINÉ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187"/>
      <c r="AN87" s="187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STATUTÁRNÍ MĚSTO KARVINÁ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188"/>
      <c r="AN89" s="189"/>
      <c r="AO89" s="189"/>
      <c r="AP89" s="189"/>
      <c r="AQ89" s="28"/>
      <c r="AR89" s="29"/>
      <c r="AS89" s="190" t="s">
        <v>51</v>
      </c>
      <c r="AT89" s="191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28</v>
      </c>
      <c r="AJ90" s="28"/>
      <c r="AK90" s="28"/>
      <c r="AL90" s="28"/>
      <c r="AM90" s="188" t="str">
        <f>IF(E20="","",E20)</f>
        <v xml:space="preserve"> </v>
      </c>
      <c r="AN90" s="189"/>
      <c r="AO90" s="189"/>
      <c r="AP90" s="189"/>
      <c r="AQ90" s="28"/>
      <c r="AR90" s="29"/>
      <c r="AS90" s="192"/>
      <c r="AT90" s="193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2"/>
      <c r="AT91" s="193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200" t="s">
        <v>52</v>
      </c>
      <c r="D92" s="201"/>
      <c r="E92" s="201"/>
      <c r="F92" s="201"/>
      <c r="G92" s="201"/>
      <c r="H92" s="56"/>
      <c r="I92" s="202" t="s">
        <v>53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3" t="s">
        <v>54</v>
      </c>
      <c r="AH92" s="201"/>
      <c r="AI92" s="201"/>
      <c r="AJ92" s="201"/>
      <c r="AK92" s="201"/>
      <c r="AL92" s="201"/>
      <c r="AM92" s="201"/>
      <c r="AN92" s="202" t="s">
        <v>55</v>
      </c>
      <c r="AO92" s="201"/>
      <c r="AP92" s="204"/>
      <c r="AQ92" s="57" t="s">
        <v>56</v>
      </c>
      <c r="AR92" s="29"/>
      <c r="AS92" s="58" t="s">
        <v>57</v>
      </c>
      <c r="AT92" s="59" t="s">
        <v>58</v>
      </c>
      <c r="AU92" s="59" t="s">
        <v>59</v>
      </c>
      <c r="AV92" s="59" t="s">
        <v>60</v>
      </c>
      <c r="AW92" s="59" t="s">
        <v>61</v>
      </c>
      <c r="AX92" s="59" t="s">
        <v>62</v>
      </c>
      <c r="AY92" s="59" t="s">
        <v>63</v>
      </c>
      <c r="AZ92" s="59" t="s">
        <v>64</v>
      </c>
      <c r="BA92" s="59" t="s">
        <v>65</v>
      </c>
      <c r="BB92" s="59" t="s">
        <v>66</v>
      </c>
      <c r="BC92" s="59" t="s">
        <v>67</v>
      </c>
      <c r="BD92" s="60" t="s">
        <v>68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69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98">
        <f>ROUND(SUM(AG95:AG96),2)</f>
        <v>0</v>
      </c>
      <c r="AH94" s="198"/>
      <c r="AI94" s="198"/>
      <c r="AJ94" s="198"/>
      <c r="AK94" s="198"/>
      <c r="AL94" s="198"/>
      <c r="AM94" s="198"/>
      <c r="AN94" s="199"/>
      <c r="AO94" s="199"/>
      <c r="AP94" s="199"/>
      <c r="AQ94" s="68" t="s">
        <v>1</v>
      </c>
      <c r="AR94" s="64"/>
      <c r="AS94" s="69">
        <f>ROUND(SUM(AS95:AS96),2)</f>
        <v>0</v>
      </c>
      <c r="AT94" s="70" t="e">
        <f>ROUND(SUM(AV94:AW94),2)</f>
        <v>#REF!</v>
      </c>
      <c r="AU94" s="71" t="e">
        <f>ROUND(SUM(AU95:AU96),5)</f>
        <v>#REF!</v>
      </c>
      <c r="AV94" s="70" t="e">
        <f>ROUND(AZ94*L29,2)</f>
        <v>#REF!</v>
      </c>
      <c r="AW94" s="70" t="e">
        <f>ROUND(BA94*L30,2)</f>
        <v>#REF!</v>
      </c>
      <c r="AX94" s="70" t="e">
        <f>ROUND(BB94*L29,2)</f>
        <v>#REF!</v>
      </c>
      <c r="AY94" s="70" t="e">
        <f>ROUND(BC94*L30,2)</f>
        <v>#REF!</v>
      </c>
      <c r="AZ94" s="70" t="e">
        <f>ROUND(SUM(AZ95:AZ96),2)</f>
        <v>#REF!</v>
      </c>
      <c r="BA94" s="70" t="e">
        <f>ROUND(SUM(BA95:BA96),2)</f>
        <v>#REF!</v>
      </c>
      <c r="BB94" s="70" t="e">
        <f>ROUND(SUM(BB95:BB96),2)</f>
        <v>#REF!</v>
      </c>
      <c r="BC94" s="70" t="e">
        <f>ROUND(SUM(BC95:BC96),2)</f>
        <v>#REF!</v>
      </c>
      <c r="BD94" s="72" t="e">
        <f>ROUND(SUM(BD95:BD96),2)</f>
        <v>#REF!</v>
      </c>
      <c r="BS94" s="73" t="s">
        <v>70</v>
      </c>
      <c r="BT94" s="73" t="s">
        <v>71</v>
      </c>
      <c r="BU94" s="74" t="s">
        <v>72</v>
      </c>
      <c r="BV94" s="73" t="s">
        <v>73</v>
      </c>
      <c r="BW94" s="73" t="s">
        <v>4</v>
      </c>
      <c r="BX94" s="73" t="s">
        <v>74</v>
      </c>
      <c r="CL94" s="73" t="s">
        <v>1</v>
      </c>
    </row>
    <row r="95" spans="1:91" s="7" customFormat="1" ht="16.5" customHeight="1">
      <c r="A95" s="75" t="s">
        <v>75</v>
      </c>
      <c r="B95" s="76"/>
      <c r="C95" s="77"/>
      <c r="D95" s="197" t="s">
        <v>76</v>
      </c>
      <c r="E95" s="197"/>
      <c r="F95" s="197"/>
      <c r="G95" s="197"/>
      <c r="H95" s="197"/>
      <c r="I95" s="78"/>
      <c r="J95" s="197" t="s">
        <v>77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5">
        <f>'D.1 - Návrh interiéru'!J30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9" t="s">
        <v>78</v>
      </c>
      <c r="AR95" s="76"/>
      <c r="AS95" s="80">
        <v>0</v>
      </c>
      <c r="AT95" s="81">
        <f>ROUND(SUM(AV95:AW95),2)</f>
        <v>0</v>
      </c>
      <c r="AU95" s="82">
        <f>'D.1 - Návrh interiéru'!P122</f>
        <v>0</v>
      </c>
      <c r="AV95" s="81">
        <f>'D.1 - Návrh interiéru'!J33</f>
        <v>0</v>
      </c>
      <c r="AW95" s="81">
        <f>'D.1 - Návrh interiéru'!J34</f>
        <v>0</v>
      </c>
      <c r="AX95" s="81">
        <f>'D.1 - Návrh interiéru'!J35</f>
        <v>0</v>
      </c>
      <c r="AY95" s="81">
        <f>'D.1 - Návrh interiéru'!J36</f>
        <v>0</v>
      </c>
      <c r="AZ95" s="81">
        <f>'D.1 - Návrh interiéru'!F33</f>
        <v>0</v>
      </c>
      <c r="BA95" s="81">
        <f>'D.1 - Návrh interiéru'!F34</f>
        <v>0</v>
      </c>
      <c r="BB95" s="81">
        <f>'D.1 - Návrh interiéru'!F35</f>
        <v>0</v>
      </c>
      <c r="BC95" s="81">
        <f>'D.1 - Návrh interiéru'!F36</f>
        <v>0</v>
      </c>
      <c r="BD95" s="83">
        <f>'D.1 - Návrh interiéru'!F37</f>
        <v>0</v>
      </c>
      <c r="BT95" s="84" t="s">
        <v>79</v>
      </c>
      <c r="BV95" s="84" t="s">
        <v>73</v>
      </c>
      <c r="BW95" s="84" t="s">
        <v>80</v>
      </c>
      <c r="BX95" s="84" t="s">
        <v>4</v>
      </c>
      <c r="CL95" s="84" t="s">
        <v>1</v>
      </c>
      <c r="CM95" s="84" t="s">
        <v>81</v>
      </c>
    </row>
    <row r="96" spans="1:91" s="7" customFormat="1" ht="16.5" customHeight="1">
      <c r="A96" s="75" t="s">
        <v>75</v>
      </c>
      <c r="B96" s="76"/>
      <c r="C96" s="77"/>
      <c r="D96" s="197"/>
      <c r="E96" s="197"/>
      <c r="F96" s="197"/>
      <c r="G96" s="197"/>
      <c r="H96" s="197"/>
      <c r="I96" s="78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5"/>
      <c r="AH96" s="196"/>
      <c r="AI96" s="196"/>
      <c r="AJ96" s="196"/>
      <c r="AK96" s="196"/>
      <c r="AL96" s="196"/>
      <c r="AM96" s="196"/>
      <c r="AN96" s="195"/>
      <c r="AO96" s="196"/>
      <c r="AP96" s="196"/>
      <c r="AQ96" s="79" t="s">
        <v>78</v>
      </c>
      <c r="AR96" s="76"/>
      <c r="AS96" s="85">
        <v>0</v>
      </c>
      <c r="AT96" s="86" t="e">
        <f>ROUND(SUM(AV96:AW96),2)</f>
        <v>#REF!</v>
      </c>
      <c r="AU96" s="87" t="e">
        <f>#REF!</f>
        <v>#REF!</v>
      </c>
      <c r="AV96" s="86" t="e">
        <f>#REF!</f>
        <v>#REF!</v>
      </c>
      <c r="AW96" s="86" t="e">
        <f>#REF!</f>
        <v>#REF!</v>
      </c>
      <c r="AX96" s="86" t="e">
        <f>#REF!</f>
        <v>#REF!</v>
      </c>
      <c r="AY96" s="86" t="e">
        <f>#REF!</f>
        <v>#REF!</v>
      </c>
      <c r="AZ96" s="86" t="e">
        <f>#REF!</f>
        <v>#REF!</v>
      </c>
      <c r="BA96" s="86" t="e">
        <f>#REF!</f>
        <v>#REF!</v>
      </c>
      <c r="BB96" s="86" t="e">
        <f>#REF!</f>
        <v>#REF!</v>
      </c>
      <c r="BC96" s="86" t="e">
        <f>#REF!</f>
        <v>#REF!</v>
      </c>
      <c r="BD96" s="88" t="e">
        <f>#REF!</f>
        <v>#REF!</v>
      </c>
      <c r="BT96" s="84" t="s">
        <v>79</v>
      </c>
      <c r="BV96" s="84" t="s">
        <v>73</v>
      </c>
      <c r="BW96" s="84" t="s">
        <v>82</v>
      </c>
      <c r="BX96" s="84" t="s">
        <v>4</v>
      </c>
      <c r="CL96" s="84" t="s">
        <v>1</v>
      </c>
      <c r="CM96" s="84" t="s">
        <v>81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D.1 - Návrh interiéru'!C2" display="/"/>
    <hyperlink ref="A96" location="'VON - Vedel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57"/>
  <sheetViews>
    <sheetView showGridLines="0" tabSelected="1" workbookViewId="0" topLeftCell="A1">
      <selection activeCell="Y171" sqref="Y17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25.8515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3.421875" style="1" customWidth="1"/>
    <col min="31" max="31" width="16.28125" style="1" hidden="1" customWidth="1"/>
    <col min="32" max="43" width="9.28125" style="0" hidden="1" customWidth="1"/>
    <col min="44" max="62" width="9.28125" style="1" hidden="1" customWidth="1"/>
    <col min="63" max="63" width="8.140625" style="1" customWidth="1"/>
    <col min="64" max="64" width="5.8515625" style="1" customWidth="1"/>
    <col min="65" max="65" width="16.421875" style="1" customWidth="1"/>
  </cols>
  <sheetData>
    <row r="1" ht="12">
      <c r="A1" s="89"/>
    </row>
    <row r="2" spans="12:46" s="1" customFormat="1" ht="36.95" customHeight="1">
      <c r="L2" s="194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6" t="s">
        <v>80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s="1" customFormat="1" ht="24.95" customHeight="1">
      <c r="B4" s="19"/>
      <c r="D4" s="20" t="s">
        <v>83</v>
      </c>
      <c r="L4" s="19"/>
      <c r="M4" s="90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07" t="str">
        <f>'Rekapitulace stavby'!K6</f>
        <v>INTERIÉR DOMU ČP. 33, 34 a 35 V KARVINÉ</v>
      </c>
      <c r="F7" s="208"/>
      <c r="G7" s="208"/>
      <c r="H7" s="208"/>
      <c r="L7" s="19"/>
    </row>
    <row r="8" spans="1:31" s="2" customFormat="1" ht="12" customHeight="1">
      <c r="A8" s="28"/>
      <c r="B8" s="29"/>
      <c r="C8" s="28"/>
      <c r="D8" s="25" t="s">
        <v>84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205" t="s">
        <v>85</v>
      </c>
      <c r="F9" s="209"/>
      <c r="G9" s="209"/>
      <c r="H9" s="209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1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">
        <v>22</v>
      </c>
      <c r="F15" s="28"/>
      <c r="G15" s="28"/>
      <c r="H15" s="28"/>
      <c r="I15" s="25" t="s">
        <v>23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21</v>
      </c>
      <c r="J17" s="23" t="s">
        <v>1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3" t="s">
        <v>86</v>
      </c>
      <c r="F18" s="28"/>
      <c r="G18" s="28"/>
      <c r="H18" s="28"/>
      <c r="I18" s="25" t="s">
        <v>23</v>
      </c>
      <c r="J18" s="23" t="s">
        <v>1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23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23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83.25" customHeight="1">
      <c r="A27" s="91"/>
      <c r="B27" s="92"/>
      <c r="C27" s="91"/>
      <c r="D27" s="91"/>
      <c r="E27" s="176" t="s">
        <v>30</v>
      </c>
      <c r="F27" s="176"/>
      <c r="G27" s="176"/>
      <c r="H27" s="176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31</v>
      </c>
      <c r="E30" s="28"/>
      <c r="F30" s="28"/>
      <c r="G30" s="28"/>
      <c r="H30" s="28"/>
      <c r="I30" s="28"/>
      <c r="J30" s="67">
        <f>ROUND(J122,2)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5" t="s">
        <v>35</v>
      </c>
      <c r="E33" s="25" t="s">
        <v>36</v>
      </c>
      <c r="F33" s="96">
        <f>ROUND((SUM(BE122:BE256)),2)</f>
        <v>0</v>
      </c>
      <c r="G33" s="28"/>
      <c r="H33" s="28"/>
      <c r="I33" s="97">
        <v>0.21</v>
      </c>
      <c r="J33" s="96">
        <f>ROUND(((SUM(BE122:BE256))*I33),2)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37</v>
      </c>
      <c r="F34" s="96">
        <f>ROUND((SUM(BF122:BF256)),2)</f>
        <v>0</v>
      </c>
      <c r="G34" s="28"/>
      <c r="H34" s="28"/>
      <c r="I34" s="97">
        <v>0.15</v>
      </c>
      <c r="J34" s="96">
        <f>ROUND(((SUM(BF122:BF256))*I34),2)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38</v>
      </c>
      <c r="F35" s="96">
        <f>ROUND((SUM(BG122:BG256)),2)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39</v>
      </c>
      <c r="F36" s="96">
        <f>ROUND((SUM(BH122:BH256)),2)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40</v>
      </c>
      <c r="F37" s="96">
        <f>ROUND((SUM(BI122:BI256)),2)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41</v>
      </c>
      <c r="E39" s="56"/>
      <c r="F39" s="56"/>
      <c r="G39" s="100" t="s">
        <v>42</v>
      </c>
      <c r="H39" s="101" t="s">
        <v>43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46</v>
      </c>
      <c r="E61" s="31"/>
      <c r="F61" s="104" t="s">
        <v>47</v>
      </c>
      <c r="G61" s="41" t="s">
        <v>46</v>
      </c>
      <c r="H61" s="31"/>
      <c r="I61" s="31"/>
      <c r="J61" s="105" t="s">
        <v>47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48</v>
      </c>
      <c r="E65" s="42"/>
      <c r="F65" s="42"/>
      <c r="G65" s="39" t="s">
        <v>49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46</v>
      </c>
      <c r="E76" s="31"/>
      <c r="F76" s="104" t="s">
        <v>47</v>
      </c>
      <c r="G76" s="41" t="s">
        <v>46</v>
      </c>
      <c r="H76" s="31"/>
      <c r="I76" s="31"/>
      <c r="J76" s="105" t="s">
        <v>47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87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07" t="str">
        <f>E7</f>
        <v>INTERIÉR DOMU ČP. 33, 34 a 35 V KARVINÉ</v>
      </c>
      <c r="F85" s="208"/>
      <c r="G85" s="208"/>
      <c r="H85" s="20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84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205" t="str">
        <f>E9</f>
        <v>D.1 - Návrh interiéru</v>
      </c>
      <c r="F87" s="209"/>
      <c r="G87" s="209"/>
      <c r="H87" s="209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1"/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20</v>
      </c>
      <c r="D91" s="28"/>
      <c r="E91" s="28"/>
      <c r="F91" s="23" t="str">
        <f>E15</f>
        <v>STATUTÁRNÍ MĚSTO KARVINÁ</v>
      </c>
      <c r="G91" s="28"/>
      <c r="H91" s="28"/>
      <c r="I91" s="25" t="s">
        <v>25</v>
      </c>
      <c r="J91" s="26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24</v>
      </c>
      <c r="D92" s="28"/>
      <c r="E92" s="28"/>
      <c r="F92" s="23" t="str">
        <f>IF(E18="","",E18)</f>
        <v>Na základě VŘ</v>
      </c>
      <c r="G92" s="28"/>
      <c r="H92" s="28"/>
      <c r="I92" s="25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88</v>
      </c>
      <c r="D94" s="98"/>
      <c r="E94" s="98"/>
      <c r="F94" s="98"/>
      <c r="G94" s="98"/>
      <c r="H94" s="98"/>
      <c r="I94" s="98"/>
      <c r="J94" s="107" t="s">
        <v>89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8" t="s">
        <v>90</v>
      </c>
      <c r="D96" s="28"/>
      <c r="E96" s="28"/>
      <c r="F96" s="28"/>
      <c r="G96" s="28"/>
      <c r="H96" s="28"/>
      <c r="I96" s="28"/>
      <c r="J96" s="67">
        <f>J122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91</v>
      </c>
    </row>
    <row r="97" spans="2:12" s="9" customFormat="1" ht="24.95" customHeight="1">
      <c r="B97" s="109"/>
      <c r="D97" s="110" t="s">
        <v>92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9" customFormat="1" ht="24.95" customHeight="1">
      <c r="B98" s="109"/>
      <c r="D98" s="110"/>
      <c r="E98" s="111"/>
      <c r="F98" s="111"/>
      <c r="G98" s="111"/>
      <c r="H98" s="111"/>
      <c r="I98" s="111"/>
      <c r="J98" s="112"/>
      <c r="L98" s="109"/>
    </row>
    <row r="99" spans="2:12" s="9" customFormat="1" ht="24.95" customHeight="1">
      <c r="B99" s="109"/>
      <c r="D99" s="110"/>
      <c r="E99" s="111"/>
      <c r="F99" s="111"/>
      <c r="G99" s="111"/>
      <c r="H99" s="111"/>
      <c r="I99" s="111"/>
      <c r="J99" s="112"/>
      <c r="L99" s="109"/>
    </row>
    <row r="100" spans="2:12" s="9" customFormat="1" ht="24.95" customHeight="1">
      <c r="B100" s="109"/>
      <c r="D100" s="110"/>
      <c r="E100" s="111"/>
      <c r="F100" s="111"/>
      <c r="G100" s="111"/>
      <c r="H100" s="111"/>
      <c r="I100" s="111"/>
      <c r="J100" s="112"/>
      <c r="L100" s="109"/>
    </row>
    <row r="101" spans="2:12" s="10" customFormat="1" ht="19.9" customHeight="1">
      <c r="B101" s="113"/>
      <c r="D101" s="114"/>
      <c r="E101" s="115"/>
      <c r="F101" s="115"/>
      <c r="G101" s="115"/>
      <c r="H101" s="115"/>
      <c r="I101" s="115"/>
      <c r="J101" s="116"/>
      <c r="L101" s="113"/>
    </row>
    <row r="102" spans="2:12" s="10" customFormat="1" ht="19.9" customHeight="1">
      <c r="B102" s="113"/>
      <c r="D102" s="114"/>
      <c r="E102" s="115"/>
      <c r="F102" s="115"/>
      <c r="G102" s="115"/>
      <c r="H102" s="115"/>
      <c r="I102" s="115"/>
      <c r="J102" s="116"/>
      <c r="L102" s="113"/>
    </row>
    <row r="103" spans="1:31" s="2" customFormat="1" ht="21.75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pans="1:31" s="2" customFormat="1" ht="6.95" customHeight="1">
      <c r="A108" s="28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4.95" customHeight="1">
      <c r="A109" s="28"/>
      <c r="B109" s="29"/>
      <c r="C109" s="20" t="s">
        <v>93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14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28"/>
      <c r="D112" s="28"/>
      <c r="E112" s="207" t="str">
        <f>E7</f>
        <v>INTERIÉR DOMU ČP. 33, 34 a 35 V KARVINÉ</v>
      </c>
      <c r="F112" s="208"/>
      <c r="G112" s="208"/>
      <c r="H112" s="20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84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205" t="str">
        <f>E9</f>
        <v>D.1 - Návrh interiéru</v>
      </c>
      <c r="F114" s="209"/>
      <c r="G114" s="209"/>
      <c r="H114" s="209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2" customHeight="1">
      <c r="A116" s="28"/>
      <c r="B116" s="29"/>
      <c r="C116" s="25" t="s">
        <v>17</v>
      </c>
      <c r="D116" s="28"/>
      <c r="E116" s="28"/>
      <c r="F116" s="23" t="str">
        <f>F12</f>
        <v xml:space="preserve"> </v>
      </c>
      <c r="G116" s="28"/>
      <c r="H116" s="28"/>
      <c r="I116" s="25" t="s">
        <v>19</v>
      </c>
      <c r="J116" s="51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5.2" customHeight="1">
      <c r="A118" s="28"/>
      <c r="B118" s="29"/>
      <c r="C118" s="25" t="s">
        <v>20</v>
      </c>
      <c r="D118" s="28"/>
      <c r="E118" s="28"/>
      <c r="F118" s="23" t="str">
        <f>E15</f>
        <v>STATUTÁRNÍ MĚSTO KARVINÁ</v>
      </c>
      <c r="G118" s="28"/>
      <c r="H118" s="28"/>
      <c r="I118" s="25" t="s">
        <v>25</v>
      </c>
      <c r="J118" s="26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5.2" customHeight="1">
      <c r="A119" s="28"/>
      <c r="B119" s="29"/>
      <c r="C119" s="25" t="s">
        <v>24</v>
      </c>
      <c r="D119" s="28"/>
      <c r="E119" s="28"/>
      <c r="F119" s="23" t="str">
        <f>IF(E18="","",E18)</f>
        <v>Na základě VŘ</v>
      </c>
      <c r="G119" s="28"/>
      <c r="H119" s="28"/>
      <c r="I119" s="25" t="s">
        <v>28</v>
      </c>
      <c r="J119" s="26" t="str">
        <f>E24</f>
        <v xml:space="preserve"> 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0.3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11" customFormat="1" ht="29.25" customHeight="1">
      <c r="A121" s="117"/>
      <c r="B121" s="118"/>
      <c r="C121" s="119" t="s">
        <v>94</v>
      </c>
      <c r="D121" s="120" t="s">
        <v>56</v>
      </c>
      <c r="E121" s="120" t="s">
        <v>52</v>
      </c>
      <c r="F121" s="120" t="s">
        <v>53</v>
      </c>
      <c r="G121" s="120" t="s">
        <v>95</v>
      </c>
      <c r="H121" s="120" t="s">
        <v>96</v>
      </c>
      <c r="I121" s="120" t="s">
        <v>97</v>
      </c>
      <c r="J121" s="120" t="s">
        <v>89</v>
      </c>
      <c r="K121" s="121" t="s">
        <v>98</v>
      </c>
      <c r="L121" s="122"/>
      <c r="M121" s="58" t="s">
        <v>1</v>
      </c>
      <c r="N121" s="59" t="s">
        <v>35</v>
      </c>
      <c r="O121" s="59" t="s">
        <v>99</v>
      </c>
      <c r="P121" s="59" t="s">
        <v>100</v>
      </c>
      <c r="Q121" s="59" t="s">
        <v>101</v>
      </c>
      <c r="R121" s="59" t="s">
        <v>102</v>
      </c>
      <c r="S121" s="59" t="s">
        <v>103</v>
      </c>
      <c r="T121" s="60" t="s">
        <v>104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2" customFormat="1" ht="22.9" customHeight="1">
      <c r="A122" s="28"/>
      <c r="B122" s="29"/>
      <c r="C122" s="65" t="s">
        <v>105</v>
      </c>
      <c r="D122" s="28"/>
      <c r="E122" s="28"/>
      <c r="F122" s="28"/>
      <c r="G122" s="28"/>
      <c r="H122" s="28"/>
      <c r="I122" s="28"/>
      <c r="J122" s="123">
        <f>J123</f>
        <v>0</v>
      </c>
      <c r="K122" s="28"/>
      <c r="L122" s="29"/>
      <c r="M122" s="61"/>
      <c r="N122" s="52"/>
      <c r="O122" s="62"/>
      <c r="P122" s="124">
        <f>P123+P238+P245+P248</f>
        <v>0</v>
      </c>
      <c r="Q122" s="62"/>
      <c r="R122" s="124">
        <f>R123+R238+R245+R248</f>
        <v>0</v>
      </c>
      <c r="S122" s="62"/>
      <c r="T122" s="125">
        <f>T123+T238+T245+T248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70</v>
      </c>
      <c r="AU122" s="16" t="s">
        <v>91</v>
      </c>
      <c r="BK122" s="126">
        <f>BK123+BK238+BK245+BK248</f>
        <v>0</v>
      </c>
    </row>
    <row r="123" spans="2:63" s="12" customFormat="1" ht="25.9" customHeight="1">
      <c r="B123" s="127"/>
      <c r="D123" s="128" t="s">
        <v>70</v>
      </c>
      <c r="E123" s="129" t="s">
        <v>106</v>
      </c>
      <c r="F123" s="129" t="s">
        <v>107</v>
      </c>
      <c r="J123" s="130">
        <f>SUM(J124:J236)</f>
        <v>0</v>
      </c>
      <c r="L123" s="127"/>
      <c r="M123" s="131"/>
      <c r="N123" s="132"/>
      <c r="O123" s="132"/>
      <c r="P123" s="133">
        <f>SUM(P124:P237)</f>
        <v>0</v>
      </c>
      <c r="Q123" s="132"/>
      <c r="R123" s="133">
        <f>SUM(R124:R237)</f>
        <v>0</v>
      </c>
      <c r="S123" s="132"/>
      <c r="T123" s="134">
        <f>SUM(T124:T237)</f>
        <v>0</v>
      </c>
      <c r="AR123" s="128" t="s">
        <v>79</v>
      </c>
      <c r="AT123" s="135" t="s">
        <v>70</v>
      </c>
      <c r="AU123" s="135" t="s">
        <v>71</v>
      </c>
      <c r="AY123" s="128" t="s">
        <v>108</v>
      </c>
      <c r="BK123" s="136">
        <f>SUM(BK124:BK237)</f>
        <v>0</v>
      </c>
    </row>
    <row r="124" spans="1:65" s="2" customFormat="1" ht="16.5" customHeight="1">
      <c r="A124" s="28"/>
      <c r="B124" s="137"/>
      <c r="C124" s="138" t="s">
        <v>79</v>
      </c>
      <c r="D124" s="138" t="s">
        <v>109</v>
      </c>
      <c r="E124" s="139" t="s">
        <v>110</v>
      </c>
      <c r="F124" s="140" t="s">
        <v>111</v>
      </c>
      <c r="G124" s="141" t="s">
        <v>112</v>
      </c>
      <c r="H124" s="142">
        <v>2</v>
      </c>
      <c r="I124" s="143"/>
      <c r="J124" s="143">
        <f>ROUND(I124*H124,2)</f>
        <v>0</v>
      </c>
      <c r="K124" s="140" t="s">
        <v>113</v>
      </c>
      <c r="L124" s="29"/>
      <c r="M124" s="144" t="s">
        <v>1</v>
      </c>
      <c r="N124" s="145" t="s">
        <v>36</v>
      </c>
      <c r="O124" s="146">
        <v>0</v>
      </c>
      <c r="P124" s="146">
        <f>O124*H124</f>
        <v>0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48" t="s">
        <v>114</v>
      </c>
      <c r="AT124" s="148" t="s">
        <v>109</v>
      </c>
      <c r="AU124" s="148" t="s">
        <v>79</v>
      </c>
      <c r="AY124" s="16" t="s">
        <v>108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16" t="s">
        <v>79</v>
      </c>
      <c r="BK124" s="149">
        <f>ROUND(I124*H124,2)</f>
        <v>0</v>
      </c>
      <c r="BL124" s="16" t="s">
        <v>114</v>
      </c>
      <c r="BM124" s="148" t="s">
        <v>81</v>
      </c>
    </row>
    <row r="125" spans="1:47" s="2" customFormat="1" ht="29.25">
      <c r="A125" s="28"/>
      <c r="B125" s="29"/>
      <c r="C125" s="28"/>
      <c r="D125" s="150" t="s">
        <v>115</v>
      </c>
      <c r="E125" s="28"/>
      <c r="F125" s="151" t="s">
        <v>116</v>
      </c>
      <c r="G125" s="28"/>
      <c r="H125" s="28"/>
      <c r="I125" s="28"/>
      <c r="J125" s="28"/>
      <c r="K125" s="28"/>
      <c r="L125" s="29"/>
      <c r="M125" s="152"/>
      <c r="N125" s="153"/>
      <c r="O125" s="54"/>
      <c r="P125" s="54"/>
      <c r="Q125" s="54"/>
      <c r="R125" s="54"/>
      <c r="S125" s="54"/>
      <c r="T125" s="55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115</v>
      </c>
      <c r="AU125" s="16" t="s">
        <v>79</v>
      </c>
    </row>
    <row r="126" spans="1:65" s="2" customFormat="1" ht="16.5" customHeight="1">
      <c r="A126" s="28"/>
      <c r="B126" s="137"/>
      <c r="C126" s="138" t="s">
        <v>81</v>
      </c>
      <c r="D126" s="138" t="s">
        <v>109</v>
      </c>
      <c r="E126" s="139" t="s">
        <v>117</v>
      </c>
      <c r="F126" s="140" t="s">
        <v>111</v>
      </c>
      <c r="G126" s="141" t="s">
        <v>112</v>
      </c>
      <c r="H126" s="142">
        <v>1</v>
      </c>
      <c r="I126" s="143"/>
      <c r="J126" s="143">
        <f>ROUND(I126*H126,2)</f>
        <v>0</v>
      </c>
      <c r="K126" s="140" t="s">
        <v>113</v>
      </c>
      <c r="L126" s="29"/>
      <c r="M126" s="144" t="s">
        <v>1</v>
      </c>
      <c r="N126" s="145" t="s">
        <v>36</v>
      </c>
      <c r="O126" s="146">
        <v>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48" t="s">
        <v>114</v>
      </c>
      <c r="AT126" s="148" t="s">
        <v>109</v>
      </c>
      <c r="AU126" s="148" t="s">
        <v>79</v>
      </c>
      <c r="AY126" s="16" t="s">
        <v>108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6" t="s">
        <v>79</v>
      </c>
      <c r="BK126" s="149">
        <f>ROUND(I126*H126,2)</f>
        <v>0</v>
      </c>
      <c r="BL126" s="16" t="s">
        <v>114</v>
      </c>
      <c r="BM126" s="148" t="s">
        <v>114</v>
      </c>
    </row>
    <row r="127" spans="1:47" s="2" customFormat="1" ht="29.25">
      <c r="A127" s="28"/>
      <c r="B127" s="29"/>
      <c r="C127" s="28"/>
      <c r="D127" s="150" t="s">
        <v>115</v>
      </c>
      <c r="E127" s="28"/>
      <c r="F127" s="151" t="s">
        <v>116</v>
      </c>
      <c r="G127" s="28"/>
      <c r="H127" s="28"/>
      <c r="I127" s="28"/>
      <c r="J127" s="28"/>
      <c r="K127" s="28"/>
      <c r="L127" s="29"/>
      <c r="M127" s="152"/>
      <c r="N127" s="153"/>
      <c r="O127" s="54"/>
      <c r="P127" s="54"/>
      <c r="Q127" s="54"/>
      <c r="R127" s="54"/>
      <c r="S127" s="54"/>
      <c r="T127" s="55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115</v>
      </c>
      <c r="AU127" s="16" t="s">
        <v>79</v>
      </c>
    </row>
    <row r="128" spans="1:65" s="2" customFormat="1" ht="16.5" customHeight="1">
      <c r="A128" s="28"/>
      <c r="B128" s="137"/>
      <c r="C128" s="138" t="s">
        <v>118</v>
      </c>
      <c r="D128" s="138" t="s">
        <v>109</v>
      </c>
      <c r="E128" s="139" t="s">
        <v>119</v>
      </c>
      <c r="F128" s="140" t="s">
        <v>120</v>
      </c>
      <c r="G128" s="141" t="s">
        <v>112</v>
      </c>
      <c r="H128" s="142">
        <v>4</v>
      </c>
      <c r="I128" s="143"/>
      <c r="J128" s="143">
        <f>ROUND(I128*H128,2)</f>
        <v>0</v>
      </c>
      <c r="K128" s="140" t="s">
        <v>113</v>
      </c>
      <c r="L128" s="29"/>
      <c r="M128" s="144" t="s">
        <v>1</v>
      </c>
      <c r="N128" s="145" t="s">
        <v>36</v>
      </c>
      <c r="O128" s="146">
        <v>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8" t="s">
        <v>114</v>
      </c>
      <c r="AT128" s="148" t="s">
        <v>109</v>
      </c>
      <c r="AU128" s="148" t="s">
        <v>79</v>
      </c>
      <c r="AY128" s="16" t="s">
        <v>108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6" t="s">
        <v>79</v>
      </c>
      <c r="BK128" s="149">
        <f>ROUND(I128*H128,2)</f>
        <v>0</v>
      </c>
      <c r="BL128" s="16" t="s">
        <v>114</v>
      </c>
      <c r="BM128" s="148" t="s">
        <v>121</v>
      </c>
    </row>
    <row r="129" spans="1:47" s="2" customFormat="1" ht="29.25">
      <c r="A129" s="28"/>
      <c r="B129" s="29"/>
      <c r="C129" s="28"/>
      <c r="D129" s="150" t="s">
        <v>115</v>
      </c>
      <c r="E129" s="28"/>
      <c r="F129" s="151" t="s">
        <v>122</v>
      </c>
      <c r="G129" s="28"/>
      <c r="H129" s="28"/>
      <c r="I129" s="28"/>
      <c r="J129" s="28"/>
      <c r="K129" s="28"/>
      <c r="L129" s="29"/>
      <c r="M129" s="152"/>
      <c r="N129" s="153"/>
      <c r="O129" s="54"/>
      <c r="P129" s="54"/>
      <c r="Q129" s="54"/>
      <c r="R129" s="54"/>
      <c r="S129" s="54"/>
      <c r="T129" s="55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T129" s="16" t="s">
        <v>115</v>
      </c>
      <c r="AU129" s="16" t="s">
        <v>79</v>
      </c>
    </row>
    <row r="130" spans="1:65" s="2" customFormat="1" ht="16.5" customHeight="1">
      <c r="A130" s="28"/>
      <c r="B130" s="137"/>
      <c r="C130" s="138" t="s">
        <v>114</v>
      </c>
      <c r="D130" s="138" t="s">
        <v>109</v>
      </c>
      <c r="E130" s="139" t="s">
        <v>123</v>
      </c>
      <c r="F130" s="140" t="s">
        <v>124</v>
      </c>
      <c r="G130" s="141" t="s">
        <v>112</v>
      </c>
      <c r="H130" s="142">
        <v>9</v>
      </c>
      <c r="I130" s="143"/>
      <c r="J130" s="143">
        <f>ROUND(I130*H130,2)</f>
        <v>0</v>
      </c>
      <c r="K130" s="140" t="s">
        <v>113</v>
      </c>
      <c r="L130" s="29"/>
      <c r="M130" s="144" t="s">
        <v>1</v>
      </c>
      <c r="N130" s="145" t="s">
        <v>36</v>
      </c>
      <c r="O130" s="146">
        <v>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48" t="s">
        <v>114</v>
      </c>
      <c r="AT130" s="148" t="s">
        <v>109</v>
      </c>
      <c r="AU130" s="148" t="s">
        <v>79</v>
      </c>
      <c r="AY130" s="16" t="s">
        <v>108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6" t="s">
        <v>79</v>
      </c>
      <c r="BK130" s="149">
        <f>ROUND(I130*H130,2)</f>
        <v>0</v>
      </c>
      <c r="BL130" s="16" t="s">
        <v>114</v>
      </c>
      <c r="BM130" s="148" t="s">
        <v>125</v>
      </c>
    </row>
    <row r="131" spans="1:47" s="2" customFormat="1" ht="29.25">
      <c r="A131" s="28"/>
      <c r="B131" s="29"/>
      <c r="C131" s="28"/>
      <c r="D131" s="150" t="s">
        <v>115</v>
      </c>
      <c r="E131" s="28"/>
      <c r="F131" s="151" t="s">
        <v>126</v>
      </c>
      <c r="G131" s="28"/>
      <c r="H131" s="28"/>
      <c r="I131" s="28"/>
      <c r="J131" s="28"/>
      <c r="K131" s="28"/>
      <c r="L131" s="29"/>
      <c r="M131" s="152"/>
      <c r="N131" s="153"/>
      <c r="O131" s="54"/>
      <c r="P131" s="54"/>
      <c r="Q131" s="54"/>
      <c r="R131" s="54"/>
      <c r="S131" s="54"/>
      <c r="T131" s="55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T131" s="16" t="s">
        <v>115</v>
      </c>
      <c r="AU131" s="16" t="s">
        <v>79</v>
      </c>
    </row>
    <row r="132" spans="1:65" s="2" customFormat="1" ht="16.5" customHeight="1">
      <c r="A132" s="28"/>
      <c r="B132" s="137"/>
      <c r="C132" s="138" t="s">
        <v>127</v>
      </c>
      <c r="D132" s="138" t="s">
        <v>109</v>
      </c>
      <c r="E132" s="139" t="s">
        <v>128</v>
      </c>
      <c r="F132" s="140" t="s">
        <v>129</v>
      </c>
      <c r="G132" s="141" t="s">
        <v>112</v>
      </c>
      <c r="H132" s="142">
        <v>22</v>
      </c>
      <c r="I132" s="143"/>
      <c r="J132" s="143">
        <f>ROUND(I132*H132,2)</f>
        <v>0</v>
      </c>
      <c r="K132" s="140" t="s">
        <v>113</v>
      </c>
      <c r="L132" s="29"/>
      <c r="M132" s="144" t="s">
        <v>1</v>
      </c>
      <c r="N132" s="145" t="s">
        <v>36</v>
      </c>
      <c r="O132" s="146">
        <v>0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48" t="s">
        <v>114</v>
      </c>
      <c r="AT132" s="148" t="s">
        <v>109</v>
      </c>
      <c r="AU132" s="148" t="s">
        <v>79</v>
      </c>
      <c r="AY132" s="16" t="s">
        <v>108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6" t="s">
        <v>79</v>
      </c>
      <c r="BK132" s="149">
        <f>ROUND(I132*H132,2)</f>
        <v>0</v>
      </c>
      <c r="BL132" s="16" t="s">
        <v>114</v>
      </c>
      <c r="BM132" s="148" t="s">
        <v>130</v>
      </c>
    </row>
    <row r="133" spans="1:47" s="2" customFormat="1" ht="29.25">
      <c r="A133" s="28"/>
      <c r="B133" s="29"/>
      <c r="C133" s="28"/>
      <c r="D133" s="150" t="s">
        <v>115</v>
      </c>
      <c r="E133" s="28"/>
      <c r="F133" s="151" t="s">
        <v>131</v>
      </c>
      <c r="G133" s="28"/>
      <c r="H133" s="28"/>
      <c r="I133" s="28"/>
      <c r="J133" s="28"/>
      <c r="K133" s="28"/>
      <c r="L133" s="29"/>
      <c r="M133" s="152"/>
      <c r="N133" s="153"/>
      <c r="O133" s="54"/>
      <c r="P133" s="54"/>
      <c r="Q133" s="54"/>
      <c r="R133" s="54"/>
      <c r="S133" s="54"/>
      <c r="T133" s="55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T133" s="16" t="s">
        <v>115</v>
      </c>
      <c r="AU133" s="16" t="s">
        <v>79</v>
      </c>
    </row>
    <row r="134" spans="1:65" s="2" customFormat="1" ht="16.5" customHeight="1">
      <c r="A134" s="28"/>
      <c r="B134" s="137"/>
      <c r="C134" s="138" t="s">
        <v>121</v>
      </c>
      <c r="D134" s="138" t="s">
        <v>109</v>
      </c>
      <c r="E134" s="139" t="s">
        <v>132</v>
      </c>
      <c r="F134" s="140" t="s">
        <v>133</v>
      </c>
      <c r="G134" s="141" t="s">
        <v>112</v>
      </c>
      <c r="H134" s="142">
        <v>5</v>
      </c>
      <c r="I134" s="143"/>
      <c r="J134" s="143">
        <f>ROUND(I134*H134,2)</f>
        <v>0</v>
      </c>
      <c r="K134" s="140" t="s">
        <v>113</v>
      </c>
      <c r="L134" s="29"/>
      <c r="M134" s="144" t="s">
        <v>1</v>
      </c>
      <c r="N134" s="145" t="s">
        <v>36</v>
      </c>
      <c r="O134" s="146">
        <v>0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48" t="s">
        <v>114</v>
      </c>
      <c r="AT134" s="148" t="s">
        <v>109</v>
      </c>
      <c r="AU134" s="148" t="s">
        <v>79</v>
      </c>
      <c r="AY134" s="16" t="s">
        <v>108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6" t="s">
        <v>79</v>
      </c>
      <c r="BK134" s="149">
        <f>ROUND(I134*H134,2)</f>
        <v>0</v>
      </c>
      <c r="BL134" s="16" t="s">
        <v>114</v>
      </c>
      <c r="BM134" s="148" t="s">
        <v>134</v>
      </c>
    </row>
    <row r="135" spans="1:47" s="2" customFormat="1" ht="29.25">
      <c r="A135" s="28"/>
      <c r="B135" s="29"/>
      <c r="C135" s="28"/>
      <c r="D135" s="150" t="s">
        <v>115</v>
      </c>
      <c r="E135" s="28"/>
      <c r="F135" s="151" t="s">
        <v>135</v>
      </c>
      <c r="G135" s="28"/>
      <c r="H135" s="28"/>
      <c r="I135" s="28"/>
      <c r="J135" s="28"/>
      <c r="K135" s="28"/>
      <c r="L135" s="29"/>
      <c r="M135" s="152"/>
      <c r="N135" s="153"/>
      <c r="O135" s="54"/>
      <c r="P135" s="54"/>
      <c r="Q135" s="54"/>
      <c r="R135" s="54"/>
      <c r="S135" s="54"/>
      <c r="T135" s="55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T135" s="16" t="s">
        <v>115</v>
      </c>
      <c r="AU135" s="16" t="s">
        <v>79</v>
      </c>
    </row>
    <row r="136" spans="1:65" s="2" customFormat="1" ht="16.5" customHeight="1">
      <c r="A136" s="28"/>
      <c r="B136" s="137"/>
      <c r="C136" s="138" t="s">
        <v>136</v>
      </c>
      <c r="D136" s="138" t="s">
        <v>109</v>
      </c>
      <c r="E136" s="139" t="s">
        <v>137</v>
      </c>
      <c r="F136" s="140" t="s">
        <v>138</v>
      </c>
      <c r="G136" s="141" t="s">
        <v>112</v>
      </c>
      <c r="H136" s="142">
        <v>1</v>
      </c>
      <c r="I136" s="143"/>
      <c r="J136" s="143">
        <f>ROUND(I136*H136,2)</f>
        <v>0</v>
      </c>
      <c r="K136" s="140" t="s">
        <v>113</v>
      </c>
      <c r="L136" s="29"/>
      <c r="M136" s="144" t="s">
        <v>1</v>
      </c>
      <c r="N136" s="145" t="s">
        <v>36</v>
      </c>
      <c r="O136" s="146">
        <v>0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48" t="s">
        <v>114</v>
      </c>
      <c r="AT136" s="148" t="s">
        <v>109</v>
      </c>
      <c r="AU136" s="148" t="s">
        <v>79</v>
      </c>
      <c r="AY136" s="16" t="s">
        <v>108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6" t="s">
        <v>79</v>
      </c>
      <c r="BK136" s="149">
        <f>ROUND(I136*H136,2)</f>
        <v>0</v>
      </c>
      <c r="BL136" s="16" t="s">
        <v>114</v>
      </c>
      <c r="BM136" s="148" t="s">
        <v>139</v>
      </c>
    </row>
    <row r="137" spans="1:47" s="2" customFormat="1" ht="29.25">
      <c r="A137" s="28"/>
      <c r="B137" s="29"/>
      <c r="C137" s="28"/>
      <c r="D137" s="150" t="s">
        <v>115</v>
      </c>
      <c r="E137" s="28"/>
      <c r="F137" s="151" t="s">
        <v>140</v>
      </c>
      <c r="G137" s="28"/>
      <c r="H137" s="28"/>
      <c r="I137" s="28"/>
      <c r="J137" s="28"/>
      <c r="K137" s="28"/>
      <c r="L137" s="29"/>
      <c r="M137" s="152"/>
      <c r="N137" s="153"/>
      <c r="O137" s="54"/>
      <c r="P137" s="54"/>
      <c r="Q137" s="54"/>
      <c r="R137" s="54"/>
      <c r="S137" s="54"/>
      <c r="T137" s="55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T137" s="16" t="s">
        <v>115</v>
      </c>
      <c r="AU137" s="16" t="s">
        <v>79</v>
      </c>
    </row>
    <row r="138" spans="1:65" s="2" customFormat="1" ht="16.5" customHeight="1">
      <c r="A138" s="28"/>
      <c r="B138" s="137"/>
      <c r="C138" s="138" t="s">
        <v>125</v>
      </c>
      <c r="D138" s="138" t="s">
        <v>109</v>
      </c>
      <c r="E138" s="139" t="s">
        <v>141</v>
      </c>
      <c r="F138" s="140" t="s">
        <v>142</v>
      </c>
      <c r="G138" s="141" t="s">
        <v>112</v>
      </c>
      <c r="H138" s="142">
        <v>16</v>
      </c>
      <c r="I138" s="143"/>
      <c r="J138" s="143">
        <f>ROUND(I138*H138,2)</f>
        <v>0</v>
      </c>
      <c r="K138" s="140" t="s">
        <v>113</v>
      </c>
      <c r="L138" s="29"/>
      <c r="M138" s="144" t="s">
        <v>1</v>
      </c>
      <c r="N138" s="145" t="s">
        <v>36</v>
      </c>
      <c r="O138" s="146">
        <v>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48" t="s">
        <v>114</v>
      </c>
      <c r="AT138" s="148" t="s">
        <v>109</v>
      </c>
      <c r="AU138" s="148" t="s">
        <v>79</v>
      </c>
      <c r="AY138" s="16" t="s">
        <v>108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6" t="s">
        <v>79</v>
      </c>
      <c r="BK138" s="149">
        <f>ROUND(I138*H138,2)</f>
        <v>0</v>
      </c>
      <c r="BL138" s="16" t="s">
        <v>114</v>
      </c>
      <c r="BM138" s="148" t="s">
        <v>143</v>
      </c>
    </row>
    <row r="139" spans="1:47" s="2" customFormat="1" ht="29.25">
      <c r="A139" s="28"/>
      <c r="B139" s="29"/>
      <c r="C139" s="28"/>
      <c r="D139" s="150" t="s">
        <v>115</v>
      </c>
      <c r="E139" s="28"/>
      <c r="F139" s="151" t="s">
        <v>131</v>
      </c>
      <c r="G139" s="28"/>
      <c r="H139" s="28"/>
      <c r="I139" s="28"/>
      <c r="J139" s="28"/>
      <c r="K139" s="28"/>
      <c r="L139" s="29"/>
      <c r="M139" s="152"/>
      <c r="N139" s="153"/>
      <c r="O139" s="54"/>
      <c r="P139" s="54"/>
      <c r="Q139" s="54"/>
      <c r="R139" s="54"/>
      <c r="S139" s="54"/>
      <c r="T139" s="55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T139" s="16" t="s">
        <v>115</v>
      </c>
      <c r="AU139" s="16" t="s">
        <v>79</v>
      </c>
    </row>
    <row r="140" spans="1:65" s="2" customFormat="1" ht="16.5" customHeight="1">
      <c r="A140" s="28"/>
      <c r="B140" s="137"/>
      <c r="C140" s="138" t="s">
        <v>144</v>
      </c>
      <c r="D140" s="138" t="s">
        <v>109</v>
      </c>
      <c r="E140" s="139" t="s">
        <v>145</v>
      </c>
      <c r="F140" s="140" t="s">
        <v>146</v>
      </c>
      <c r="G140" s="141" t="s">
        <v>112</v>
      </c>
      <c r="H140" s="142">
        <v>1</v>
      </c>
      <c r="I140" s="143"/>
      <c r="J140" s="143">
        <f>ROUND(I140*H140,2)</f>
        <v>0</v>
      </c>
      <c r="K140" s="140" t="s">
        <v>113</v>
      </c>
      <c r="L140" s="29"/>
      <c r="M140" s="144" t="s">
        <v>1</v>
      </c>
      <c r="N140" s="145" t="s">
        <v>36</v>
      </c>
      <c r="O140" s="146">
        <v>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48" t="s">
        <v>114</v>
      </c>
      <c r="AT140" s="148" t="s">
        <v>109</v>
      </c>
      <c r="AU140" s="148" t="s">
        <v>79</v>
      </c>
      <c r="AY140" s="16" t="s">
        <v>108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6" t="s">
        <v>79</v>
      </c>
      <c r="BK140" s="149">
        <f>ROUND(I140*H140,2)</f>
        <v>0</v>
      </c>
      <c r="BL140" s="16" t="s">
        <v>114</v>
      </c>
      <c r="BM140" s="148" t="s">
        <v>147</v>
      </c>
    </row>
    <row r="141" spans="1:47" s="2" customFormat="1" ht="29.25">
      <c r="A141" s="28"/>
      <c r="B141" s="29"/>
      <c r="C141" s="28"/>
      <c r="D141" s="150" t="s">
        <v>115</v>
      </c>
      <c r="E141" s="28"/>
      <c r="F141" s="151" t="s">
        <v>148</v>
      </c>
      <c r="G141" s="28"/>
      <c r="H141" s="28"/>
      <c r="I141" s="28"/>
      <c r="J141" s="28"/>
      <c r="K141" s="28"/>
      <c r="L141" s="29"/>
      <c r="M141" s="152"/>
      <c r="N141" s="153"/>
      <c r="O141" s="54"/>
      <c r="P141" s="54"/>
      <c r="Q141" s="54"/>
      <c r="R141" s="54"/>
      <c r="S141" s="54"/>
      <c r="T141" s="55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T141" s="16" t="s">
        <v>115</v>
      </c>
      <c r="AU141" s="16" t="s">
        <v>79</v>
      </c>
    </row>
    <row r="142" spans="1:65" s="2" customFormat="1" ht="16.5" customHeight="1">
      <c r="A142" s="28"/>
      <c r="B142" s="137"/>
      <c r="C142" s="138" t="s">
        <v>130</v>
      </c>
      <c r="D142" s="138" t="s">
        <v>109</v>
      </c>
      <c r="E142" s="139" t="s">
        <v>149</v>
      </c>
      <c r="F142" s="140" t="s">
        <v>150</v>
      </c>
      <c r="G142" s="141" t="s">
        <v>112</v>
      </c>
      <c r="H142" s="142">
        <v>2</v>
      </c>
      <c r="I142" s="143"/>
      <c r="J142" s="143">
        <f>ROUND(I142*H142,2)</f>
        <v>0</v>
      </c>
      <c r="K142" s="140" t="s">
        <v>113</v>
      </c>
      <c r="L142" s="29"/>
      <c r="M142" s="144" t="s">
        <v>1</v>
      </c>
      <c r="N142" s="145" t="s">
        <v>36</v>
      </c>
      <c r="O142" s="146">
        <v>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48" t="s">
        <v>114</v>
      </c>
      <c r="AT142" s="148" t="s">
        <v>109</v>
      </c>
      <c r="AU142" s="148" t="s">
        <v>79</v>
      </c>
      <c r="AY142" s="16" t="s">
        <v>108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6" t="s">
        <v>79</v>
      </c>
      <c r="BK142" s="149">
        <f>ROUND(I142*H142,2)</f>
        <v>0</v>
      </c>
      <c r="BL142" s="16" t="s">
        <v>114</v>
      </c>
      <c r="BM142" s="148" t="s">
        <v>151</v>
      </c>
    </row>
    <row r="143" spans="1:47" s="2" customFormat="1" ht="29.25">
      <c r="A143" s="28"/>
      <c r="B143" s="29"/>
      <c r="C143" s="28"/>
      <c r="D143" s="150" t="s">
        <v>115</v>
      </c>
      <c r="E143" s="28"/>
      <c r="F143" s="151" t="s">
        <v>152</v>
      </c>
      <c r="G143" s="28"/>
      <c r="H143" s="28"/>
      <c r="I143" s="28"/>
      <c r="J143" s="28"/>
      <c r="K143" s="28"/>
      <c r="L143" s="29"/>
      <c r="M143" s="152"/>
      <c r="N143" s="153"/>
      <c r="O143" s="54"/>
      <c r="P143" s="54"/>
      <c r="Q143" s="54"/>
      <c r="R143" s="54"/>
      <c r="S143" s="54"/>
      <c r="T143" s="55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6" t="s">
        <v>115</v>
      </c>
      <c r="AU143" s="16" t="s">
        <v>79</v>
      </c>
    </row>
    <row r="144" spans="1:65" s="2" customFormat="1" ht="16.5" customHeight="1">
      <c r="A144" s="28"/>
      <c r="B144" s="137"/>
      <c r="C144" s="138" t="s">
        <v>153</v>
      </c>
      <c r="D144" s="138" t="s">
        <v>109</v>
      </c>
      <c r="E144" s="139" t="s">
        <v>154</v>
      </c>
      <c r="F144" s="140" t="s">
        <v>155</v>
      </c>
      <c r="G144" s="141" t="s">
        <v>112</v>
      </c>
      <c r="H144" s="142">
        <v>4</v>
      </c>
      <c r="I144" s="143"/>
      <c r="J144" s="143">
        <f>ROUND(I144*H144,2)</f>
        <v>0</v>
      </c>
      <c r="K144" s="140" t="s">
        <v>113</v>
      </c>
      <c r="L144" s="29"/>
      <c r="M144" s="144" t="s">
        <v>1</v>
      </c>
      <c r="N144" s="145" t="s">
        <v>36</v>
      </c>
      <c r="O144" s="146">
        <v>0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48" t="s">
        <v>114</v>
      </c>
      <c r="AT144" s="148" t="s">
        <v>109</v>
      </c>
      <c r="AU144" s="148" t="s">
        <v>79</v>
      </c>
      <c r="AY144" s="16" t="s">
        <v>108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6" t="s">
        <v>79</v>
      </c>
      <c r="BK144" s="149">
        <f>ROUND(I144*H144,2)</f>
        <v>0</v>
      </c>
      <c r="BL144" s="16" t="s">
        <v>114</v>
      </c>
      <c r="BM144" s="148" t="s">
        <v>156</v>
      </c>
    </row>
    <row r="145" spans="1:47" s="2" customFormat="1" ht="29.25">
      <c r="A145" s="28"/>
      <c r="B145" s="29"/>
      <c r="C145" s="28"/>
      <c r="D145" s="150" t="s">
        <v>115</v>
      </c>
      <c r="E145" s="28"/>
      <c r="F145" s="151" t="s">
        <v>157</v>
      </c>
      <c r="G145" s="28"/>
      <c r="H145" s="28"/>
      <c r="I145" s="28"/>
      <c r="J145" s="28"/>
      <c r="K145" s="28"/>
      <c r="L145" s="29"/>
      <c r="M145" s="152"/>
      <c r="N145" s="153"/>
      <c r="O145" s="54"/>
      <c r="P145" s="54"/>
      <c r="Q145" s="54"/>
      <c r="R145" s="54"/>
      <c r="S145" s="54"/>
      <c r="T145" s="55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T145" s="16" t="s">
        <v>115</v>
      </c>
      <c r="AU145" s="16" t="s">
        <v>79</v>
      </c>
    </row>
    <row r="146" spans="1:65" s="2" customFormat="1" ht="16.5" customHeight="1">
      <c r="A146" s="28"/>
      <c r="B146" s="137"/>
      <c r="C146" s="138" t="s">
        <v>134</v>
      </c>
      <c r="D146" s="138" t="s">
        <v>109</v>
      </c>
      <c r="E146" s="139" t="s">
        <v>158</v>
      </c>
      <c r="F146" s="140" t="s">
        <v>159</v>
      </c>
      <c r="G146" s="141" t="s">
        <v>112</v>
      </c>
      <c r="H146" s="142">
        <v>1</v>
      </c>
      <c r="I146" s="143"/>
      <c r="J146" s="143">
        <f>ROUND(I146*H146,2)</f>
        <v>0</v>
      </c>
      <c r="K146" s="140" t="s">
        <v>113</v>
      </c>
      <c r="L146" s="29"/>
      <c r="M146" s="144" t="s">
        <v>1</v>
      </c>
      <c r="N146" s="145" t="s">
        <v>36</v>
      </c>
      <c r="O146" s="146">
        <v>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48" t="s">
        <v>114</v>
      </c>
      <c r="AT146" s="148" t="s">
        <v>109</v>
      </c>
      <c r="AU146" s="148" t="s">
        <v>79</v>
      </c>
      <c r="AY146" s="16" t="s">
        <v>108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6" t="s">
        <v>79</v>
      </c>
      <c r="BK146" s="149">
        <f>ROUND(I146*H146,2)</f>
        <v>0</v>
      </c>
      <c r="BL146" s="16" t="s">
        <v>114</v>
      </c>
      <c r="BM146" s="148" t="s">
        <v>160</v>
      </c>
    </row>
    <row r="147" spans="1:47" s="2" customFormat="1" ht="29.25">
      <c r="A147" s="28"/>
      <c r="B147" s="29"/>
      <c r="C147" s="28"/>
      <c r="D147" s="150" t="s">
        <v>115</v>
      </c>
      <c r="E147" s="28"/>
      <c r="F147" s="151" t="s">
        <v>161</v>
      </c>
      <c r="G147" s="28"/>
      <c r="H147" s="28"/>
      <c r="I147" s="28"/>
      <c r="J147" s="28"/>
      <c r="K147" s="28"/>
      <c r="L147" s="29"/>
      <c r="M147" s="152"/>
      <c r="N147" s="153"/>
      <c r="O147" s="54"/>
      <c r="P147" s="54"/>
      <c r="Q147" s="54"/>
      <c r="R147" s="54"/>
      <c r="S147" s="54"/>
      <c r="T147" s="55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T147" s="16" t="s">
        <v>115</v>
      </c>
      <c r="AU147" s="16" t="s">
        <v>79</v>
      </c>
    </row>
    <row r="148" spans="1:65" s="2" customFormat="1" ht="16.5" customHeight="1">
      <c r="A148" s="28"/>
      <c r="B148" s="137"/>
      <c r="C148" s="138" t="s">
        <v>162</v>
      </c>
      <c r="D148" s="138" t="s">
        <v>109</v>
      </c>
      <c r="E148" s="139" t="s">
        <v>163</v>
      </c>
      <c r="F148" s="140" t="s">
        <v>164</v>
      </c>
      <c r="G148" s="141" t="s">
        <v>112</v>
      </c>
      <c r="H148" s="142">
        <v>1</v>
      </c>
      <c r="I148" s="143"/>
      <c r="J148" s="143">
        <f>ROUND(I148*H148,2)</f>
        <v>0</v>
      </c>
      <c r="K148" s="140" t="s">
        <v>113</v>
      </c>
      <c r="L148" s="29"/>
      <c r="M148" s="144" t="s">
        <v>1</v>
      </c>
      <c r="N148" s="145" t="s">
        <v>36</v>
      </c>
      <c r="O148" s="146">
        <v>0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48" t="s">
        <v>114</v>
      </c>
      <c r="AT148" s="148" t="s">
        <v>109</v>
      </c>
      <c r="AU148" s="148" t="s">
        <v>79</v>
      </c>
      <c r="AY148" s="16" t="s">
        <v>108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6" t="s">
        <v>79</v>
      </c>
      <c r="BK148" s="149">
        <f>ROUND(I148*H148,2)</f>
        <v>0</v>
      </c>
      <c r="BL148" s="16" t="s">
        <v>114</v>
      </c>
      <c r="BM148" s="148" t="s">
        <v>165</v>
      </c>
    </row>
    <row r="149" spans="1:47" s="2" customFormat="1" ht="29.25">
      <c r="A149" s="28"/>
      <c r="B149" s="29"/>
      <c r="C149" s="28"/>
      <c r="D149" s="150" t="s">
        <v>115</v>
      </c>
      <c r="E149" s="28"/>
      <c r="F149" s="151" t="s">
        <v>166</v>
      </c>
      <c r="G149" s="28"/>
      <c r="H149" s="28"/>
      <c r="I149" s="28"/>
      <c r="J149" s="28"/>
      <c r="K149" s="28"/>
      <c r="L149" s="29"/>
      <c r="M149" s="152"/>
      <c r="N149" s="153"/>
      <c r="O149" s="54"/>
      <c r="P149" s="54"/>
      <c r="Q149" s="54"/>
      <c r="R149" s="54"/>
      <c r="S149" s="54"/>
      <c r="T149" s="55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T149" s="16" t="s">
        <v>115</v>
      </c>
      <c r="AU149" s="16" t="s">
        <v>79</v>
      </c>
    </row>
    <row r="150" spans="1:65" s="2" customFormat="1" ht="16.5" customHeight="1">
      <c r="A150" s="28"/>
      <c r="B150" s="137"/>
      <c r="C150" s="138" t="s">
        <v>139</v>
      </c>
      <c r="D150" s="138" t="s">
        <v>109</v>
      </c>
      <c r="E150" s="139" t="s">
        <v>167</v>
      </c>
      <c r="F150" s="140" t="s">
        <v>168</v>
      </c>
      <c r="G150" s="141" t="s">
        <v>112</v>
      </c>
      <c r="H150" s="142">
        <v>2</v>
      </c>
      <c r="I150" s="143"/>
      <c r="J150" s="143">
        <f>ROUND(I150*H150,2)</f>
        <v>0</v>
      </c>
      <c r="K150" s="140" t="s">
        <v>113</v>
      </c>
      <c r="L150" s="29"/>
      <c r="M150" s="144" t="s">
        <v>1</v>
      </c>
      <c r="N150" s="145" t="s">
        <v>36</v>
      </c>
      <c r="O150" s="146">
        <v>0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48" t="s">
        <v>114</v>
      </c>
      <c r="AT150" s="148" t="s">
        <v>109</v>
      </c>
      <c r="AU150" s="148" t="s">
        <v>79</v>
      </c>
      <c r="AY150" s="16" t="s">
        <v>108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6" t="s">
        <v>79</v>
      </c>
      <c r="BK150" s="149">
        <f>ROUND(I150*H150,2)</f>
        <v>0</v>
      </c>
      <c r="BL150" s="16" t="s">
        <v>114</v>
      </c>
      <c r="BM150" s="148" t="s">
        <v>169</v>
      </c>
    </row>
    <row r="151" spans="1:47" s="2" customFormat="1" ht="29.25">
      <c r="A151" s="28"/>
      <c r="B151" s="29"/>
      <c r="C151" s="28"/>
      <c r="D151" s="150" t="s">
        <v>115</v>
      </c>
      <c r="E151" s="28"/>
      <c r="F151" s="151" t="s">
        <v>170</v>
      </c>
      <c r="G151" s="28"/>
      <c r="H151" s="28"/>
      <c r="I151" s="28"/>
      <c r="J151" s="28"/>
      <c r="K151" s="28"/>
      <c r="L151" s="29"/>
      <c r="M151" s="152"/>
      <c r="N151" s="153"/>
      <c r="O151" s="54"/>
      <c r="P151" s="54"/>
      <c r="Q151" s="54"/>
      <c r="R151" s="54"/>
      <c r="S151" s="54"/>
      <c r="T151" s="55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T151" s="16" t="s">
        <v>115</v>
      </c>
      <c r="AU151" s="16" t="s">
        <v>79</v>
      </c>
    </row>
    <row r="152" spans="1:65" s="2" customFormat="1" ht="16.5" customHeight="1">
      <c r="A152" s="28"/>
      <c r="B152" s="137"/>
      <c r="C152" s="138" t="s">
        <v>8</v>
      </c>
      <c r="D152" s="138" t="s">
        <v>109</v>
      </c>
      <c r="E152" s="139" t="s">
        <v>171</v>
      </c>
      <c r="F152" s="140" t="s">
        <v>172</v>
      </c>
      <c r="G152" s="141" t="s">
        <v>112</v>
      </c>
      <c r="H152" s="142">
        <v>4</v>
      </c>
      <c r="I152" s="143"/>
      <c r="J152" s="143">
        <f>ROUND(I152*H152,2)</f>
        <v>0</v>
      </c>
      <c r="K152" s="140" t="s">
        <v>113</v>
      </c>
      <c r="L152" s="29"/>
      <c r="M152" s="144" t="s">
        <v>1</v>
      </c>
      <c r="N152" s="145" t="s">
        <v>36</v>
      </c>
      <c r="O152" s="146">
        <v>0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48" t="s">
        <v>114</v>
      </c>
      <c r="AT152" s="148" t="s">
        <v>109</v>
      </c>
      <c r="AU152" s="148" t="s">
        <v>79</v>
      </c>
      <c r="AY152" s="16" t="s">
        <v>108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6" t="s">
        <v>79</v>
      </c>
      <c r="BK152" s="149">
        <f>ROUND(I152*H152,2)</f>
        <v>0</v>
      </c>
      <c r="BL152" s="16" t="s">
        <v>114</v>
      </c>
      <c r="BM152" s="148" t="s">
        <v>173</v>
      </c>
    </row>
    <row r="153" spans="1:47" s="2" customFormat="1" ht="29.25">
      <c r="A153" s="28"/>
      <c r="B153" s="29"/>
      <c r="C153" s="28"/>
      <c r="D153" s="150" t="s">
        <v>115</v>
      </c>
      <c r="E153" s="28"/>
      <c r="F153" s="151" t="s">
        <v>174</v>
      </c>
      <c r="G153" s="28"/>
      <c r="H153" s="28"/>
      <c r="I153" s="28"/>
      <c r="J153" s="28"/>
      <c r="K153" s="28"/>
      <c r="L153" s="29"/>
      <c r="M153" s="152"/>
      <c r="N153" s="153"/>
      <c r="O153" s="54"/>
      <c r="P153" s="54"/>
      <c r="Q153" s="54"/>
      <c r="R153" s="54"/>
      <c r="S153" s="54"/>
      <c r="T153" s="55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T153" s="16" t="s">
        <v>115</v>
      </c>
      <c r="AU153" s="16" t="s">
        <v>79</v>
      </c>
    </row>
    <row r="154" spans="1:65" s="2" customFormat="1" ht="16.5" customHeight="1">
      <c r="A154" s="28"/>
      <c r="B154" s="137"/>
      <c r="C154" s="138" t="s">
        <v>143</v>
      </c>
      <c r="D154" s="138" t="s">
        <v>109</v>
      </c>
      <c r="E154" s="139" t="s">
        <v>175</v>
      </c>
      <c r="F154" s="140" t="s">
        <v>176</v>
      </c>
      <c r="G154" s="141" t="s">
        <v>112</v>
      </c>
      <c r="H154" s="142">
        <v>2</v>
      </c>
      <c r="I154" s="143"/>
      <c r="J154" s="143">
        <f>ROUND(I154*H154,2)</f>
        <v>0</v>
      </c>
      <c r="K154" s="140" t="s">
        <v>113</v>
      </c>
      <c r="L154" s="29"/>
      <c r="M154" s="144" t="s">
        <v>1</v>
      </c>
      <c r="N154" s="145" t="s">
        <v>36</v>
      </c>
      <c r="O154" s="146">
        <v>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48" t="s">
        <v>114</v>
      </c>
      <c r="AT154" s="148" t="s">
        <v>109</v>
      </c>
      <c r="AU154" s="148" t="s">
        <v>79</v>
      </c>
      <c r="AY154" s="16" t="s">
        <v>108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6" t="s">
        <v>79</v>
      </c>
      <c r="BK154" s="149">
        <f>ROUND(I154*H154,2)</f>
        <v>0</v>
      </c>
      <c r="BL154" s="16" t="s">
        <v>114</v>
      </c>
      <c r="BM154" s="148" t="s">
        <v>177</v>
      </c>
    </row>
    <row r="155" spans="1:47" s="2" customFormat="1" ht="29.25">
      <c r="A155" s="28"/>
      <c r="B155" s="29"/>
      <c r="C155" s="28"/>
      <c r="D155" s="150" t="s">
        <v>115</v>
      </c>
      <c r="E155" s="28"/>
      <c r="F155" s="151" t="s">
        <v>178</v>
      </c>
      <c r="G155" s="28"/>
      <c r="H155" s="28"/>
      <c r="I155" s="28"/>
      <c r="J155" s="28"/>
      <c r="K155" s="28"/>
      <c r="L155" s="29"/>
      <c r="M155" s="152"/>
      <c r="N155" s="153"/>
      <c r="O155" s="54"/>
      <c r="P155" s="54"/>
      <c r="Q155" s="54"/>
      <c r="R155" s="54"/>
      <c r="S155" s="54"/>
      <c r="T155" s="55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T155" s="16" t="s">
        <v>115</v>
      </c>
      <c r="AU155" s="16" t="s">
        <v>79</v>
      </c>
    </row>
    <row r="156" spans="1:65" s="2" customFormat="1" ht="16.5" customHeight="1">
      <c r="A156" s="28"/>
      <c r="B156" s="137"/>
      <c r="C156" s="138" t="s">
        <v>179</v>
      </c>
      <c r="D156" s="138" t="s">
        <v>109</v>
      </c>
      <c r="E156" s="139" t="s">
        <v>180</v>
      </c>
      <c r="F156" s="140" t="s">
        <v>181</v>
      </c>
      <c r="G156" s="141" t="s">
        <v>112</v>
      </c>
      <c r="H156" s="142">
        <v>5</v>
      </c>
      <c r="I156" s="143"/>
      <c r="J156" s="143">
        <f>ROUND(I156*H156,2)</f>
        <v>0</v>
      </c>
      <c r="K156" s="140" t="s">
        <v>113</v>
      </c>
      <c r="L156" s="29"/>
      <c r="M156" s="144" t="s">
        <v>1</v>
      </c>
      <c r="N156" s="145" t="s">
        <v>36</v>
      </c>
      <c r="O156" s="146">
        <v>0</v>
      </c>
      <c r="P156" s="146">
        <f>O156*H156</f>
        <v>0</v>
      </c>
      <c r="Q156" s="146">
        <v>0</v>
      </c>
      <c r="R156" s="146">
        <f>Q156*H156</f>
        <v>0</v>
      </c>
      <c r="S156" s="146">
        <v>0</v>
      </c>
      <c r="T156" s="147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48" t="s">
        <v>114</v>
      </c>
      <c r="AT156" s="148" t="s">
        <v>109</v>
      </c>
      <c r="AU156" s="148" t="s">
        <v>79</v>
      </c>
      <c r="AY156" s="16" t="s">
        <v>108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6" t="s">
        <v>79</v>
      </c>
      <c r="BK156" s="149">
        <f>ROUND(I156*H156,2)</f>
        <v>0</v>
      </c>
      <c r="BL156" s="16" t="s">
        <v>114</v>
      </c>
      <c r="BM156" s="148" t="s">
        <v>182</v>
      </c>
    </row>
    <row r="157" spans="1:47" s="2" customFormat="1" ht="29.25">
      <c r="A157" s="28"/>
      <c r="B157" s="29"/>
      <c r="C157" s="28"/>
      <c r="D157" s="150" t="s">
        <v>115</v>
      </c>
      <c r="E157" s="28"/>
      <c r="F157" s="151" t="s">
        <v>183</v>
      </c>
      <c r="G157" s="28"/>
      <c r="H157" s="28"/>
      <c r="I157" s="28"/>
      <c r="J157" s="28"/>
      <c r="K157" s="28"/>
      <c r="L157" s="29"/>
      <c r="M157" s="152"/>
      <c r="N157" s="153"/>
      <c r="O157" s="54"/>
      <c r="P157" s="54"/>
      <c r="Q157" s="54"/>
      <c r="R157" s="54"/>
      <c r="S157" s="54"/>
      <c r="T157" s="5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6" t="s">
        <v>115</v>
      </c>
      <c r="AU157" s="16" t="s">
        <v>79</v>
      </c>
    </row>
    <row r="158" spans="1:65" s="2" customFormat="1" ht="16.5" customHeight="1">
      <c r="A158" s="28"/>
      <c r="B158" s="137"/>
      <c r="C158" s="138" t="s">
        <v>147</v>
      </c>
      <c r="D158" s="138" t="s">
        <v>109</v>
      </c>
      <c r="E158" s="139" t="s">
        <v>184</v>
      </c>
      <c r="F158" s="140" t="s">
        <v>185</v>
      </c>
      <c r="G158" s="141" t="s">
        <v>112</v>
      </c>
      <c r="H158" s="142">
        <v>1</v>
      </c>
      <c r="I158" s="143"/>
      <c r="J158" s="143">
        <f>ROUND(I158*H158,2)</f>
        <v>0</v>
      </c>
      <c r="K158" s="140" t="s">
        <v>113</v>
      </c>
      <c r="L158" s="29"/>
      <c r="M158" s="144" t="s">
        <v>1</v>
      </c>
      <c r="N158" s="145" t="s">
        <v>36</v>
      </c>
      <c r="O158" s="146">
        <v>0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48" t="s">
        <v>114</v>
      </c>
      <c r="AT158" s="148" t="s">
        <v>109</v>
      </c>
      <c r="AU158" s="148" t="s">
        <v>79</v>
      </c>
      <c r="AY158" s="16" t="s">
        <v>108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6" t="s">
        <v>79</v>
      </c>
      <c r="BK158" s="149">
        <f>ROUND(I158*H158,2)</f>
        <v>0</v>
      </c>
      <c r="BL158" s="16" t="s">
        <v>114</v>
      </c>
      <c r="BM158" s="148" t="s">
        <v>186</v>
      </c>
    </row>
    <row r="159" spans="1:47" s="2" customFormat="1" ht="29.25">
      <c r="A159" s="28"/>
      <c r="B159" s="29"/>
      <c r="C159" s="28"/>
      <c r="D159" s="150" t="s">
        <v>115</v>
      </c>
      <c r="E159" s="28"/>
      <c r="F159" s="151" t="s">
        <v>187</v>
      </c>
      <c r="G159" s="28"/>
      <c r="H159" s="28"/>
      <c r="I159" s="28"/>
      <c r="J159" s="28"/>
      <c r="K159" s="28"/>
      <c r="L159" s="29"/>
      <c r="M159" s="152"/>
      <c r="N159" s="153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6" t="s">
        <v>115</v>
      </c>
      <c r="AU159" s="16" t="s">
        <v>79</v>
      </c>
    </row>
    <row r="160" spans="1:65" s="2" customFormat="1" ht="16.5" customHeight="1">
      <c r="A160" s="28"/>
      <c r="B160" s="137"/>
      <c r="C160" s="138" t="s">
        <v>188</v>
      </c>
      <c r="D160" s="138" t="s">
        <v>109</v>
      </c>
      <c r="E160" s="139" t="s">
        <v>189</v>
      </c>
      <c r="F160" s="140" t="s">
        <v>190</v>
      </c>
      <c r="G160" s="141" t="s">
        <v>112</v>
      </c>
      <c r="H160" s="142">
        <v>2</v>
      </c>
      <c r="I160" s="143"/>
      <c r="J160" s="143">
        <f>ROUND(I160*H160,2)</f>
        <v>0</v>
      </c>
      <c r="K160" s="140" t="s">
        <v>113</v>
      </c>
      <c r="L160" s="29"/>
      <c r="M160" s="144" t="s">
        <v>1</v>
      </c>
      <c r="N160" s="145" t="s">
        <v>36</v>
      </c>
      <c r="O160" s="146">
        <v>0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48" t="s">
        <v>114</v>
      </c>
      <c r="AT160" s="148" t="s">
        <v>109</v>
      </c>
      <c r="AU160" s="148" t="s">
        <v>79</v>
      </c>
      <c r="AY160" s="16" t="s">
        <v>108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6" t="s">
        <v>79</v>
      </c>
      <c r="BK160" s="149">
        <f>ROUND(I160*H160,2)</f>
        <v>0</v>
      </c>
      <c r="BL160" s="16" t="s">
        <v>114</v>
      </c>
      <c r="BM160" s="148" t="s">
        <v>191</v>
      </c>
    </row>
    <row r="161" spans="1:47" s="2" customFormat="1" ht="29.25">
      <c r="A161" s="28"/>
      <c r="B161" s="29"/>
      <c r="C161" s="28"/>
      <c r="D161" s="150" t="s">
        <v>115</v>
      </c>
      <c r="E161" s="28"/>
      <c r="F161" s="151" t="s">
        <v>192</v>
      </c>
      <c r="G161" s="28"/>
      <c r="H161" s="28"/>
      <c r="I161" s="28"/>
      <c r="J161" s="28"/>
      <c r="K161" s="28"/>
      <c r="L161" s="29"/>
      <c r="M161" s="152"/>
      <c r="N161" s="153"/>
      <c r="O161" s="54"/>
      <c r="P161" s="54"/>
      <c r="Q161" s="54"/>
      <c r="R161" s="54"/>
      <c r="S161" s="54"/>
      <c r="T161" s="5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T161" s="16" t="s">
        <v>115</v>
      </c>
      <c r="AU161" s="16" t="s">
        <v>79</v>
      </c>
    </row>
    <row r="162" spans="1:65" s="2" customFormat="1" ht="23.25" customHeight="1">
      <c r="A162" s="28"/>
      <c r="B162" s="137"/>
      <c r="C162" s="138">
        <v>20</v>
      </c>
      <c r="D162" s="138" t="s">
        <v>109</v>
      </c>
      <c r="E162" s="139" t="s">
        <v>310</v>
      </c>
      <c r="F162" s="140" t="s">
        <v>317</v>
      </c>
      <c r="G162" s="141" t="s">
        <v>300</v>
      </c>
      <c r="H162" s="142">
        <v>1</v>
      </c>
      <c r="I162" s="143"/>
      <c r="J162" s="143">
        <f>ROUND(I162*H162,2)</f>
        <v>0</v>
      </c>
      <c r="K162" s="140" t="s">
        <v>113</v>
      </c>
      <c r="L162" s="29"/>
      <c r="M162" s="144" t="s">
        <v>1</v>
      </c>
      <c r="N162" s="145" t="s">
        <v>36</v>
      </c>
      <c r="O162" s="146">
        <v>0</v>
      </c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48" t="s">
        <v>114</v>
      </c>
      <c r="AT162" s="148" t="s">
        <v>109</v>
      </c>
      <c r="AU162" s="148" t="s">
        <v>79</v>
      </c>
      <c r="AY162" s="16" t="s">
        <v>108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6" t="s">
        <v>79</v>
      </c>
      <c r="BK162" s="149">
        <f>ROUND(I162*H162,2)</f>
        <v>0</v>
      </c>
      <c r="BL162" s="16" t="s">
        <v>114</v>
      </c>
      <c r="BM162" s="148" t="s">
        <v>193</v>
      </c>
    </row>
    <row r="163" spans="1:47" s="2" customFormat="1" ht="19.5">
      <c r="A163" s="28"/>
      <c r="B163" s="29"/>
      <c r="C163" s="28"/>
      <c r="D163" s="150"/>
      <c r="E163" s="28"/>
      <c r="F163" s="151" t="s">
        <v>311</v>
      </c>
      <c r="G163" s="28"/>
      <c r="H163" s="28"/>
      <c r="I163" s="28"/>
      <c r="J163" s="143"/>
      <c r="K163" s="28"/>
      <c r="L163" s="29"/>
      <c r="M163" s="152"/>
      <c r="N163" s="153"/>
      <c r="O163" s="54"/>
      <c r="P163" s="54"/>
      <c r="Q163" s="54"/>
      <c r="R163" s="54"/>
      <c r="S163" s="54"/>
      <c r="T163" s="55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T163" s="16" t="s">
        <v>115</v>
      </c>
      <c r="AU163" s="16" t="s">
        <v>79</v>
      </c>
    </row>
    <row r="164" spans="1:65" s="2" customFormat="1" ht="27.75" customHeight="1">
      <c r="A164" s="28"/>
      <c r="B164" s="137"/>
      <c r="C164" s="138">
        <v>21</v>
      </c>
      <c r="D164" s="138" t="s">
        <v>109</v>
      </c>
      <c r="E164" s="170" t="s">
        <v>301</v>
      </c>
      <c r="F164" s="172" t="s">
        <v>318</v>
      </c>
      <c r="G164" s="171" t="s">
        <v>300</v>
      </c>
      <c r="H164" s="142">
        <v>1</v>
      </c>
      <c r="I164" s="143"/>
      <c r="J164" s="143">
        <f aca="true" t="shared" si="0" ref="J164:J172">ROUND(I164*H164,2)</f>
        <v>0</v>
      </c>
      <c r="K164" s="140" t="s">
        <v>113</v>
      </c>
      <c r="L164" s="29"/>
      <c r="M164" s="144" t="s">
        <v>1</v>
      </c>
      <c r="N164" s="145" t="s">
        <v>36</v>
      </c>
      <c r="O164" s="146">
        <v>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48" t="s">
        <v>114</v>
      </c>
      <c r="AT164" s="148" t="s">
        <v>109</v>
      </c>
      <c r="AU164" s="148" t="s">
        <v>79</v>
      </c>
      <c r="AY164" s="16" t="s">
        <v>108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6" t="s">
        <v>79</v>
      </c>
      <c r="BK164" s="149">
        <f>ROUND(I164*H164,2)</f>
        <v>0</v>
      </c>
      <c r="BL164" s="16" t="s">
        <v>114</v>
      </c>
      <c r="BM164" s="148" t="s">
        <v>194</v>
      </c>
    </row>
    <row r="165" spans="1:47" s="2" customFormat="1" ht="19.5">
      <c r="A165" s="28"/>
      <c r="B165" s="29"/>
      <c r="C165" s="28"/>
      <c r="D165" s="150"/>
      <c r="E165" s="28"/>
      <c r="F165" s="151" t="s">
        <v>312</v>
      </c>
      <c r="G165" s="28"/>
      <c r="H165" s="28"/>
      <c r="I165" s="28"/>
      <c r="J165" s="143"/>
      <c r="K165" s="28"/>
      <c r="L165" s="29"/>
      <c r="M165" s="152"/>
      <c r="N165" s="153"/>
      <c r="O165" s="54"/>
      <c r="P165" s="54"/>
      <c r="Q165" s="54"/>
      <c r="R165" s="54"/>
      <c r="S165" s="54"/>
      <c r="T165" s="55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T165" s="16" t="s">
        <v>115</v>
      </c>
      <c r="AU165" s="16" t="s">
        <v>79</v>
      </c>
    </row>
    <row r="166" spans="1:65" s="2" customFormat="1" ht="27" customHeight="1">
      <c r="A166" s="28"/>
      <c r="B166" s="137"/>
      <c r="C166" s="138">
        <v>22</v>
      </c>
      <c r="D166" s="138" t="s">
        <v>109</v>
      </c>
      <c r="E166" s="139" t="s">
        <v>302</v>
      </c>
      <c r="F166" s="140" t="s">
        <v>319</v>
      </c>
      <c r="G166" s="141" t="s">
        <v>300</v>
      </c>
      <c r="H166" s="142">
        <v>2</v>
      </c>
      <c r="I166" s="143"/>
      <c r="J166" s="143">
        <f t="shared" si="0"/>
        <v>0</v>
      </c>
      <c r="K166" s="140" t="s">
        <v>113</v>
      </c>
      <c r="L166" s="29"/>
      <c r="M166" s="144" t="s">
        <v>1</v>
      </c>
      <c r="N166" s="145" t="s">
        <v>36</v>
      </c>
      <c r="O166" s="146">
        <v>0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48" t="s">
        <v>114</v>
      </c>
      <c r="AT166" s="148" t="s">
        <v>109</v>
      </c>
      <c r="AU166" s="148" t="s">
        <v>79</v>
      </c>
      <c r="AY166" s="16" t="s">
        <v>108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6" t="s">
        <v>79</v>
      </c>
      <c r="BK166" s="149">
        <f>ROUND(I166*H166,2)</f>
        <v>0</v>
      </c>
      <c r="BL166" s="16" t="s">
        <v>114</v>
      </c>
      <c r="BM166" s="148" t="s">
        <v>195</v>
      </c>
    </row>
    <row r="167" spans="1:47" s="2" customFormat="1" ht="19.5">
      <c r="A167" s="28"/>
      <c r="B167" s="29"/>
      <c r="C167" s="28"/>
      <c r="D167" s="150"/>
      <c r="E167" s="28"/>
      <c r="F167" s="151" t="s">
        <v>313</v>
      </c>
      <c r="G167" s="28"/>
      <c r="H167" s="28"/>
      <c r="I167" s="28"/>
      <c r="J167" s="143"/>
      <c r="K167" s="28"/>
      <c r="L167" s="29"/>
      <c r="M167" s="152"/>
      <c r="N167" s="153"/>
      <c r="O167" s="54"/>
      <c r="P167" s="54"/>
      <c r="Q167" s="54"/>
      <c r="R167" s="54"/>
      <c r="S167" s="54"/>
      <c r="T167" s="55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T167" s="16" t="s">
        <v>115</v>
      </c>
      <c r="AU167" s="16" t="s">
        <v>79</v>
      </c>
    </row>
    <row r="168" spans="1:65" s="2" customFormat="1" ht="23.25" customHeight="1">
      <c r="A168" s="28"/>
      <c r="B168" s="137"/>
      <c r="C168" s="138">
        <v>23</v>
      </c>
      <c r="D168" s="138" t="s">
        <v>109</v>
      </c>
      <c r="E168" s="139" t="s">
        <v>303</v>
      </c>
      <c r="F168" s="140" t="s">
        <v>320</v>
      </c>
      <c r="G168" s="141" t="s">
        <v>300</v>
      </c>
      <c r="H168" s="142">
        <v>1</v>
      </c>
      <c r="I168" s="143"/>
      <c r="J168" s="143">
        <f>ROUND(I168*H168,2)</f>
        <v>0</v>
      </c>
      <c r="K168" s="140" t="s">
        <v>113</v>
      </c>
      <c r="L168" s="29"/>
      <c r="M168" s="144" t="s">
        <v>1</v>
      </c>
      <c r="N168" s="145" t="s">
        <v>36</v>
      </c>
      <c r="O168" s="146">
        <v>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48" t="s">
        <v>114</v>
      </c>
      <c r="AT168" s="148" t="s">
        <v>109</v>
      </c>
      <c r="AU168" s="148" t="s">
        <v>79</v>
      </c>
      <c r="AY168" s="16" t="s">
        <v>108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6" t="s">
        <v>79</v>
      </c>
      <c r="BK168" s="149">
        <f>ROUND(I168*H168,2)</f>
        <v>0</v>
      </c>
      <c r="BL168" s="16" t="s">
        <v>114</v>
      </c>
      <c r="BM168" s="148" t="s">
        <v>196</v>
      </c>
    </row>
    <row r="169" spans="1:47" s="2" customFormat="1" ht="19.5">
      <c r="A169" s="28"/>
      <c r="B169" s="29"/>
      <c r="C169" s="28"/>
      <c r="D169" s="150"/>
      <c r="E169" s="28"/>
      <c r="F169" s="151" t="s">
        <v>314</v>
      </c>
      <c r="G169" s="28"/>
      <c r="H169" s="28"/>
      <c r="I169" s="28"/>
      <c r="J169" s="143"/>
      <c r="K169" s="28"/>
      <c r="L169" s="29"/>
      <c r="M169" s="152"/>
      <c r="N169" s="153"/>
      <c r="O169" s="54"/>
      <c r="P169" s="54"/>
      <c r="Q169" s="54"/>
      <c r="R169" s="54"/>
      <c r="S169" s="54"/>
      <c r="T169" s="55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T169" s="16" t="s">
        <v>115</v>
      </c>
      <c r="AU169" s="16" t="s">
        <v>79</v>
      </c>
    </row>
    <row r="170" spans="1:65" s="2" customFormat="1" ht="21.75" customHeight="1">
      <c r="A170" s="28"/>
      <c r="B170" s="137"/>
      <c r="C170" s="138">
        <v>24</v>
      </c>
      <c r="D170" s="138" t="s">
        <v>109</v>
      </c>
      <c r="E170" s="139" t="s">
        <v>304</v>
      </c>
      <c r="F170" s="140" t="s">
        <v>321</v>
      </c>
      <c r="G170" s="141" t="s">
        <v>300</v>
      </c>
      <c r="H170" s="142">
        <v>1</v>
      </c>
      <c r="I170" s="143"/>
      <c r="J170" s="143">
        <f t="shared" si="0"/>
        <v>0</v>
      </c>
      <c r="K170" s="140" t="s">
        <v>113</v>
      </c>
      <c r="L170" s="29"/>
      <c r="M170" s="144" t="s">
        <v>1</v>
      </c>
      <c r="N170" s="145" t="s">
        <v>36</v>
      </c>
      <c r="O170" s="146">
        <v>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48" t="s">
        <v>114</v>
      </c>
      <c r="AT170" s="148" t="s">
        <v>109</v>
      </c>
      <c r="AU170" s="148" t="s">
        <v>79</v>
      </c>
      <c r="AY170" s="16" t="s">
        <v>108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6" t="s">
        <v>79</v>
      </c>
      <c r="BK170" s="149">
        <f>ROUND(I170*H170,2)</f>
        <v>0</v>
      </c>
      <c r="BL170" s="16" t="s">
        <v>114</v>
      </c>
      <c r="BM170" s="148" t="s">
        <v>197</v>
      </c>
    </row>
    <row r="171" spans="1:47" s="2" customFormat="1" ht="19.5">
      <c r="A171" s="28"/>
      <c r="B171" s="29"/>
      <c r="C171" s="28"/>
      <c r="D171" s="150"/>
      <c r="E171" s="28"/>
      <c r="F171" s="151" t="s">
        <v>315</v>
      </c>
      <c r="G171" s="28"/>
      <c r="H171" s="28"/>
      <c r="I171" s="28"/>
      <c r="J171" s="143"/>
      <c r="K171" s="28"/>
      <c r="L171" s="29"/>
      <c r="M171" s="152"/>
      <c r="N171" s="153"/>
      <c r="O171" s="54"/>
      <c r="P171" s="54"/>
      <c r="Q171" s="54"/>
      <c r="R171" s="54"/>
      <c r="S171" s="54"/>
      <c r="T171" s="55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T171" s="16" t="s">
        <v>115</v>
      </c>
      <c r="AU171" s="16" t="s">
        <v>79</v>
      </c>
    </row>
    <row r="172" spans="1:65" s="2" customFormat="1" ht="28.5" customHeight="1">
      <c r="A172" s="28"/>
      <c r="B172" s="137"/>
      <c r="C172" s="138">
        <v>25</v>
      </c>
      <c r="D172" s="138" t="s">
        <v>109</v>
      </c>
      <c r="E172" s="139" t="s">
        <v>305</v>
      </c>
      <c r="F172" s="140" t="s">
        <v>321</v>
      </c>
      <c r="G172" s="141" t="s">
        <v>300</v>
      </c>
      <c r="H172" s="142">
        <v>1</v>
      </c>
      <c r="I172" s="143"/>
      <c r="J172" s="143">
        <f t="shared" si="0"/>
        <v>0</v>
      </c>
      <c r="K172" s="140" t="s">
        <v>113</v>
      </c>
      <c r="L172" s="29"/>
      <c r="M172" s="144" t="s">
        <v>1</v>
      </c>
      <c r="N172" s="145" t="s">
        <v>36</v>
      </c>
      <c r="O172" s="146">
        <v>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48" t="s">
        <v>114</v>
      </c>
      <c r="AT172" s="148" t="s">
        <v>109</v>
      </c>
      <c r="AU172" s="148" t="s">
        <v>79</v>
      </c>
      <c r="AY172" s="16" t="s">
        <v>108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6" t="s">
        <v>79</v>
      </c>
      <c r="BK172" s="149">
        <f>ROUND(I172*H172,2)</f>
        <v>0</v>
      </c>
      <c r="BL172" s="16" t="s">
        <v>114</v>
      </c>
      <c r="BM172" s="148" t="s">
        <v>198</v>
      </c>
    </row>
    <row r="173" spans="1:47" s="2" customFormat="1" ht="19.5">
      <c r="A173" s="28"/>
      <c r="B173" s="29"/>
      <c r="C173" s="28"/>
      <c r="D173" s="150"/>
      <c r="E173" s="28"/>
      <c r="F173" s="151" t="s">
        <v>316</v>
      </c>
      <c r="G173" s="28"/>
      <c r="H173" s="28"/>
      <c r="I173" s="28"/>
      <c r="J173" s="143"/>
      <c r="K173" s="28"/>
      <c r="L173" s="29"/>
      <c r="M173" s="152"/>
      <c r="N173" s="153"/>
      <c r="O173" s="54"/>
      <c r="P173" s="54"/>
      <c r="Q173" s="54"/>
      <c r="R173" s="54"/>
      <c r="S173" s="54"/>
      <c r="T173" s="55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T173" s="16" t="s">
        <v>115</v>
      </c>
      <c r="AU173" s="16" t="s">
        <v>79</v>
      </c>
    </row>
    <row r="174" spans="1:65" s="2" customFormat="1" ht="16.5" customHeight="1">
      <c r="A174" s="28"/>
      <c r="B174" s="137"/>
      <c r="C174" s="138">
        <v>26</v>
      </c>
      <c r="D174" s="138"/>
      <c r="E174" s="139"/>
      <c r="F174" s="140" t="s">
        <v>307</v>
      </c>
      <c r="G174" s="141" t="s">
        <v>306</v>
      </c>
      <c r="H174" s="142">
        <v>5.5</v>
      </c>
      <c r="I174" s="143"/>
      <c r="J174" s="143">
        <f>ROUND(I174*H174,2)</f>
        <v>0</v>
      </c>
      <c r="K174" s="140" t="s">
        <v>113</v>
      </c>
      <c r="L174" s="29"/>
      <c r="M174" s="144" t="s">
        <v>1</v>
      </c>
      <c r="N174" s="145" t="s">
        <v>36</v>
      </c>
      <c r="O174" s="146">
        <v>0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48" t="s">
        <v>114</v>
      </c>
      <c r="AT174" s="148" t="s">
        <v>109</v>
      </c>
      <c r="AU174" s="148" t="s">
        <v>79</v>
      </c>
      <c r="AY174" s="16" t="s">
        <v>108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6" t="s">
        <v>79</v>
      </c>
      <c r="BK174" s="149">
        <f>ROUND(I174*H174,2)</f>
        <v>0</v>
      </c>
      <c r="BL174" s="16" t="s">
        <v>114</v>
      </c>
      <c r="BM174" s="148" t="s">
        <v>199</v>
      </c>
    </row>
    <row r="175" spans="1:47" s="2" customFormat="1" ht="18" customHeight="1">
      <c r="A175" s="28"/>
      <c r="B175" s="29"/>
      <c r="C175" s="28"/>
      <c r="D175" s="150"/>
      <c r="E175" s="28"/>
      <c r="F175" s="151" t="s">
        <v>309</v>
      </c>
      <c r="G175" s="28"/>
      <c r="H175" s="28"/>
      <c r="I175" s="28"/>
      <c r="J175" s="28"/>
      <c r="K175" s="28"/>
      <c r="L175" s="29"/>
      <c r="M175" s="152"/>
      <c r="N175" s="153"/>
      <c r="O175" s="54"/>
      <c r="P175" s="54"/>
      <c r="Q175" s="54"/>
      <c r="R175" s="54"/>
      <c r="S175" s="54"/>
      <c r="T175" s="55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T175" s="16" t="s">
        <v>115</v>
      </c>
      <c r="AU175" s="16" t="s">
        <v>79</v>
      </c>
    </row>
    <row r="176" spans="1:65" s="2" customFormat="1" ht="16.5" customHeight="1" hidden="1">
      <c r="A176" s="28"/>
      <c r="B176" s="137"/>
      <c r="C176" s="138"/>
      <c r="D176" s="138"/>
      <c r="E176" s="139"/>
      <c r="F176" s="140"/>
      <c r="G176" s="141"/>
      <c r="H176" s="142"/>
      <c r="I176" s="143"/>
      <c r="J176" s="143"/>
      <c r="K176" s="140"/>
      <c r="L176" s="29"/>
      <c r="M176" s="144" t="s">
        <v>1</v>
      </c>
      <c r="N176" s="145" t="s">
        <v>36</v>
      </c>
      <c r="O176" s="146">
        <v>0</v>
      </c>
      <c r="P176" s="146">
        <f>O176*H176</f>
        <v>0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48" t="s">
        <v>114</v>
      </c>
      <c r="AT176" s="148" t="s">
        <v>109</v>
      </c>
      <c r="AU176" s="148" t="s">
        <v>79</v>
      </c>
      <c r="AY176" s="16" t="s">
        <v>108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6" t="s">
        <v>79</v>
      </c>
      <c r="BK176" s="149">
        <f>ROUND(I176*H176,2)</f>
        <v>0</v>
      </c>
      <c r="BL176" s="16" t="s">
        <v>114</v>
      </c>
      <c r="BM176" s="148" t="s">
        <v>200</v>
      </c>
    </row>
    <row r="177" spans="1:47" s="2" customFormat="1" ht="1.5" customHeight="1">
      <c r="A177" s="28"/>
      <c r="B177" s="29"/>
      <c r="C177" s="28"/>
      <c r="D177" s="150"/>
      <c r="E177" s="28"/>
      <c r="F177" s="151"/>
      <c r="G177" s="28"/>
      <c r="H177" s="28"/>
      <c r="I177" s="28"/>
      <c r="J177" s="28"/>
      <c r="K177" s="28"/>
      <c r="L177" s="29"/>
      <c r="M177" s="152"/>
      <c r="N177" s="153"/>
      <c r="O177" s="54"/>
      <c r="P177" s="54"/>
      <c r="Q177" s="54"/>
      <c r="R177" s="54"/>
      <c r="S177" s="54"/>
      <c r="T177" s="55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T177" s="16" t="s">
        <v>115</v>
      </c>
      <c r="AU177" s="16" t="s">
        <v>79</v>
      </c>
    </row>
    <row r="178" spans="1:65" s="2" customFormat="1" ht="16.5" customHeight="1">
      <c r="A178" s="28"/>
      <c r="B178" s="137"/>
      <c r="C178" s="138" t="s">
        <v>169</v>
      </c>
      <c r="D178" s="138" t="s">
        <v>109</v>
      </c>
      <c r="E178" s="139" t="s">
        <v>201</v>
      </c>
      <c r="F178" s="140" t="s">
        <v>322</v>
      </c>
      <c r="G178" s="141" t="s">
        <v>112</v>
      </c>
      <c r="H178" s="142">
        <v>1</v>
      </c>
      <c r="I178" s="143"/>
      <c r="J178" s="143">
        <f>ROUND(I178*H178,2)</f>
        <v>0</v>
      </c>
      <c r="K178" s="140" t="s">
        <v>113</v>
      </c>
      <c r="L178" s="29"/>
      <c r="M178" s="144" t="s">
        <v>1</v>
      </c>
      <c r="N178" s="145" t="s">
        <v>36</v>
      </c>
      <c r="O178" s="146">
        <v>0</v>
      </c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48" t="s">
        <v>114</v>
      </c>
      <c r="AT178" s="148" t="s">
        <v>109</v>
      </c>
      <c r="AU178" s="148" t="s">
        <v>79</v>
      </c>
      <c r="AY178" s="16" t="s">
        <v>108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6" t="s">
        <v>79</v>
      </c>
      <c r="BK178" s="149">
        <f>ROUND(I178*H178,2)</f>
        <v>0</v>
      </c>
      <c r="BL178" s="16" t="s">
        <v>114</v>
      </c>
      <c r="BM178" s="148" t="s">
        <v>202</v>
      </c>
    </row>
    <row r="179" spans="1:47" s="2" customFormat="1" ht="29.25">
      <c r="A179" s="28"/>
      <c r="B179" s="29"/>
      <c r="C179" s="28"/>
      <c r="D179" s="150" t="s">
        <v>115</v>
      </c>
      <c r="E179" s="28"/>
      <c r="F179" s="151" t="s">
        <v>203</v>
      </c>
      <c r="G179" s="28"/>
      <c r="H179" s="28"/>
      <c r="I179" s="28"/>
      <c r="J179" s="28"/>
      <c r="K179" s="28"/>
      <c r="L179" s="29"/>
      <c r="M179" s="152"/>
      <c r="N179" s="153"/>
      <c r="O179" s="54"/>
      <c r="P179" s="54"/>
      <c r="Q179" s="54"/>
      <c r="R179" s="54"/>
      <c r="S179" s="54"/>
      <c r="T179" s="55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T179" s="16" t="s">
        <v>115</v>
      </c>
      <c r="AU179" s="16" t="s">
        <v>79</v>
      </c>
    </row>
    <row r="180" spans="1:65" s="2" customFormat="1" ht="16.5" customHeight="1">
      <c r="A180" s="28"/>
      <c r="B180" s="137"/>
      <c r="C180" s="138" t="s">
        <v>204</v>
      </c>
      <c r="D180" s="138" t="s">
        <v>109</v>
      </c>
      <c r="E180" s="139" t="s">
        <v>205</v>
      </c>
      <c r="F180" s="140" t="s">
        <v>322</v>
      </c>
      <c r="G180" s="141" t="s">
        <v>112</v>
      </c>
      <c r="H180" s="142">
        <v>1</v>
      </c>
      <c r="I180" s="143"/>
      <c r="J180" s="143">
        <f>ROUND(I180*H180,2)</f>
        <v>0</v>
      </c>
      <c r="K180" s="140" t="s">
        <v>113</v>
      </c>
      <c r="L180" s="29"/>
      <c r="M180" s="144" t="s">
        <v>1</v>
      </c>
      <c r="N180" s="145" t="s">
        <v>36</v>
      </c>
      <c r="O180" s="146">
        <v>0</v>
      </c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48" t="s">
        <v>114</v>
      </c>
      <c r="AT180" s="148" t="s">
        <v>109</v>
      </c>
      <c r="AU180" s="148" t="s">
        <v>79</v>
      </c>
      <c r="AY180" s="16" t="s">
        <v>108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6" t="s">
        <v>79</v>
      </c>
      <c r="BK180" s="149">
        <f>ROUND(I180*H180,2)</f>
        <v>0</v>
      </c>
      <c r="BL180" s="16" t="s">
        <v>114</v>
      </c>
      <c r="BM180" s="148" t="s">
        <v>206</v>
      </c>
    </row>
    <row r="181" spans="1:47" s="2" customFormat="1" ht="29.25">
      <c r="A181" s="28"/>
      <c r="B181" s="29"/>
      <c r="C181" s="28"/>
      <c r="D181" s="150" t="s">
        <v>115</v>
      </c>
      <c r="E181" s="28"/>
      <c r="F181" s="151" t="s">
        <v>203</v>
      </c>
      <c r="G181" s="28"/>
      <c r="H181" s="28"/>
      <c r="I181" s="28"/>
      <c r="J181" s="28"/>
      <c r="K181" s="28"/>
      <c r="L181" s="29"/>
      <c r="M181" s="152"/>
      <c r="N181" s="153"/>
      <c r="O181" s="54"/>
      <c r="P181" s="54"/>
      <c r="Q181" s="54"/>
      <c r="R181" s="54"/>
      <c r="S181" s="54"/>
      <c r="T181" s="55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T181" s="16" t="s">
        <v>115</v>
      </c>
      <c r="AU181" s="16" t="s">
        <v>79</v>
      </c>
    </row>
    <row r="182" spans="1:65" s="2" customFormat="1" ht="16.5" customHeight="1">
      <c r="A182" s="28"/>
      <c r="B182" s="137"/>
      <c r="C182" s="138" t="s">
        <v>173</v>
      </c>
      <c r="D182" s="138" t="s">
        <v>109</v>
      </c>
      <c r="E182" s="139" t="s">
        <v>207</v>
      </c>
      <c r="F182" s="140" t="s">
        <v>322</v>
      </c>
      <c r="G182" s="141" t="s">
        <v>112</v>
      </c>
      <c r="H182" s="142">
        <v>1</v>
      </c>
      <c r="I182" s="143"/>
      <c r="J182" s="143">
        <f>ROUND(I182*H182,2)</f>
        <v>0</v>
      </c>
      <c r="K182" s="140" t="s">
        <v>113</v>
      </c>
      <c r="L182" s="29"/>
      <c r="M182" s="144" t="s">
        <v>1</v>
      </c>
      <c r="N182" s="145" t="s">
        <v>36</v>
      </c>
      <c r="O182" s="146">
        <v>0</v>
      </c>
      <c r="P182" s="146">
        <f>O182*H182</f>
        <v>0</v>
      </c>
      <c r="Q182" s="146">
        <v>0</v>
      </c>
      <c r="R182" s="146">
        <f>Q182*H182</f>
        <v>0</v>
      </c>
      <c r="S182" s="146">
        <v>0</v>
      </c>
      <c r="T182" s="147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48" t="s">
        <v>114</v>
      </c>
      <c r="AT182" s="148" t="s">
        <v>109</v>
      </c>
      <c r="AU182" s="148" t="s">
        <v>79</v>
      </c>
      <c r="AY182" s="16" t="s">
        <v>108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6" t="s">
        <v>79</v>
      </c>
      <c r="BK182" s="149">
        <f>ROUND(I182*H182,2)</f>
        <v>0</v>
      </c>
      <c r="BL182" s="16" t="s">
        <v>114</v>
      </c>
      <c r="BM182" s="148" t="s">
        <v>208</v>
      </c>
    </row>
    <row r="183" spans="1:47" s="2" customFormat="1" ht="29.25">
      <c r="A183" s="28"/>
      <c r="B183" s="29"/>
      <c r="C183" s="28"/>
      <c r="D183" s="150" t="s">
        <v>115</v>
      </c>
      <c r="E183" s="28"/>
      <c r="F183" s="151" t="s">
        <v>203</v>
      </c>
      <c r="G183" s="28"/>
      <c r="H183" s="28"/>
      <c r="I183" s="28"/>
      <c r="J183" s="28"/>
      <c r="K183" s="28"/>
      <c r="L183" s="29"/>
      <c r="M183" s="152"/>
      <c r="N183" s="153"/>
      <c r="O183" s="54"/>
      <c r="P183" s="54"/>
      <c r="Q183" s="54"/>
      <c r="R183" s="54"/>
      <c r="S183" s="54"/>
      <c r="T183" s="55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T183" s="16" t="s">
        <v>115</v>
      </c>
      <c r="AU183" s="16" t="s">
        <v>79</v>
      </c>
    </row>
    <row r="184" spans="1:65" s="2" customFormat="1" ht="16.5" customHeight="1">
      <c r="A184" s="28"/>
      <c r="B184" s="137"/>
      <c r="C184" s="138" t="s">
        <v>209</v>
      </c>
      <c r="D184" s="138" t="s">
        <v>109</v>
      </c>
      <c r="E184" s="139" t="s">
        <v>210</v>
      </c>
      <c r="F184" s="140" t="s">
        <v>211</v>
      </c>
      <c r="G184" s="141" t="s">
        <v>112</v>
      </c>
      <c r="H184" s="142">
        <v>1</v>
      </c>
      <c r="I184" s="143"/>
      <c r="J184" s="143">
        <f>ROUND(I184*H184,2)</f>
        <v>0</v>
      </c>
      <c r="K184" s="140" t="s">
        <v>113</v>
      </c>
      <c r="L184" s="29"/>
      <c r="M184" s="144" t="s">
        <v>1</v>
      </c>
      <c r="N184" s="145" t="s">
        <v>36</v>
      </c>
      <c r="O184" s="146">
        <v>0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48" t="s">
        <v>114</v>
      </c>
      <c r="AT184" s="148" t="s">
        <v>109</v>
      </c>
      <c r="AU184" s="148" t="s">
        <v>79</v>
      </c>
      <c r="AY184" s="16" t="s">
        <v>108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6" t="s">
        <v>79</v>
      </c>
      <c r="BK184" s="149">
        <f>ROUND(I184*H184,2)</f>
        <v>0</v>
      </c>
      <c r="BL184" s="16" t="s">
        <v>114</v>
      </c>
      <c r="BM184" s="148" t="s">
        <v>212</v>
      </c>
    </row>
    <row r="185" spans="1:47" s="2" customFormat="1" ht="29.25">
      <c r="A185" s="28"/>
      <c r="B185" s="29"/>
      <c r="C185" s="28"/>
      <c r="D185" s="150" t="s">
        <v>115</v>
      </c>
      <c r="E185" s="28"/>
      <c r="F185" s="151" t="s">
        <v>203</v>
      </c>
      <c r="G185" s="28"/>
      <c r="H185" s="28"/>
      <c r="I185" s="28"/>
      <c r="J185" s="28"/>
      <c r="K185" s="28"/>
      <c r="L185" s="29"/>
      <c r="M185" s="152"/>
      <c r="N185" s="153"/>
      <c r="O185" s="54"/>
      <c r="P185" s="54"/>
      <c r="Q185" s="54"/>
      <c r="R185" s="54"/>
      <c r="S185" s="54"/>
      <c r="T185" s="55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T185" s="16" t="s">
        <v>115</v>
      </c>
      <c r="AU185" s="16" t="s">
        <v>79</v>
      </c>
    </row>
    <row r="186" spans="1:65" s="2" customFormat="1" ht="16.5" customHeight="1">
      <c r="A186" s="28"/>
      <c r="B186" s="137"/>
      <c r="C186" s="138" t="s">
        <v>177</v>
      </c>
      <c r="D186" s="138" t="s">
        <v>109</v>
      </c>
      <c r="E186" s="139" t="s">
        <v>213</v>
      </c>
      <c r="F186" s="140" t="s">
        <v>214</v>
      </c>
      <c r="G186" s="141" t="s">
        <v>112</v>
      </c>
      <c r="H186" s="142">
        <v>5</v>
      </c>
      <c r="I186" s="143"/>
      <c r="J186" s="143">
        <f>ROUND(I186*H186,2)</f>
        <v>0</v>
      </c>
      <c r="K186" s="140" t="s">
        <v>113</v>
      </c>
      <c r="L186" s="29"/>
      <c r="M186" s="144" t="s">
        <v>1</v>
      </c>
      <c r="N186" s="145" t="s">
        <v>36</v>
      </c>
      <c r="O186" s="146">
        <v>0</v>
      </c>
      <c r="P186" s="146">
        <f>O186*H186</f>
        <v>0</v>
      </c>
      <c r="Q186" s="146">
        <v>0</v>
      </c>
      <c r="R186" s="146">
        <f>Q186*H186</f>
        <v>0</v>
      </c>
      <c r="S186" s="146">
        <v>0</v>
      </c>
      <c r="T186" s="147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48" t="s">
        <v>114</v>
      </c>
      <c r="AT186" s="148" t="s">
        <v>109</v>
      </c>
      <c r="AU186" s="148" t="s">
        <v>79</v>
      </c>
      <c r="AY186" s="16" t="s">
        <v>108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6" t="s">
        <v>79</v>
      </c>
      <c r="BK186" s="149">
        <f>ROUND(I186*H186,2)</f>
        <v>0</v>
      </c>
      <c r="BL186" s="16" t="s">
        <v>114</v>
      </c>
      <c r="BM186" s="148" t="s">
        <v>215</v>
      </c>
    </row>
    <row r="187" spans="1:47" s="2" customFormat="1" ht="29.25">
      <c r="A187" s="28"/>
      <c r="B187" s="29"/>
      <c r="C187" s="28"/>
      <c r="D187" s="150" t="s">
        <v>115</v>
      </c>
      <c r="E187" s="28"/>
      <c r="F187" s="151" t="s">
        <v>203</v>
      </c>
      <c r="G187" s="28"/>
      <c r="H187" s="28"/>
      <c r="I187" s="28"/>
      <c r="J187" s="28"/>
      <c r="K187" s="28"/>
      <c r="L187" s="29"/>
      <c r="M187" s="152"/>
      <c r="N187" s="153"/>
      <c r="O187" s="54"/>
      <c r="P187" s="54"/>
      <c r="Q187" s="54"/>
      <c r="R187" s="54"/>
      <c r="S187" s="54"/>
      <c r="T187" s="55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T187" s="16" t="s">
        <v>115</v>
      </c>
      <c r="AU187" s="16" t="s">
        <v>79</v>
      </c>
    </row>
    <row r="188" spans="1:65" s="2" customFormat="1" ht="16.5" customHeight="1">
      <c r="A188" s="28"/>
      <c r="B188" s="137"/>
      <c r="C188" s="138" t="s">
        <v>216</v>
      </c>
      <c r="D188" s="138" t="s">
        <v>109</v>
      </c>
      <c r="E188" s="139" t="s">
        <v>217</v>
      </c>
      <c r="F188" s="140" t="s">
        <v>214</v>
      </c>
      <c r="G188" s="141" t="s">
        <v>112</v>
      </c>
      <c r="H188" s="142">
        <v>2</v>
      </c>
      <c r="I188" s="143"/>
      <c r="J188" s="143">
        <f>ROUND(I188*H188,2)</f>
        <v>0</v>
      </c>
      <c r="K188" s="140" t="s">
        <v>113</v>
      </c>
      <c r="L188" s="29"/>
      <c r="M188" s="144" t="s">
        <v>1</v>
      </c>
      <c r="N188" s="145" t="s">
        <v>36</v>
      </c>
      <c r="O188" s="146">
        <v>0</v>
      </c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48" t="s">
        <v>114</v>
      </c>
      <c r="AT188" s="148" t="s">
        <v>109</v>
      </c>
      <c r="AU188" s="148" t="s">
        <v>79</v>
      </c>
      <c r="AY188" s="16" t="s">
        <v>108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6" t="s">
        <v>79</v>
      </c>
      <c r="BK188" s="149">
        <f>ROUND(I188*H188,2)</f>
        <v>0</v>
      </c>
      <c r="BL188" s="16" t="s">
        <v>114</v>
      </c>
      <c r="BM188" s="148" t="s">
        <v>218</v>
      </c>
    </row>
    <row r="189" spans="1:47" s="2" customFormat="1" ht="29.25">
      <c r="A189" s="28"/>
      <c r="B189" s="29"/>
      <c r="C189" s="28"/>
      <c r="D189" s="150" t="s">
        <v>115</v>
      </c>
      <c r="E189" s="28"/>
      <c r="F189" s="151" t="s">
        <v>203</v>
      </c>
      <c r="G189" s="28"/>
      <c r="H189" s="28"/>
      <c r="I189" s="28"/>
      <c r="J189" s="28"/>
      <c r="K189" s="28"/>
      <c r="L189" s="29"/>
      <c r="M189" s="152"/>
      <c r="N189" s="153"/>
      <c r="O189" s="54"/>
      <c r="P189" s="54"/>
      <c r="Q189" s="54"/>
      <c r="R189" s="54"/>
      <c r="S189" s="54"/>
      <c r="T189" s="55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T189" s="16" t="s">
        <v>115</v>
      </c>
      <c r="AU189" s="16" t="s">
        <v>79</v>
      </c>
    </row>
    <row r="190" spans="1:65" s="2" customFormat="1" ht="16.5" customHeight="1">
      <c r="A190" s="28"/>
      <c r="B190" s="137"/>
      <c r="C190" s="138" t="s">
        <v>182</v>
      </c>
      <c r="D190" s="138" t="s">
        <v>109</v>
      </c>
      <c r="E190" s="139" t="s">
        <v>219</v>
      </c>
      <c r="F190" s="140" t="s">
        <v>220</v>
      </c>
      <c r="G190" s="141" t="s">
        <v>112</v>
      </c>
      <c r="H190" s="142">
        <v>1</v>
      </c>
      <c r="I190" s="143"/>
      <c r="J190" s="143">
        <f>ROUND(I190*H190,2)</f>
        <v>0</v>
      </c>
      <c r="K190" s="140" t="s">
        <v>113</v>
      </c>
      <c r="L190" s="29"/>
      <c r="M190" s="144" t="s">
        <v>1</v>
      </c>
      <c r="N190" s="145" t="s">
        <v>36</v>
      </c>
      <c r="O190" s="146">
        <v>0</v>
      </c>
      <c r="P190" s="146">
        <f>O190*H190</f>
        <v>0</v>
      </c>
      <c r="Q190" s="146">
        <v>0</v>
      </c>
      <c r="R190" s="146">
        <f>Q190*H190</f>
        <v>0</v>
      </c>
      <c r="S190" s="146">
        <v>0</v>
      </c>
      <c r="T190" s="147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48" t="s">
        <v>114</v>
      </c>
      <c r="AT190" s="148" t="s">
        <v>109</v>
      </c>
      <c r="AU190" s="148" t="s">
        <v>79</v>
      </c>
      <c r="AY190" s="16" t="s">
        <v>108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6" t="s">
        <v>79</v>
      </c>
      <c r="BK190" s="149">
        <f>ROUND(I190*H190,2)</f>
        <v>0</v>
      </c>
      <c r="BL190" s="16" t="s">
        <v>114</v>
      </c>
      <c r="BM190" s="148" t="s">
        <v>221</v>
      </c>
    </row>
    <row r="191" spans="1:47" s="2" customFormat="1" ht="29.25">
      <c r="A191" s="28"/>
      <c r="B191" s="29"/>
      <c r="C191" s="28"/>
      <c r="D191" s="150" t="s">
        <v>115</v>
      </c>
      <c r="E191" s="28"/>
      <c r="F191" s="151" t="s">
        <v>203</v>
      </c>
      <c r="G191" s="28"/>
      <c r="H191" s="28"/>
      <c r="I191" s="28"/>
      <c r="J191" s="28"/>
      <c r="K191" s="28"/>
      <c r="L191" s="29"/>
      <c r="M191" s="152"/>
      <c r="N191" s="153"/>
      <c r="O191" s="54"/>
      <c r="P191" s="54"/>
      <c r="Q191" s="54"/>
      <c r="R191" s="54"/>
      <c r="S191" s="54"/>
      <c r="T191" s="55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T191" s="16" t="s">
        <v>115</v>
      </c>
      <c r="AU191" s="16" t="s">
        <v>79</v>
      </c>
    </row>
    <row r="192" spans="1:65" s="2" customFormat="1" ht="16.5" customHeight="1">
      <c r="A192" s="28"/>
      <c r="B192" s="137"/>
      <c r="C192" s="138" t="s">
        <v>222</v>
      </c>
      <c r="D192" s="138" t="s">
        <v>109</v>
      </c>
      <c r="E192" s="139" t="s">
        <v>223</v>
      </c>
      <c r="F192" s="140" t="s">
        <v>224</v>
      </c>
      <c r="G192" s="141" t="s">
        <v>112</v>
      </c>
      <c r="H192" s="142">
        <v>1</v>
      </c>
      <c r="I192" s="143"/>
      <c r="J192" s="143">
        <f>ROUND(I192*H192,2)</f>
        <v>0</v>
      </c>
      <c r="K192" s="140" t="s">
        <v>113</v>
      </c>
      <c r="L192" s="29"/>
      <c r="M192" s="144" t="s">
        <v>1</v>
      </c>
      <c r="N192" s="145" t="s">
        <v>36</v>
      </c>
      <c r="O192" s="146">
        <v>0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48" t="s">
        <v>114</v>
      </c>
      <c r="AT192" s="148" t="s">
        <v>109</v>
      </c>
      <c r="AU192" s="148" t="s">
        <v>79</v>
      </c>
      <c r="AY192" s="16" t="s">
        <v>108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6" t="s">
        <v>79</v>
      </c>
      <c r="BK192" s="149">
        <f>ROUND(I192*H192,2)</f>
        <v>0</v>
      </c>
      <c r="BL192" s="16" t="s">
        <v>114</v>
      </c>
      <c r="BM192" s="148" t="s">
        <v>225</v>
      </c>
    </row>
    <row r="193" spans="1:47" s="2" customFormat="1" ht="29.25">
      <c r="A193" s="28"/>
      <c r="B193" s="29"/>
      <c r="C193" s="28"/>
      <c r="D193" s="150" t="s">
        <v>115</v>
      </c>
      <c r="E193" s="28"/>
      <c r="F193" s="151" t="s">
        <v>203</v>
      </c>
      <c r="G193" s="28"/>
      <c r="H193" s="28"/>
      <c r="I193" s="28"/>
      <c r="J193" s="28"/>
      <c r="K193" s="28"/>
      <c r="L193" s="29"/>
      <c r="M193" s="152"/>
      <c r="N193" s="153"/>
      <c r="O193" s="54"/>
      <c r="P193" s="54"/>
      <c r="Q193" s="54"/>
      <c r="R193" s="54"/>
      <c r="S193" s="54"/>
      <c r="T193" s="55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T193" s="16" t="s">
        <v>115</v>
      </c>
      <c r="AU193" s="16" t="s">
        <v>79</v>
      </c>
    </row>
    <row r="194" spans="1:65" s="2" customFormat="1" ht="16.5" customHeight="1">
      <c r="A194" s="28"/>
      <c r="B194" s="137"/>
      <c r="C194" s="138" t="s">
        <v>186</v>
      </c>
      <c r="D194" s="138" t="s">
        <v>109</v>
      </c>
      <c r="E194" s="139" t="s">
        <v>226</v>
      </c>
      <c r="F194" s="140" t="s">
        <v>227</v>
      </c>
      <c r="G194" s="141" t="s">
        <v>112</v>
      </c>
      <c r="H194" s="142">
        <v>1</v>
      </c>
      <c r="I194" s="143"/>
      <c r="J194" s="143">
        <f>ROUND(I194*H194,2)</f>
        <v>0</v>
      </c>
      <c r="K194" s="140" t="s">
        <v>113</v>
      </c>
      <c r="L194" s="29"/>
      <c r="M194" s="144" t="s">
        <v>1</v>
      </c>
      <c r="N194" s="145" t="s">
        <v>36</v>
      </c>
      <c r="O194" s="146">
        <v>0</v>
      </c>
      <c r="P194" s="146">
        <f>O194*H194</f>
        <v>0</v>
      </c>
      <c r="Q194" s="146">
        <v>0</v>
      </c>
      <c r="R194" s="146">
        <f>Q194*H194</f>
        <v>0</v>
      </c>
      <c r="S194" s="146">
        <v>0</v>
      </c>
      <c r="T194" s="147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48" t="s">
        <v>114</v>
      </c>
      <c r="AT194" s="148" t="s">
        <v>109</v>
      </c>
      <c r="AU194" s="148" t="s">
        <v>79</v>
      </c>
      <c r="AY194" s="16" t="s">
        <v>108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6" t="s">
        <v>79</v>
      </c>
      <c r="BK194" s="149">
        <f>ROUND(I194*H194,2)</f>
        <v>0</v>
      </c>
      <c r="BL194" s="16" t="s">
        <v>114</v>
      </c>
      <c r="BM194" s="148" t="s">
        <v>228</v>
      </c>
    </row>
    <row r="195" spans="1:47" s="2" customFormat="1" ht="29.25">
      <c r="A195" s="28"/>
      <c r="B195" s="29"/>
      <c r="C195" s="28"/>
      <c r="D195" s="150" t="s">
        <v>115</v>
      </c>
      <c r="E195" s="28"/>
      <c r="F195" s="151" t="s">
        <v>203</v>
      </c>
      <c r="G195" s="28"/>
      <c r="H195" s="28"/>
      <c r="I195" s="28"/>
      <c r="J195" s="28"/>
      <c r="K195" s="28"/>
      <c r="L195" s="29"/>
      <c r="M195" s="152"/>
      <c r="N195" s="153"/>
      <c r="O195" s="54"/>
      <c r="P195" s="54"/>
      <c r="Q195" s="54"/>
      <c r="R195" s="54"/>
      <c r="S195" s="54"/>
      <c r="T195" s="55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T195" s="16" t="s">
        <v>115</v>
      </c>
      <c r="AU195" s="16" t="s">
        <v>79</v>
      </c>
    </row>
    <row r="196" spans="1:65" s="2" customFormat="1" ht="16.5" customHeight="1">
      <c r="A196" s="28"/>
      <c r="B196" s="137"/>
      <c r="C196" s="138" t="s">
        <v>229</v>
      </c>
      <c r="D196" s="138" t="s">
        <v>109</v>
      </c>
      <c r="E196" s="139" t="s">
        <v>230</v>
      </c>
      <c r="F196" s="140" t="s">
        <v>231</v>
      </c>
      <c r="G196" s="141" t="s">
        <v>112</v>
      </c>
      <c r="H196" s="142">
        <v>1</v>
      </c>
      <c r="I196" s="143"/>
      <c r="J196" s="143">
        <f>ROUND(I196*H196,2)</f>
        <v>0</v>
      </c>
      <c r="K196" s="140" t="s">
        <v>113</v>
      </c>
      <c r="L196" s="29"/>
      <c r="M196" s="144" t="s">
        <v>1</v>
      </c>
      <c r="N196" s="145" t="s">
        <v>36</v>
      </c>
      <c r="O196" s="146">
        <v>0</v>
      </c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48" t="s">
        <v>114</v>
      </c>
      <c r="AT196" s="148" t="s">
        <v>109</v>
      </c>
      <c r="AU196" s="148" t="s">
        <v>79</v>
      </c>
      <c r="AY196" s="16" t="s">
        <v>108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6" t="s">
        <v>79</v>
      </c>
      <c r="BK196" s="149">
        <f>ROUND(I196*H196,2)</f>
        <v>0</v>
      </c>
      <c r="BL196" s="16" t="s">
        <v>114</v>
      </c>
      <c r="BM196" s="148" t="s">
        <v>232</v>
      </c>
    </row>
    <row r="197" spans="1:47" s="2" customFormat="1" ht="29.25">
      <c r="A197" s="28"/>
      <c r="B197" s="29"/>
      <c r="C197" s="28"/>
      <c r="D197" s="150" t="s">
        <v>115</v>
      </c>
      <c r="E197" s="28"/>
      <c r="F197" s="151" t="s">
        <v>203</v>
      </c>
      <c r="G197" s="28"/>
      <c r="H197" s="28"/>
      <c r="I197" s="28"/>
      <c r="J197" s="28"/>
      <c r="K197" s="28"/>
      <c r="L197" s="29"/>
      <c r="M197" s="152"/>
      <c r="N197" s="153"/>
      <c r="O197" s="54"/>
      <c r="P197" s="54"/>
      <c r="Q197" s="54"/>
      <c r="R197" s="54"/>
      <c r="S197" s="54"/>
      <c r="T197" s="55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T197" s="16" t="s">
        <v>115</v>
      </c>
      <c r="AU197" s="16" t="s">
        <v>79</v>
      </c>
    </row>
    <row r="198" spans="1:65" s="2" customFormat="1" ht="16.5" customHeight="1">
      <c r="A198" s="28"/>
      <c r="B198" s="137"/>
      <c r="C198" s="138" t="s">
        <v>191</v>
      </c>
      <c r="D198" s="138" t="s">
        <v>109</v>
      </c>
      <c r="E198" s="139" t="s">
        <v>233</v>
      </c>
      <c r="F198" s="140" t="s">
        <v>227</v>
      </c>
      <c r="G198" s="141" t="s">
        <v>112</v>
      </c>
      <c r="H198" s="142">
        <v>1</v>
      </c>
      <c r="I198" s="143"/>
      <c r="J198" s="143">
        <f>ROUND(I198*H198,2)</f>
        <v>0</v>
      </c>
      <c r="K198" s="140" t="s">
        <v>113</v>
      </c>
      <c r="L198" s="29"/>
      <c r="M198" s="144" t="s">
        <v>1</v>
      </c>
      <c r="N198" s="145" t="s">
        <v>36</v>
      </c>
      <c r="O198" s="146">
        <v>0</v>
      </c>
      <c r="P198" s="146">
        <f>O198*H198</f>
        <v>0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48" t="s">
        <v>114</v>
      </c>
      <c r="AT198" s="148" t="s">
        <v>109</v>
      </c>
      <c r="AU198" s="148" t="s">
        <v>79</v>
      </c>
      <c r="AY198" s="16" t="s">
        <v>108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6" t="s">
        <v>79</v>
      </c>
      <c r="BK198" s="149">
        <f>ROUND(I198*H198,2)</f>
        <v>0</v>
      </c>
      <c r="BL198" s="16" t="s">
        <v>114</v>
      </c>
      <c r="BM198" s="148" t="s">
        <v>234</v>
      </c>
    </row>
    <row r="199" spans="1:47" s="2" customFormat="1" ht="29.25">
      <c r="A199" s="28"/>
      <c r="B199" s="29"/>
      <c r="C199" s="28"/>
      <c r="D199" s="150" t="s">
        <v>115</v>
      </c>
      <c r="E199" s="28"/>
      <c r="F199" s="151" t="s">
        <v>203</v>
      </c>
      <c r="G199" s="28"/>
      <c r="H199" s="28"/>
      <c r="I199" s="28"/>
      <c r="J199" s="28"/>
      <c r="K199" s="28"/>
      <c r="L199" s="29"/>
      <c r="M199" s="152"/>
      <c r="N199" s="153"/>
      <c r="O199" s="54"/>
      <c r="P199" s="54"/>
      <c r="Q199" s="54"/>
      <c r="R199" s="54"/>
      <c r="S199" s="54"/>
      <c r="T199" s="55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T199" s="16" t="s">
        <v>115</v>
      </c>
      <c r="AU199" s="16" t="s">
        <v>79</v>
      </c>
    </row>
    <row r="200" spans="1:65" s="2" customFormat="1" ht="16.5" customHeight="1">
      <c r="A200" s="28"/>
      <c r="B200" s="137"/>
      <c r="C200" s="138" t="s">
        <v>235</v>
      </c>
      <c r="D200" s="138" t="s">
        <v>109</v>
      </c>
      <c r="E200" s="139" t="s">
        <v>236</v>
      </c>
      <c r="F200" s="140" t="s">
        <v>231</v>
      </c>
      <c r="G200" s="141" t="s">
        <v>112</v>
      </c>
      <c r="H200" s="142">
        <v>1</v>
      </c>
      <c r="I200" s="143"/>
      <c r="J200" s="143">
        <f>ROUND(I200*H200,2)</f>
        <v>0</v>
      </c>
      <c r="K200" s="140" t="s">
        <v>113</v>
      </c>
      <c r="L200" s="29"/>
      <c r="M200" s="144" t="s">
        <v>1</v>
      </c>
      <c r="N200" s="145" t="s">
        <v>36</v>
      </c>
      <c r="O200" s="146">
        <v>0</v>
      </c>
      <c r="P200" s="146">
        <f>O200*H200</f>
        <v>0</v>
      </c>
      <c r="Q200" s="146">
        <v>0</v>
      </c>
      <c r="R200" s="146">
        <f>Q200*H200</f>
        <v>0</v>
      </c>
      <c r="S200" s="146">
        <v>0</v>
      </c>
      <c r="T200" s="147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48" t="s">
        <v>114</v>
      </c>
      <c r="AT200" s="148" t="s">
        <v>109</v>
      </c>
      <c r="AU200" s="148" t="s">
        <v>79</v>
      </c>
      <c r="AY200" s="16" t="s">
        <v>108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6" t="s">
        <v>79</v>
      </c>
      <c r="BK200" s="149">
        <f>ROUND(I200*H200,2)</f>
        <v>0</v>
      </c>
      <c r="BL200" s="16" t="s">
        <v>114</v>
      </c>
      <c r="BM200" s="148" t="s">
        <v>237</v>
      </c>
    </row>
    <row r="201" spans="1:47" s="2" customFormat="1" ht="29.25">
      <c r="A201" s="28"/>
      <c r="B201" s="29"/>
      <c r="C201" s="28"/>
      <c r="D201" s="150" t="s">
        <v>115</v>
      </c>
      <c r="E201" s="28"/>
      <c r="F201" s="151" t="s">
        <v>203</v>
      </c>
      <c r="G201" s="28"/>
      <c r="H201" s="28"/>
      <c r="I201" s="28"/>
      <c r="J201" s="28"/>
      <c r="K201" s="28"/>
      <c r="L201" s="29"/>
      <c r="M201" s="152"/>
      <c r="N201" s="153"/>
      <c r="O201" s="54"/>
      <c r="P201" s="54"/>
      <c r="Q201" s="54"/>
      <c r="R201" s="54"/>
      <c r="S201" s="54"/>
      <c r="T201" s="55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T201" s="16" t="s">
        <v>115</v>
      </c>
      <c r="AU201" s="16" t="s">
        <v>79</v>
      </c>
    </row>
    <row r="202" spans="1:65" s="2" customFormat="1" ht="16.5" customHeight="1">
      <c r="A202" s="28"/>
      <c r="B202" s="137"/>
      <c r="C202" s="138" t="s">
        <v>193</v>
      </c>
      <c r="D202" s="138" t="s">
        <v>109</v>
      </c>
      <c r="E202" s="139" t="s">
        <v>238</v>
      </c>
      <c r="F202" s="140" t="s">
        <v>224</v>
      </c>
      <c r="G202" s="141" t="s">
        <v>112</v>
      </c>
      <c r="H202" s="142">
        <v>1</v>
      </c>
      <c r="I202" s="143"/>
      <c r="J202" s="143">
        <f>ROUND(I202*H202,2)</f>
        <v>0</v>
      </c>
      <c r="K202" s="140" t="s">
        <v>113</v>
      </c>
      <c r="L202" s="29"/>
      <c r="M202" s="144" t="s">
        <v>1</v>
      </c>
      <c r="N202" s="145" t="s">
        <v>36</v>
      </c>
      <c r="O202" s="146">
        <v>0</v>
      </c>
      <c r="P202" s="146">
        <f>O202*H202</f>
        <v>0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48" t="s">
        <v>114</v>
      </c>
      <c r="AT202" s="148" t="s">
        <v>109</v>
      </c>
      <c r="AU202" s="148" t="s">
        <v>79</v>
      </c>
      <c r="AY202" s="16" t="s">
        <v>108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6" t="s">
        <v>79</v>
      </c>
      <c r="BK202" s="149">
        <f>ROUND(I202*H202,2)</f>
        <v>0</v>
      </c>
      <c r="BL202" s="16" t="s">
        <v>114</v>
      </c>
      <c r="BM202" s="148" t="s">
        <v>239</v>
      </c>
    </row>
    <row r="203" spans="1:47" s="2" customFormat="1" ht="29.25">
      <c r="A203" s="28"/>
      <c r="B203" s="29"/>
      <c r="C203" s="28"/>
      <c r="D203" s="150" t="s">
        <v>115</v>
      </c>
      <c r="E203" s="28"/>
      <c r="F203" s="151" t="s">
        <v>203</v>
      </c>
      <c r="G203" s="28"/>
      <c r="H203" s="28"/>
      <c r="I203" s="28"/>
      <c r="J203" s="28"/>
      <c r="K203" s="28"/>
      <c r="L203" s="29"/>
      <c r="M203" s="152"/>
      <c r="N203" s="153"/>
      <c r="O203" s="54"/>
      <c r="P203" s="54"/>
      <c r="Q203" s="54"/>
      <c r="R203" s="54"/>
      <c r="S203" s="54"/>
      <c r="T203" s="55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T203" s="16" t="s">
        <v>115</v>
      </c>
      <c r="AU203" s="16" t="s">
        <v>79</v>
      </c>
    </row>
    <row r="204" spans="1:65" s="2" customFormat="1" ht="16.5" customHeight="1">
      <c r="A204" s="28"/>
      <c r="B204" s="137"/>
      <c r="C204" s="138" t="s">
        <v>240</v>
      </c>
      <c r="D204" s="138" t="s">
        <v>109</v>
      </c>
      <c r="E204" s="139" t="s">
        <v>241</v>
      </c>
      <c r="F204" s="140" t="s">
        <v>224</v>
      </c>
      <c r="G204" s="141" t="s">
        <v>112</v>
      </c>
      <c r="H204" s="142">
        <v>1</v>
      </c>
      <c r="I204" s="143"/>
      <c r="J204" s="143">
        <f>ROUND(I204*H204,2)</f>
        <v>0</v>
      </c>
      <c r="K204" s="140" t="s">
        <v>113</v>
      </c>
      <c r="L204" s="29"/>
      <c r="M204" s="144" t="s">
        <v>1</v>
      </c>
      <c r="N204" s="145" t="s">
        <v>36</v>
      </c>
      <c r="O204" s="146">
        <v>0</v>
      </c>
      <c r="P204" s="146">
        <f>O204*H204</f>
        <v>0</v>
      </c>
      <c r="Q204" s="146">
        <v>0</v>
      </c>
      <c r="R204" s="146">
        <f>Q204*H204</f>
        <v>0</v>
      </c>
      <c r="S204" s="146">
        <v>0</v>
      </c>
      <c r="T204" s="147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48" t="s">
        <v>114</v>
      </c>
      <c r="AT204" s="148" t="s">
        <v>109</v>
      </c>
      <c r="AU204" s="148" t="s">
        <v>79</v>
      </c>
      <c r="AY204" s="16" t="s">
        <v>108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6" t="s">
        <v>79</v>
      </c>
      <c r="BK204" s="149">
        <f>ROUND(I204*H204,2)</f>
        <v>0</v>
      </c>
      <c r="BL204" s="16" t="s">
        <v>114</v>
      </c>
      <c r="BM204" s="148" t="s">
        <v>242</v>
      </c>
    </row>
    <row r="205" spans="1:47" s="2" customFormat="1" ht="29.25">
      <c r="A205" s="28"/>
      <c r="B205" s="29"/>
      <c r="C205" s="28"/>
      <c r="D205" s="150" t="s">
        <v>115</v>
      </c>
      <c r="E205" s="28"/>
      <c r="F205" s="151" t="s">
        <v>203</v>
      </c>
      <c r="G205" s="28"/>
      <c r="H205" s="28"/>
      <c r="I205" s="28"/>
      <c r="J205" s="28"/>
      <c r="K205" s="28"/>
      <c r="L205" s="29"/>
      <c r="M205" s="152"/>
      <c r="N205" s="153"/>
      <c r="O205" s="54"/>
      <c r="P205" s="54"/>
      <c r="Q205" s="54"/>
      <c r="R205" s="54"/>
      <c r="S205" s="54"/>
      <c r="T205" s="55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T205" s="16" t="s">
        <v>115</v>
      </c>
      <c r="AU205" s="16" t="s">
        <v>79</v>
      </c>
    </row>
    <row r="206" spans="1:65" s="2" customFormat="1" ht="16.5" customHeight="1">
      <c r="A206" s="28"/>
      <c r="B206" s="137"/>
      <c r="C206" s="138" t="s">
        <v>194</v>
      </c>
      <c r="D206" s="138" t="s">
        <v>109</v>
      </c>
      <c r="E206" s="139" t="s">
        <v>243</v>
      </c>
      <c r="F206" s="140" t="s">
        <v>224</v>
      </c>
      <c r="G206" s="141" t="s">
        <v>112</v>
      </c>
      <c r="H206" s="142">
        <v>1</v>
      </c>
      <c r="I206" s="143"/>
      <c r="J206" s="143">
        <f>ROUND(I206*H206,2)</f>
        <v>0</v>
      </c>
      <c r="K206" s="140" t="s">
        <v>113</v>
      </c>
      <c r="L206" s="29"/>
      <c r="M206" s="144" t="s">
        <v>1</v>
      </c>
      <c r="N206" s="145" t="s">
        <v>36</v>
      </c>
      <c r="O206" s="146">
        <v>0</v>
      </c>
      <c r="P206" s="146">
        <f>O206*H206</f>
        <v>0</v>
      </c>
      <c r="Q206" s="146">
        <v>0</v>
      </c>
      <c r="R206" s="146">
        <f>Q206*H206</f>
        <v>0</v>
      </c>
      <c r="S206" s="146">
        <v>0</v>
      </c>
      <c r="T206" s="147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48" t="s">
        <v>114</v>
      </c>
      <c r="AT206" s="148" t="s">
        <v>109</v>
      </c>
      <c r="AU206" s="148" t="s">
        <v>79</v>
      </c>
      <c r="AY206" s="16" t="s">
        <v>108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6" t="s">
        <v>79</v>
      </c>
      <c r="BK206" s="149">
        <f>ROUND(I206*H206,2)</f>
        <v>0</v>
      </c>
      <c r="BL206" s="16" t="s">
        <v>114</v>
      </c>
      <c r="BM206" s="148" t="s">
        <v>244</v>
      </c>
    </row>
    <row r="207" spans="1:47" s="2" customFormat="1" ht="29.25">
      <c r="A207" s="28"/>
      <c r="B207" s="29"/>
      <c r="C207" s="28"/>
      <c r="D207" s="150" t="s">
        <v>115</v>
      </c>
      <c r="E207" s="28"/>
      <c r="F207" s="151" t="s">
        <v>203</v>
      </c>
      <c r="G207" s="28"/>
      <c r="H207" s="28"/>
      <c r="I207" s="28"/>
      <c r="J207" s="28"/>
      <c r="K207" s="28"/>
      <c r="L207" s="29"/>
      <c r="M207" s="152"/>
      <c r="N207" s="153"/>
      <c r="O207" s="54"/>
      <c r="P207" s="54"/>
      <c r="Q207" s="54"/>
      <c r="R207" s="54"/>
      <c r="S207" s="54"/>
      <c r="T207" s="55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T207" s="16" t="s">
        <v>115</v>
      </c>
      <c r="AU207" s="16" t="s">
        <v>79</v>
      </c>
    </row>
    <row r="208" spans="1:65" s="2" customFormat="1" ht="16.5" customHeight="1">
      <c r="A208" s="28"/>
      <c r="B208" s="137"/>
      <c r="C208" s="138" t="s">
        <v>245</v>
      </c>
      <c r="D208" s="138" t="s">
        <v>109</v>
      </c>
      <c r="E208" s="139" t="s">
        <v>246</v>
      </c>
      <c r="F208" s="140" t="s">
        <v>247</v>
      </c>
      <c r="G208" s="141" t="s">
        <v>112</v>
      </c>
      <c r="H208" s="142">
        <v>1</v>
      </c>
      <c r="I208" s="143"/>
      <c r="J208" s="143">
        <f>ROUND(I208*H208,2)</f>
        <v>0</v>
      </c>
      <c r="K208" s="140" t="s">
        <v>113</v>
      </c>
      <c r="L208" s="29"/>
      <c r="M208" s="144" t="s">
        <v>1</v>
      </c>
      <c r="N208" s="145" t="s">
        <v>36</v>
      </c>
      <c r="O208" s="146">
        <v>0</v>
      </c>
      <c r="P208" s="146">
        <f>O208*H208</f>
        <v>0</v>
      </c>
      <c r="Q208" s="146">
        <v>0</v>
      </c>
      <c r="R208" s="146">
        <f>Q208*H208</f>
        <v>0</v>
      </c>
      <c r="S208" s="146">
        <v>0</v>
      </c>
      <c r="T208" s="147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48" t="s">
        <v>114</v>
      </c>
      <c r="AT208" s="148" t="s">
        <v>109</v>
      </c>
      <c r="AU208" s="148" t="s">
        <v>79</v>
      </c>
      <c r="AY208" s="16" t="s">
        <v>108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6" t="s">
        <v>79</v>
      </c>
      <c r="BK208" s="149">
        <f>ROUND(I208*H208,2)</f>
        <v>0</v>
      </c>
      <c r="BL208" s="16" t="s">
        <v>114</v>
      </c>
      <c r="BM208" s="148" t="s">
        <v>248</v>
      </c>
    </row>
    <row r="209" spans="1:47" s="2" customFormat="1" ht="29.25">
      <c r="A209" s="28"/>
      <c r="B209" s="29"/>
      <c r="C209" s="28"/>
      <c r="D209" s="150" t="s">
        <v>115</v>
      </c>
      <c r="E209" s="28"/>
      <c r="F209" s="151" t="s">
        <v>203</v>
      </c>
      <c r="G209" s="28"/>
      <c r="H209" s="28"/>
      <c r="I209" s="28"/>
      <c r="J209" s="28"/>
      <c r="K209" s="28"/>
      <c r="L209" s="29"/>
      <c r="M209" s="152"/>
      <c r="N209" s="153"/>
      <c r="O209" s="54"/>
      <c r="P209" s="54"/>
      <c r="Q209" s="54"/>
      <c r="R209" s="54"/>
      <c r="S209" s="54"/>
      <c r="T209" s="55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T209" s="16" t="s">
        <v>115</v>
      </c>
      <c r="AU209" s="16" t="s">
        <v>79</v>
      </c>
    </row>
    <row r="210" spans="1:65" s="2" customFormat="1" ht="16.5" customHeight="1">
      <c r="A210" s="28"/>
      <c r="B210" s="137"/>
      <c r="C210" s="138" t="s">
        <v>195</v>
      </c>
      <c r="D210" s="138" t="s">
        <v>109</v>
      </c>
      <c r="E210" s="139" t="s">
        <v>249</v>
      </c>
      <c r="F210" s="140" t="s">
        <v>224</v>
      </c>
      <c r="G210" s="141" t="s">
        <v>112</v>
      </c>
      <c r="H210" s="142">
        <v>1</v>
      </c>
      <c r="I210" s="143"/>
      <c r="J210" s="143">
        <f>ROUND(I210*H210,2)</f>
        <v>0</v>
      </c>
      <c r="K210" s="140" t="s">
        <v>113</v>
      </c>
      <c r="L210" s="29"/>
      <c r="M210" s="144" t="s">
        <v>1</v>
      </c>
      <c r="N210" s="145" t="s">
        <v>36</v>
      </c>
      <c r="O210" s="146">
        <v>0</v>
      </c>
      <c r="P210" s="146">
        <f>O210*H210</f>
        <v>0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48" t="s">
        <v>114</v>
      </c>
      <c r="AT210" s="148" t="s">
        <v>109</v>
      </c>
      <c r="AU210" s="148" t="s">
        <v>79</v>
      </c>
      <c r="AY210" s="16" t="s">
        <v>108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6" t="s">
        <v>79</v>
      </c>
      <c r="BK210" s="149">
        <f>ROUND(I210*H210,2)</f>
        <v>0</v>
      </c>
      <c r="BL210" s="16" t="s">
        <v>114</v>
      </c>
      <c r="BM210" s="148" t="s">
        <v>250</v>
      </c>
    </row>
    <row r="211" spans="1:47" s="2" customFormat="1" ht="29.25">
      <c r="A211" s="28"/>
      <c r="B211" s="29"/>
      <c r="C211" s="28"/>
      <c r="D211" s="150" t="s">
        <v>115</v>
      </c>
      <c r="E211" s="28"/>
      <c r="F211" s="151" t="s">
        <v>203</v>
      </c>
      <c r="G211" s="28"/>
      <c r="H211" s="28"/>
      <c r="I211" s="28"/>
      <c r="J211" s="28"/>
      <c r="K211" s="28"/>
      <c r="L211" s="29"/>
      <c r="M211" s="152"/>
      <c r="N211" s="153"/>
      <c r="O211" s="54"/>
      <c r="P211" s="54"/>
      <c r="Q211" s="54"/>
      <c r="R211" s="54"/>
      <c r="S211" s="54"/>
      <c r="T211" s="55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T211" s="16" t="s">
        <v>115</v>
      </c>
      <c r="AU211" s="16" t="s">
        <v>79</v>
      </c>
    </row>
    <row r="212" spans="1:65" s="2" customFormat="1" ht="16.5" customHeight="1">
      <c r="A212" s="28"/>
      <c r="B212" s="137"/>
      <c r="C212" s="138" t="s">
        <v>251</v>
      </c>
      <c r="D212" s="138" t="s">
        <v>109</v>
      </c>
      <c r="E212" s="139" t="s">
        <v>252</v>
      </c>
      <c r="F212" s="140" t="s">
        <v>224</v>
      </c>
      <c r="G212" s="141" t="s">
        <v>112</v>
      </c>
      <c r="H212" s="142">
        <v>1</v>
      </c>
      <c r="I212" s="143"/>
      <c r="J212" s="143">
        <f>ROUND(I212*H212,2)</f>
        <v>0</v>
      </c>
      <c r="K212" s="140" t="s">
        <v>113</v>
      </c>
      <c r="L212" s="29"/>
      <c r="M212" s="144" t="s">
        <v>1</v>
      </c>
      <c r="N212" s="145" t="s">
        <v>36</v>
      </c>
      <c r="O212" s="146">
        <v>0</v>
      </c>
      <c r="P212" s="146">
        <f>O212*H212</f>
        <v>0</v>
      </c>
      <c r="Q212" s="146">
        <v>0</v>
      </c>
      <c r="R212" s="146">
        <f>Q212*H212</f>
        <v>0</v>
      </c>
      <c r="S212" s="146">
        <v>0</v>
      </c>
      <c r="T212" s="147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48" t="s">
        <v>114</v>
      </c>
      <c r="AT212" s="148" t="s">
        <v>109</v>
      </c>
      <c r="AU212" s="148" t="s">
        <v>79</v>
      </c>
      <c r="AY212" s="16" t="s">
        <v>108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6" t="s">
        <v>79</v>
      </c>
      <c r="BK212" s="149">
        <f>ROUND(I212*H212,2)</f>
        <v>0</v>
      </c>
      <c r="BL212" s="16" t="s">
        <v>114</v>
      </c>
      <c r="BM212" s="148" t="s">
        <v>253</v>
      </c>
    </row>
    <row r="213" spans="1:47" s="2" customFormat="1" ht="29.25">
      <c r="A213" s="28"/>
      <c r="B213" s="29"/>
      <c r="C213" s="28"/>
      <c r="D213" s="150" t="s">
        <v>115</v>
      </c>
      <c r="E213" s="28"/>
      <c r="F213" s="151" t="s">
        <v>203</v>
      </c>
      <c r="G213" s="28"/>
      <c r="H213" s="28"/>
      <c r="I213" s="28"/>
      <c r="J213" s="28"/>
      <c r="K213" s="28"/>
      <c r="L213" s="29"/>
      <c r="M213" s="152"/>
      <c r="N213" s="153"/>
      <c r="O213" s="54"/>
      <c r="P213" s="54"/>
      <c r="Q213" s="54"/>
      <c r="R213" s="54"/>
      <c r="S213" s="54"/>
      <c r="T213" s="55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T213" s="16" t="s">
        <v>115</v>
      </c>
      <c r="AU213" s="16" t="s">
        <v>79</v>
      </c>
    </row>
    <row r="214" spans="1:65" s="2" customFormat="1" ht="16.5" customHeight="1">
      <c r="A214" s="28"/>
      <c r="B214" s="137"/>
      <c r="C214" s="138" t="s">
        <v>196</v>
      </c>
      <c r="D214" s="138" t="s">
        <v>109</v>
      </c>
      <c r="E214" s="139" t="s">
        <v>254</v>
      </c>
      <c r="F214" s="140" t="s">
        <v>255</v>
      </c>
      <c r="G214" s="141" t="s">
        <v>112</v>
      </c>
      <c r="H214" s="142">
        <v>2</v>
      </c>
      <c r="I214" s="143"/>
      <c r="J214" s="143">
        <f>ROUND(I214*H214,2)</f>
        <v>0</v>
      </c>
      <c r="K214" s="140" t="s">
        <v>113</v>
      </c>
      <c r="L214" s="29"/>
      <c r="M214" s="144" t="s">
        <v>1</v>
      </c>
      <c r="N214" s="145" t="s">
        <v>36</v>
      </c>
      <c r="O214" s="146">
        <v>0</v>
      </c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48" t="s">
        <v>114</v>
      </c>
      <c r="AT214" s="148" t="s">
        <v>109</v>
      </c>
      <c r="AU214" s="148" t="s">
        <v>79</v>
      </c>
      <c r="AY214" s="16" t="s">
        <v>108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6" t="s">
        <v>79</v>
      </c>
      <c r="BK214" s="149">
        <f>ROUND(I214*H214,2)</f>
        <v>0</v>
      </c>
      <c r="BL214" s="16" t="s">
        <v>114</v>
      </c>
      <c r="BM214" s="148" t="s">
        <v>256</v>
      </c>
    </row>
    <row r="215" spans="1:47" s="2" customFormat="1" ht="29.25">
      <c r="A215" s="28"/>
      <c r="B215" s="29"/>
      <c r="C215" s="28"/>
      <c r="D215" s="150" t="s">
        <v>115</v>
      </c>
      <c r="E215" s="28"/>
      <c r="F215" s="151" t="s">
        <v>203</v>
      </c>
      <c r="G215" s="28"/>
      <c r="H215" s="28"/>
      <c r="I215" s="28"/>
      <c r="J215" s="28"/>
      <c r="K215" s="28"/>
      <c r="L215" s="29"/>
      <c r="M215" s="152"/>
      <c r="N215" s="153"/>
      <c r="O215" s="54"/>
      <c r="P215" s="54"/>
      <c r="Q215" s="54"/>
      <c r="R215" s="54"/>
      <c r="S215" s="54"/>
      <c r="T215" s="55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T215" s="16" t="s">
        <v>115</v>
      </c>
      <c r="AU215" s="16" t="s">
        <v>79</v>
      </c>
    </row>
    <row r="216" spans="1:65" s="2" customFormat="1" ht="16.5" customHeight="1">
      <c r="A216" s="28"/>
      <c r="B216" s="137"/>
      <c r="C216" s="138" t="s">
        <v>257</v>
      </c>
      <c r="D216" s="138" t="s">
        <v>109</v>
      </c>
      <c r="E216" s="139" t="s">
        <v>258</v>
      </c>
      <c r="F216" s="140" t="s">
        <v>255</v>
      </c>
      <c r="G216" s="141" t="s">
        <v>112</v>
      </c>
      <c r="H216" s="142">
        <v>1</v>
      </c>
      <c r="I216" s="143"/>
      <c r="J216" s="143">
        <f>ROUND(I216*H216,2)</f>
        <v>0</v>
      </c>
      <c r="K216" s="140" t="s">
        <v>113</v>
      </c>
      <c r="L216" s="29"/>
      <c r="M216" s="144" t="s">
        <v>1</v>
      </c>
      <c r="N216" s="145" t="s">
        <v>36</v>
      </c>
      <c r="O216" s="146">
        <v>0</v>
      </c>
      <c r="P216" s="146">
        <f>O216*H216</f>
        <v>0</v>
      </c>
      <c r="Q216" s="146">
        <v>0</v>
      </c>
      <c r="R216" s="146">
        <f>Q216*H216</f>
        <v>0</v>
      </c>
      <c r="S216" s="146">
        <v>0</v>
      </c>
      <c r="T216" s="147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48" t="s">
        <v>114</v>
      </c>
      <c r="AT216" s="148" t="s">
        <v>109</v>
      </c>
      <c r="AU216" s="148" t="s">
        <v>79</v>
      </c>
      <c r="AY216" s="16" t="s">
        <v>108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6" t="s">
        <v>79</v>
      </c>
      <c r="BK216" s="149">
        <f>ROUND(I216*H216,2)</f>
        <v>0</v>
      </c>
      <c r="BL216" s="16" t="s">
        <v>114</v>
      </c>
      <c r="BM216" s="148" t="s">
        <v>259</v>
      </c>
    </row>
    <row r="217" spans="1:47" s="2" customFormat="1" ht="29.25">
      <c r="A217" s="28"/>
      <c r="B217" s="29"/>
      <c r="C217" s="28"/>
      <c r="D217" s="150" t="s">
        <v>115</v>
      </c>
      <c r="E217" s="28"/>
      <c r="F217" s="151" t="s">
        <v>203</v>
      </c>
      <c r="G217" s="28"/>
      <c r="H217" s="28"/>
      <c r="I217" s="28"/>
      <c r="J217" s="28"/>
      <c r="K217" s="28"/>
      <c r="L217" s="29"/>
      <c r="M217" s="152"/>
      <c r="N217" s="153"/>
      <c r="O217" s="54"/>
      <c r="P217" s="54"/>
      <c r="Q217" s="54"/>
      <c r="R217" s="54"/>
      <c r="S217" s="54"/>
      <c r="T217" s="55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T217" s="16" t="s">
        <v>115</v>
      </c>
      <c r="AU217" s="16" t="s">
        <v>79</v>
      </c>
    </row>
    <row r="218" spans="1:65" s="2" customFormat="1" ht="16.5" customHeight="1">
      <c r="A218" s="28"/>
      <c r="B218" s="137"/>
      <c r="C218" s="138" t="s">
        <v>197</v>
      </c>
      <c r="D218" s="138" t="s">
        <v>109</v>
      </c>
      <c r="E218" s="139" t="s">
        <v>260</v>
      </c>
      <c r="F218" s="140" t="s">
        <v>255</v>
      </c>
      <c r="G218" s="141" t="s">
        <v>112</v>
      </c>
      <c r="H218" s="142">
        <v>1</v>
      </c>
      <c r="I218" s="143"/>
      <c r="J218" s="143">
        <f>ROUND(I218*H218,2)</f>
        <v>0</v>
      </c>
      <c r="K218" s="140" t="s">
        <v>113</v>
      </c>
      <c r="L218" s="29"/>
      <c r="M218" s="144" t="s">
        <v>1</v>
      </c>
      <c r="N218" s="145" t="s">
        <v>36</v>
      </c>
      <c r="O218" s="146">
        <v>0</v>
      </c>
      <c r="P218" s="146">
        <f>O218*H218</f>
        <v>0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48" t="s">
        <v>114</v>
      </c>
      <c r="AT218" s="148" t="s">
        <v>109</v>
      </c>
      <c r="AU218" s="148" t="s">
        <v>79</v>
      </c>
      <c r="AY218" s="16" t="s">
        <v>108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6" t="s">
        <v>79</v>
      </c>
      <c r="BK218" s="149">
        <f>ROUND(I218*H218,2)</f>
        <v>0</v>
      </c>
      <c r="BL218" s="16" t="s">
        <v>114</v>
      </c>
      <c r="BM218" s="148" t="s">
        <v>261</v>
      </c>
    </row>
    <row r="219" spans="1:47" s="2" customFormat="1" ht="29.25">
      <c r="A219" s="28"/>
      <c r="B219" s="29"/>
      <c r="C219" s="28"/>
      <c r="D219" s="150" t="s">
        <v>115</v>
      </c>
      <c r="E219" s="28"/>
      <c r="F219" s="151" t="s">
        <v>203</v>
      </c>
      <c r="G219" s="28"/>
      <c r="H219" s="28"/>
      <c r="I219" s="28"/>
      <c r="J219" s="28"/>
      <c r="K219" s="28"/>
      <c r="L219" s="29"/>
      <c r="M219" s="152"/>
      <c r="N219" s="153"/>
      <c r="O219" s="54"/>
      <c r="P219" s="54"/>
      <c r="Q219" s="54"/>
      <c r="R219" s="54"/>
      <c r="S219" s="54"/>
      <c r="T219" s="55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T219" s="16" t="s">
        <v>115</v>
      </c>
      <c r="AU219" s="16" t="s">
        <v>79</v>
      </c>
    </row>
    <row r="220" spans="1:65" s="2" customFormat="1" ht="16.5" customHeight="1">
      <c r="A220" s="28"/>
      <c r="B220" s="137"/>
      <c r="C220" s="138" t="s">
        <v>262</v>
      </c>
      <c r="D220" s="138" t="s">
        <v>109</v>
      </c>
      <c r="E220" s="139" t="s">
        <v>263</v>
      </c>
      <c r="F220" s="140" t="s">
        <v>264</v>
      </c>
      <c r="G220" s="141" t="s">
        <v>112</v>
      </c>
      <c r="H220" s="142">
        <v>1</v>
      </c>
      <c r="I220" s="143"/>
      <c r="J220" s="143">
        <f>ROUND(I220*H220,2)</f>
        <v>0</v>
      </c>
      <c r="K220" s="140" t="s">
        <v>113</v>
      </c>
      <c r="L220" s="29"/>
      <c r="M220" s="144" t="s">
        <v>1</v>
      </c>
      <c r="N220" s="145" t="s">
        <v>36</v>
      </c>
      <c r="O220" s="146">
        <v>0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48" t="s">
        <v>114</v>
      </c>
      <c r="AT220" s="148" t="s">
        <v>109</v>
      </c>
      <c r="AU220" s="148" t="s">
        <v>79</v>
      </c>
      <c r="AY220" s="16" t="s">
        <v>108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6" t="s">
        <v>79</v>
      </c>
      <c r="BK220" s="149">
        <f>ROUND(I220*H220,2)</f>
        <v>0</v>
      </c>
      <c r="BL220" s="16" t="s">
        <v>114</v>
      </c>
      <c r="BM220" s="148" t="s">
        <v>265</v>
      </c>
    </row>
    <row r="221" spans="1:47" s="2" customFormat="1" ht="29.25">
      <c r="A221" s="28"/>
      <c r="B221" s="29"/>
      <c r="C221" s="28"/>
      <c r="D221" s="150" t="s">
        <v>115</v>
      </c>
      <c r="E221" s="28"/>
      <c r="F221" s="151" t="s">
        <v>203</v>
      </c>
      <c r="G221" s="28"/>
      <c r="H221" s="28"/>
      <c r="I221" s="28"/>
      <c r="J221" s="28"/>
      <c r="K221" s="28"/>
      <c r="L221" s="29"/>
      <c r="M221" s="152"/>
      <c r="N221" s="153"/>
      <c r="O221" s="54"/>
      <c r="P221" s="54"/>
      <c r="Q221" s="54"/>
      <c r="R221" s="54"/>
      <c r="S221" s="54"/>
      <c r="T221" s="55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T221" s="16" t="s">
        <v>115</v>
      </c>
      <c r="AU221" s="16" t="s">
        <v>79</v>
      </c>
    </row>
    <row r="222" spans="1:65" s="2" customFormat="1" ht="16.5" customHeight="1">
      <c r="A222" s="28"/>
      <c r="B222" s="137"/>
      <c r="C222" s="138" t="s">
        <v>198</v>
      </c>
      <c r="D222" s="138" t="s">
        <v>109</v>
      </c>
      <c r="E222" s="139" t="s">
        <v>266</v>
      </c>
      <c r="F222" s="140" t="s">
        <v>267</v>
      </c>
      <c r="G222" s="141" t="s">
        <v>112</v>
      </c>
      <c r="H222" s="142">
        <v>1</v>
      </c>
      <c r="I222" s="143"/>
      <c r="J222" s="143">
        <f>ROUND(I222*H222,2)</f>
        <v>0</v>
      </c>
      <c r="K222" s="140" t="s">
        <v>113</v>
      </c>
      <c r="L222" s="29"/>
      <c r="M222" s="144" t="s">
        <v>1</v>
      </c>
      <c r="N222" s="145" t="s">
        <v>36</v>
      </c>
      <c r="O222" s="146">
        <v>0</v>
      </c>
      <c r="P222" s="146">
        <f>O222*H222</f>
        <v>0</v>
      </c>
      <c r="Q222" s="146">
        <v>0</v>
      </c>
      <c r="R222" s="146">
        <f>Q222*H222</f>
        <v>0</v>
      </c>
      <c r="S222" s="146">
        <v>0</v>
      </c>
      <c r="T222" s="147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48" t="s">
        <v>114</v>
      </c>
      <c r="AT222" s="148" t="s">
        <v>109</v>
      </c>
      <c r="AU222" s="148" t="s">
        <v>79</v>
      </c>
      <c r="AY222" s="16" t="s">
        <v>108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6" t="s">
        <v>79</v>
      </c>
      <c r="BK222" s="149">
        <f>ROUND(I222*H222,2)</f>
        <v>0</v>
      </c>
      <c r="BL222" s="16" t="s">
        <v>114</v>
      </c>
      <c r="BM222" s="148" t="s">
        <v>268</v>
      </c>
    </row>
    <row r="223" spans="1:47" s="2" customFormat="1" ht="29.25">
      <c r="A223" s="28"/>
      <c r="B223" s="29"/>
      <c r="C223" s="28"/>
      <c r="D223" s="150" t="s">
        <v>115</v>
      </c>
      <c r="E223" s="28"/>
      <c r="F223" s="151" t="s">
        <v>203</v>
      </c>
      <c r="G223" s="28"/>
      <c r="H223" s="28"/>
      <c r="I223" s="28"/>
      <c r="J223" s="28"/>
      <c r="K223" s="28"/>
      <c r="L223" s="29"/>
      <c r="M223" s="152"/>
      <c r="N223" s="153"/>
      <c r="O223" s="54"/>
      <c r="P223" s="54"/>
      <c r="Q223" s="54"/>
      <c r="R223" s="54"/>
      <c r="S223" s="54"/>
      <c r="T223" s="55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T223" s="16" t="s">
        <v>115</v>
      </c>
      <c r="AU223" s="16" t="s">
        <v>79</v>
      </c>
    </row>
    <row r="224" spans="1:65" s="2" customFormat="1" ht="16.5" customHeight="1">
      <c r="A224" s="28"/>
      <c r="B224" s="137"/>
      <c r="C224" s="138" t="s">
        <v>269</v>
      </c>
      <c r="D224" s="138" t="s">
        <v>109</v>
      </c>
      <c r="E224" s="139" t="s">
        <v>270</v>
      </c>
      <c r="F224" s="140" t="s">
        <v>264</v>
      </c>
      <c r="G224" s="141" t="s">
        <v>112</v>
      </c>
      <c r="H224" s="142">
        <v>1</v>
      </c>
      <c r="I224" s="143"/>
      <c r="J224" s="143">
        <f>ROUND(I224*H224,2)</f>
        <v>0</v>
      </c>
      <c r="K224" s="140" t="s">
        <v>113</v>
      </c>
      <c r="L224" s="29"/>
      <c r="M224" s="144" t="s">
        <v>1</v>
      </c>
      <c r="N224" s="145" t="s">
        <v>36</v>
      </c>
      <c r="O224" s="146">
        <v>0</v>
      </c>
      <c r="P224" s="146">
        <f>O224*H224</f>
        <v>0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48" t="s">
        <v>114</v>
      </c>
      <c r="AT224" s="148" t="s">
        <v>109</v>
      </c>
      <c r="AU224" s="148" t="s">
        <v>79</v>
      </c>
      <c r="AY224" s="16" t="s">
        <v>108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6" t="s">
        <v>79</v>
      </c>
      <c r="BK224" s="149">
        <f>ROUND(I224*H224,2)</f>
        <v>0</v>
      </c>
      <c r="BL224" s="16" t="s">
        <v>114</v>
      </c>
      <c r="BM224" s="148" t="s">
        <v>271</v>
      </c>
    </row>
    <row r="225" spans="1:47" s="2" customFormat="1" ht="29.25">
      <c r="A225" s="28"/>
      <c r="B225" s="29"/>
      <c r="C225" s="28"/>
      <c r="D225" s="150" t="s">
        <v>115</v>
      </c>
      <c r="E225" s="28"/>
      <c r="F225" s="151" t="s">
        <v>203</v>
      </c>
      <c r="G225" s="28"/>
      <c r="H225" s="28"/>
      <c r="I225" s="28"/>
      <c r="J225" s="28"/>
      <c r="K225" s="28"/>
      <c r="L225" s="29"/>
      <c r="M225" s="152"/>
      <c r="N225" s="153"/>
      <c r="O225" s="54"/>
      <c r="P225" s="54"/>
      <c r="Q225" s="54"/>
      <c r="R225" s="54"/>
      <c r="S225" s="54"/>
      <c r="T225" s="55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T225" s="16" t="s">
        <v>115</v>
      </c>
      <c r="AU225" s="16" t="s">
        <v>79</v>
      </c>
    </row>
    <row r="226" spans="1:65" s="2" customFormat="1" ht="16.5" customHeight="1">
      <c r="A226" s="28"/>
      <c r="B226" s="137"/>
      <c r="C226" s="138" t="s">
        <v>199</v>
      </c>
      <c r="D226" s="138" t="s">
        <v>109</v>
      </c>
      <c r="E226" s="139" t="s">
        <v>272</v>
      </c>
      <c r="F226" s="140" t="s">
        <v>255</v>
      </c>
      <c r="G226" s="141" t="s">
        <v>112</v>
      </c>
      <c r="H226" s="142">
        <v>1</v>
      </c>
      <c r="I226" s="143"/>
      <c r="J226" s="143">
        <f>ROUND(I226*H226,2)</f>
        <v>0</v>
      </c>
      <c r="K226" s="140" t="s">
        <v>113</v>
      </c>
      <c r="L226" s="29"/>
      <c r="M226" s="144" t="s">
        <v>1</v>
      </c>
      <c r="N226" s="145" t="s">
        <v>36</v>
      </c>
      <c r="O226" s="146">
        <v>0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48" t="s">
        <v>114</v>
      </c>
      <c r="AT226" s="148" t="s">
        <v>109</v>
      </c>
      <c r="AU226" s="148" t="s">
        <v>79</v>
      </c>
      <c r="AY226" s="16" t="s">
        <v>108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6" t="s">
        <v>79</v>
      </c>
      <c r="BK226" s="149">
        <f>ROUND(I226*H226,2)</f>
        <v>0</v>
      </c>
      <c r="BL226" s="16" t="s">
        <v>114</v>
      </c>
      <c r="BM226" s="148" t="s">
        <v>273</v>
      </c>
    </row>
    <row r="227" spans="1:47" s="2" customFormat="1" ht="29.25">
      <c r="A227" s="28"/>
      <c r="B227" s="29"/>
      <c r="C227" s="28"/>
      <c r="D227" s="150" t="s">
        <v>115</v>
      </c>
      <c r="E227" s="28"/>
      <c r="F227" s="151" t="s">
        <v>203</v>
      </c>
      <c r="G227" s="28"/>
      <c r="H227" s="28"/>
      <c r="I227" s="28"/>
      <c r="J227" s="28"/>
      <c r="K227" s="28"/>
      <c r="L227" s="29"/>
      <c r="M227" s="152"/>
      <c r="N227" s="153"/>
      <c r="O227" s="54"/>
      <c r="P227" s="54"/>
      <c r="Q227" s="54"/>
      <c r="R227" s="54"/>
      <c r="S227" s="54"/>
      <c r="T227" s="55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T227" s="16" t="s">
        <v>115</v>
      </c>
      <c r="AU227" s="16" t="s">
        <v>79</v>
      </c>
    </row>
    <row r="228" spans="1:65" s="2" customFormat="1" ht="16.5" customHeight="1">
      <c r="A228" s="28"/>
      <c r="B228" s="137"/>
      <c r="C228" s="138" t="s">
        <v>274</v>
      </c>
      <c r="D228" s="138" t="s">
        <v>109</v>
      </c>
      <c r="E228" s="139" t="s">
        <v>275</v>
      </c>
      <c r="F228" s="140" t="s">
        <v>255</v>
      </c>
      <c r="G228" s="141" t="s">
        <v>112</v>
      </c>
      <c r="H228" s="142">
        <v>1</v>
      </c>
      <c r="I228" s="143"/>
      <c r="J228" s="143">
        <f>ROUND(I228*H228,2)</f>
        <v>0</v>
      </c>
      <c r="K228" s="140" t="s">
        <v>113</v>
      </c>
      <c r="L228" s="29"/>
      <c r="M228" s="144" t="s">
        <v>1</v>
      </c>
      <c r="N228" s="145" t="s">
        <v>36</v>
      </c>
      <c r="O228" s="146">
        <v>0</v>
      </c>
      <c r="P228" s="146">
        <f>O228*H228</f>
        <v>0</v>
      </c>
      <c r="Q228" s="146">
        <v>0</v>
      </c>
      <c r="R228" s="146">
        <f>Q228*H228</f>
        <v>0</v>
      </c>
      <c r="S228" s="146">
        <v>0</v>
      </c>
      <c r="T228" s="147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48" t="s">
        <v>114</v>
      </c>
      <c r="AT228" s="148" t="s">
        <v>109</v>
      </c>
      <c r="AU228" s="148" t="s">
        <v>79</v>
      </c>
      <c r="AY228" s="16" t="s">
        <v>108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6" t="s">
        <v>79</v>
      </c>
      <c r="BK228" s="149">
        <f>ROUND(I228*H228,2)</f>
        <v>0</v>
      </c>
      <c r="BL228" s="16" t="s">
        <v>114</v>
      </c>
      <c r="BM228" s="148" t="s">
        <v>276</v>
      </c>
    </row>
    <row r="229" spans="1:47" s="2" customFormat="1" ht="29.25">
      <c r="A229" s="28"/>
      <c r="B229" s="29"/>
      <c r="C229" s="28"/>
      <c r="D229" s="150" t="s">
        <v>115</v>
      </c>
      <c r="E229" s="28"/>
      <c r="F229" s="151" t="s">
        <v>203</v>
      </c>
      <c r="G229" s="28"/>
      <c r="H229" s="28"/>
      <c r="I229" s="28"/>
      <c r="J229" s="28"/>
      <c r="K229" s="28"/>
      <c r="L229" s="29"/>
      <c r="M229" s="152"/>
      <c r="N229" s="153"/>
      <c r="O229" s="54"/>
      <c r="P229" s="54"/>
      <c r="Q229" s="54"/>
      <c r="R229" s="54"/>
      <c r="S229" s="54"/>
      <c r="T229" s="55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T229" s="16" t="s">
        <v>115</v>
      </c>
      <c r="AU229" s="16" t="s">
        <v>79</v>
      </c>
    </row>
    <row r="230" spans="1:65" s="2" customFormat="1" ht="16.5" customHeight="1">
      <c r="A230" s="28"/>
      <c r="B230" s="137"/>
      <c r="C230" s="138" t="s">
        <v>200</v>
      </c>
      <c r="D230" s="138" t="s">
        <v>109</v>
      </c>
      <c r="E230" s="139" t="s">
        <v>277</v>
      </c>
      <c r="F230" s="140" t="s">
        <v>278</v>
      </c>
      <c r="G230" s="141" t="s">
        <v>112</v>
      </c>
      <c r="H230" s="142">
        <v>1</v>
      </c>
      <c r="I230" s="143"/>
      <c r="J230" s="143">
        <f>ROUND(I230*H230,2)</f>
        <v>0</v>
      </c>
      <c r="K230" s="140" t="s">
        <v>113</v>
      </c>
      <c r="L230" s="29"/>
      <c r="M230" s="144" t="s">
        <v>1</v>
      </c>
      <c r="N230" s="145" t="s">
        <v>36</v>
      </c>
      <c r="O230" s="146">
        <v>0</v>
      </c>
      <c r="P230" s="146">
        <f>O230*H230</f>
        <v>0</v>
      </c>
      <c r="Q230" s="146">
        <v>0</v>
      </c>
      <c r="R230" s="146">
        <f>Q230*H230</f>
        <v>0</v>
      </c>
      <c r="S230" s="146">
        <v>0</v>
      </c>
      <c r="T230" s="147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48" t="s">
        <v>114</v>
      </c>
      <c r="AT230" s="148" t="s">
        <v>109</v>
      </c>
      <c r="AU230" s="148" t="s">
        <v>79</v>
      </c>
      <c r="AY230" s="16" t="s">
        <v>108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6" t="s">
        <v>79</v>
      </c>
      <c r="BK230" s="149">
        <f>ROUND(I230*H230,2)</f>
        <v>0</v>
      </c>
      <c r="BL230" s="16" t="s">
        <v>114</v>
      </c>
      <c r="BM230" s="148" t="s">
        <v>279</v>
      </c>
    </row>
    <row r="231" spans="1:47" s="2" customFormat="1" ht="29.25">
      <c r="A231" s="28"/>
      <c r="B231" s="29"/>
      <c r="C231" s="28"/>
      <c r="D231" s="150" t="s">
        <v>115</v>
      </c>
      <c r="E231" s="28"/>
      <c r="F231" s="151" t="s">
        <v>203</v>
      </c>
      <c r="G231" s="28"/>
      <c r="H231" s="28"/>
      <c r="I231" s="28"/>
      <c r="J231" s="28"/>
      <c r="K231" s="28"/>
      <c r="L231" s="29"/>
      <c r="M231" s="152"/>
      <c r="N231" s="153"/>
      <c r="O231" s="54"/>
      <c r="P231" s="54"/>
      <c r="Q231" s="54"/>
      <c r="R231" s="54"/>
      <c r="S231" s="54"/>
      <c r="T231" s="55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T231" s="16" t="s">
        <v>115</v>
      </c>
      <c r="AU231" s="16" t="s">
        <v>79</v>
      </c>
    </row>
    <row r="232" spans="1:65" s="2" customFormat="1" ht="16.5" customHeight="1">
      <c r="A232" s="28"/>
      <c r="B232" s="137"/>
      <c r="C232" s="138" t="s">
        <v>280</v>
      </c>
      <c r="D232" s="138" t="s">
        <v>109</v>
      </c>
      <c r="E232" s="139" t="s">
        <v>281</v>
      </c>
      <c r="F232" s="140" t="s">
        <v>282</v>
      </c>
      <c r="G232" s="141" t="s">
        <v>283</v>
      </c>
      <c r="H232" s="142">
        <v>1</v>
      </c>
      <c r="I232" s="143"/>
      <c r="J232" s="143">
        <f>ROUND(I232*H232,2)</f>
        <v>0</v>
      </c>
      <c r="K232" s="140" t="s">
        <v>113</v>
      </c>
      <c r="L232" s="29"/>
      <c r="M232" s="144" t="s">
        <v>1</v>
      </c>
      <c r="N232" s="145" t="s">
        <v>36</v>
      </c>
      <c r="O232" s="146">
        <v>0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48" t="s">
        <v>114</v>
      </c>
      <c r="AT232" s="148" t="s">
        <v>109</v>
      </c>
      <c r="AU232" s="148" t="s">
        <v>79</v>
      </c>
      <c r="AY232" s="16" t="s">
        <v>108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6" t="s">
        <v>79</v>
      </c>
      <c r="BK232" s="149">
        <f>ROUND(I232*H232,2)</f>
        <v>0</v>
      </c>
      <c r="BL232" s="16" t="s">
        <v>114</v>
      </c>
      <c r="BM232" s="148" t="s">
        <v>284</v>
      </c>
    </row>
    <row r="233" spans="1:47" s="2" customFormat="1" ht="29.25">
      <c r="A233" s="28"/>
      <c r="B233" s="29"/>
      <c r="C233" s="28"/>
      <c r="D233" s="150" t="s">
        <v>115</v>
      </c>
      <c r="E233" s="28"/>
      <c r="F233" s="151" t="s">
        <v>203</v>
      </c>
      <c r="G233" s="28"/>
      <c r="H233" s="28"/>
      <c r="I233" s="28"/>
      <c r="J233" s="28"/>
      <c r="K233" s="28"/>
      <c r="L233" s="29"/>
      <c r="M233" s="152"/>
      <c r="N233" s="153"/>
      <c r="O233" s="54"/>
      <c r="P233" s="54"/>
      <c r="Q233" s="54"/>
      <c r="R233" s="54"/>
      <c r="S233" s="54"/>
      <c r="T233" s="55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T233" s="16" t="s">
        <v>115</v>
      </c>
      <c r="AU233" s="16" t="s">
        <v>79</v>
      </c>
    </row>
    <row r="234" spans="1:65" s="2" customFormat="1" ht="16.5" customHeight="1">
      <c r="A234" s="28"/>
      <c r="B234" s="137"/>
      <c r="C234" s="138" t="s">
        <v>202</v>
      </c>
      <c r="D234" s="138" t="s">
        <v>109</v>
      </c>
      <c r="E234" s="139" t="s">
        <v>285</v>
      </c>
      <c r="F234" s="140" t="s">
        <v>308</v>
      </c>
      <c r="G234" s="141" t="s">
        <v>283</v>
      </c>
      <c r="H234" s="142">
        <v>1</v>
      </c>
      <c r="I234" s="143"/>
      <c r="J234" s="143">
        <f>ROUND(I234*H234,2)</f>
        <v>0</v>
      </c>
      <c r="K234" s="140" t="s">
        <v>113</v>
      </c>
      <c r="L234" s="29"/>
      <c r="M234" s="144" t="s">
        <v>1</v>
      </c>
      <c r="N234" s="145" t="s">
        <v>36</v>
      </c>
      <c r="O234" s="146">
        <v>0</v>
      </c>
      <c r="P234" s="146">
        <f>O234*H234</f>
        <v>0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48" t="s">
        <v>114</v>
      </c>
      <c r="AT234" s="148" t="s">
        <v>109</v>
      </c>
      <c r="AU234" s="148" t="s">
        <v>79</v>
      </c>
      <c r="AY234" s="16" t="s">
        <v>108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6" t="s">
        <v>79</v>
      </c>
      <c r="BK234" s="149">
        <f>ROUND(I234*H234,2)</f>
        <v>0</v>
      </c>
      <c r="BL234" s="16" t="s">
        <v>114</v>
      </c>
      <c r="BM234" s="148" t="s">
        <v>286</v>
      </c>
    </row>
    <row r="235" spans="1:47" s="2" customFormat="1" ht="19.5">
      <c r="A235" s="28"/>
      <c r="B235" s="29"/>
      <c r="C235" s="28"/>
      <c r="D235" s="150" t="s">
        <v>115</v>
      </c>
      <c r="E235" s="28"/>
      <c r="F235" s="151" t="s">
        <v>287</v>
      </c>
      <c r="G235" s="28"/>
      <c r="H235" s="28"/>
      <c r="I235" s="28"/>
      <c r="J235" s="28"/>
      <c r="K235" s="28"/>
      <c r="L235" s="29"/>
      <c r="M235" s="152"/>
      <c r="N235" s="153"/>
      <c r="O235" s="54"/>
      <c r="P235" s="54"/>
      <c r="Q235" s="54"/>
      <c r="R235" s="54"/>
      <c r="S235" s="54"/>
      <c r="T235" s="55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T235" s="16" t="s">
        <v>115</v>
      </c>
      <c r="AU235" s="16" t="s">
        <v>79</v>
      </c>
    </row>
    <row r="236" spans="1:65" s="2" customFormat="1" ht="16.5" customHeight="1">
      <c r="A236" s="28"/>
      <c r="B236" s="137"/>
      <c r="C236" s="138" t="s">
        <v>288</v>
      </c>
      <c r="D236" s="138" t="s">
        <v>109</v>
      </c>
      <c r="E236" s="139" t="s">
        <v>289</v>
      </c>
      <c r="F236" s="140" t="s">
        <v>290</v>
      </c>
      <c r="G236" s="141" t="s">
        <v>283</v>
      </c>
      <c r="H236" s="142">
        <v>1</v>
      </c>
      <c r="I236" s="143"/>
      <c r="J236" s="143">
        <f>ROUND(I236*H236,2)</f>
        <v>0</v>
      </c>
      <c r="K236" s="140" t="s">
        <v>113</v>
      </c>
      <c r="L236" s="29"/>
      <c r="M236" s="144" t="s">
        <v>1</v>
      </c>
      <c r="N236" s="145" t="s">
        <v>36</v>
      </c>
      <c r="O236" s="146">
        <v>0</v>
      </c>
      <c r="P236" s="146">
        <f>O236*H236</f>
        <v>0</v>
      </c>
      <c r="Q236" s="146">
        <v>0</v>
      </c>
      <c r="R236" s="146">
        <f>Q236*H236</f>
        <v>0</v>
      </c>
      <c r="S236" s="146">
        <v>0</v>
      </c>
      <c r="T236" s="147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48" t="s">
        <v>114</v>
      </c>
      <c r="AT236" s="148" t="s">
        <v>109</v>
      </c>
      <c r="AU236" s="148" t="s">
        <v>79</v>
      </c>
      <c r="AY236" s="16" t="s">
        <v>108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6" t="s">
        <v>79</v>
      </c>
      <c r="BK236" s="149">
        <f>ROUND(I236*H236,2)</f>
        <v>0</v>
      </c>
      <c r="BL236" s="16" t="s">
        <v>114</v>
      </c>
      <c r="BM236" s="148" t="s">
        <v>291</v>
      </c>
    </row>
    <row r="237" spans="1:47" s="2" customFormat="1" ht="19.5">
      <c r="A237" s="28"/>
      <c r="B237" s="29"/>
      <c r="C237" s="28"/>
      <c r="D237" s="150" t="s">
        <v>115</v>
      </c>
      <c r="E237" s="28"/>
      <c r="F237" s="151" t="s">
        <v>287</v>
      </c>
      <c r="G237" s="28"/>
      <c r="H237" s="28"/>
      <c r="I237" s="28"/>
      <c r="J237" s="28"/>
      <c r="K237" s="28"/>
      <c r="L237" s="29"/>
      <c r="M237" s="152"/>
      <c r="N237" s="153"/>
      <c r="O237" s="54"/>
      <c r="P237" s="54"/>
      <c r="Q237" s="54"/>
      <c r="R237" s="54"/>
      <c r="S237" s="54"/>
      <c r="T237" s="55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T237" s="16" t="s">
        <v>115</v>
      </c>
      <c r="AU237" s="16" t="s">
        <v>79</v>
      </c>
    </row>
    <row r="238" spans="2:63" s="12" customFormat="1" ht="6.75" customHeight="1">
      <c r="B238" s="127"/>
      <c r="D238" s="128"/>
      <c r="E238" s="129"/>
      <c r="F238" s="129"/>
      <c r="J238" s="130"/>
      <c r="L238" s="127"/>
      <c r="M238" s="131"/>
      <c r="N238" s="132"/>
      <c r="O238" s="132"/>
      <c r="P238" s="133">
        <f>SUM(P239:P244)</f>
        <v>0</v>
      </c>
      <c r="Q238" s="132"/>
      <c r="R238" s="133">
        <f>SUM(R239:R244)</f>
        <v>0</v>
      </c>
      <c r="S238" s="132"/>
      <c r="T238" s="134">
        <f>SUM(T239:T244)</f>
        <v>0</v>
      </c>
      <c r="AR238" s="128" t="s">
        <v>79</v>
      </c>
      <c r="AT238" s="135" t="s">
        <v>70</v>
      </c>
      <c r="AU238" s="135" t="s">
        <v>71</v>
      </c>
      <c r="AY238" s="128" t="s">
        <v>108</v>
      </c>
      <c r="BK238" s="136">
        <f>SUM(BK239:BK244)</f>
        <v>0</v>
      </c>
    </row>
    <row r="239" spans="1:65" s="2" customFormat="1" ht="16.5" customHeight="1" hidden="1">
      <c r="A239" s="28"/>
      <c r="B239" s="137"/>
      <c r="C239" s="138"/>
      <c r="D239" s="138"/>
      <c r="E239" s="139"/>
      <c r="F239" s="140"/>
      <c r="G239" s="141"/>
      <c r="H239" s="142"/>
      <c r="I239" s="143"/>
      <c r="J239" s="143"/>
      <c r="K239" s="140"/>
      <c r="L239" s="29"/>
      <c r="M239" s="144" t="s">
        <v>1</v>
      </c>
      <c r="N239" s="145" t="s">
        <v>36</v>
      </c>
      <c r="O239" s="146">
        <v>0</v>
      </c>
      <c r="P239" s="146">
        <f>O239*H239</f>
        <v>0</v>
      </c>
      <c r="Q239" s="146">
        <v>0</v>
      </c>
      <c r="R239" s="146">
        <f>Q239*H239</f>
        <v>0</v>
      </c>
      <c r="S239" s="146">
        <v>0</v>
      </c>
      <c r="T239" s="147">
        <f>S239*H239</f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48" t="s">
        <v>114</v>
      </c>
      <c r="AT239" s="148" t="s">
        <v>109</v>
      </c>
      <c r="AU239" s="148" t="s">
        <v>79</v>
      </c>
      <c r="AY239" s="16" t="s">
        <v>108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6" t="s">
        <v>79</v>
      </c>
      <c r="BK239" s="149">
        <f>ROUND(I239*H239,2)</f>
        <v>0</v>
      </c>
      <c r="BL239" s="16" t="s">
        <v>114</v>
      </c>
      <c r="BM239" s="148" t="s">
        <v>292</v>
      </c>
    </row>
    <row r="240" spans="1:47" s="2" customFormat="1" ht="12" hidden="1">
      <c r="A240" s="28"/>
      <c r="B240" s="29"/>
      <c r="C240" s="28"/>
      <c r="D240" s="150"/>
      <c r="E240" s="28"/>
      <c r="F240" s="151"/>
      <c r="G240" s="28"/>
      <c r="H240" s="28"/>
      <c r="I240" s="28"/>
      <c r="J240" s="28"/>
      <c r="K240" s="28"/>
      <c r="L240" s="29"/>
      <c r="M240" s="152"/>
      <c r="N240" s="153"/>
      <c r="O240" s="54"/>
      <c r="P240" s="54"/>
      <c r="Q240" s="54"/>
      <c r="R240" s="54"/>
      <c r="S240" s="54"/>
      <c r="T240" s="55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T240" s="16" t="s">
        <v>115</v>
      </c>
      <c r="AU240" s="16" t="s">
        <v>79</v>
      </c>
    </row>
    <row r="241" spans="1:65" s="2" customFormat="1" ht="15.75" customHeight="1" hidden="1">
      <c r="A241" s="28"/>
      <c r="B241" s="137"/>
      <c r="C241" s="138"/>
      <c r="D241" s="138"/>
      <c r="E241" s="139"/>
      <c r="F241" s="140"/>
      <c r="G241" s="141"/>
      <c r="H241" s="142"/>
      <c r="I241" s="143"/>
      <c r="J241" s="143"/>
      <c r="K241" s="140"/>
      <c r="L241" s="29"/>
      <c r="M241" s="144" t="s">
        <v>1</v>
      </c>
      <c r="N241" s="145" t="s">
        <v>36</v>
      </c>
      <c r="O241" s="146">
        <v>0</v>
      </c>
      <c r="P241" s="146">
        <f>O241*H241</f>
        <v>0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48" t="s">
        <v>114</v>
      </c>
      <c r="AT241" s="148" t="s">
        <v>109</v>
      </c>
      <c r="AU241" s="148" t="s">
        <v>79</v>
      </c>
      <c r="AY241" s="16" t="s">
        <v>108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6" t="s">
        <v>79</v>
      </c>
      <c r="BK241" s="149">
        <f>ROUND(I241*H241,2)</f>
        <v>0</v>
      </c>
      <c r="BL241" s="16" t="s">
        <v>114</v>
      </c>
      <c r="BM241" s="148" t="s">
        <v>293</v>
      </c>
    </row>
    <row r="242" spans="1:47" s="2" customFormat="1" ht="12" hidden="1">
      <c r="A242" s="28"/>
      <c r="B242" s="29"/>
      <c r="C242" s="28"/>
      <c r="D242" s="150"/>
      <c r="E242" s="28"/>
      <c r="F242" s="151"/>
      <c r="G242" s="28"/>
      <c r="H242" s="28"/>
      <c r="I242" s="28"/>
      <c r="J242" s="28"/>
      <c r="K242" s="28"/>
      <c r="L242" s="29"/>
      <c r="M242" s="152"/>
      <c r="N242" s="153"/>
      <c r="O242" s="54"/>
      <c r="P242" s="54"/>
      <c r="Q242" s="54"/>
      <c r="R242" s="54"/>
      <c r="S242" s="54"/>
      <c r="T242" s="55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T242" s="16" t="s">
        <v>115</v>
      </c>
      <c r="AU242" s="16" t="s">
        <v>79</v>
      </c>
    </row>
    <row r="243" spans="1:65" s="2" customFormat="1" ht="16.5" customHeight="1" hidden="1">
      <c r="A243" s="28"/>
      <c r="B243" s="137"/>
      <c r="C243" s="138"/>
      <c r="D243" s="138"/>
      <c r="E243" s="139"/>
      <c r="F243" s="140"/>
      <c r="G243" s="141"/>
      <c r="H243" s="142"/>
      <c r="I243" s="143"/>
      <c r="J243" s="143"/>
      <c r="K243" s="140"/>
      <c r="L243" s="29"/>
      <c r="M243" s="144" t="s">
        <v>1</v>
      </c>
      <c r="N243" s="145" t="s">
        <v>36</v>
      </c>
      <c r="O243" s="146">
        <v>0</v>
      </c>
      <c r="P243" s="146">
        <f>O243*H243</f>
        <v>0</v>
      </c>
      <c r="Q243" s="146">
        <v>0</v>
      </c>
      <c r="R243" s="146">
        <f>Q243*H243</f>
        <v>0</v>
      </c>
      <c r="S243" s="146">
        <v>0</v>
      </c>
      <c r="T243" s="147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48" t="s">
        <v>114</v>
      </c>
      <c r="AT243" s="148" t="s">
        <v>109</v>
      </c>
      <c r="AU243" s="148" t="s">
        <v>79</v>
      </c>
      <c r="AY243" s="16" t="s">
        <v>108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6" t="s">
        <v>79</v>
      </c>
      <c r="BK243" s="149">
        <f>ROUND(I243*H243,2)</f>
        <v>0</v>
      </c>
      <c r="BL243" s="16" t="s">
        <v>114</v>
      </c>
      <c r="BM243" s="148" t="s">
        <v>294</v>
      </c>
    </row>
    <row r="244" spans="1:47" s="2" customFormat="1" ht="12" hidden="1">
      <c r="A244" s="28"/>
      <c r="B244" s="29"/>
      <c r="C244" s="28"/>
      <c r="D244" s="150"/>
      <c r="E244" s="28"/>
      <c r="F244" s="151"/>
      <c r="G244" s="28"/>
      <c r="H244" s="28"/>
      <c r="I244" s="28"/>
      <c r="J244" s="28"/>
      <c r="K244" s="28"/>
      <c r="L244" s="29"/>
      <c r="M244" s="152"/>
      <c r="N244" s="153"/>
      <c r="O244" s="54"/>
      <c r="P244" s="54"/>
      <c r="Q244" s="54"/>
      <c r="R244" s="54"/>
      <c r="S244" s="54"/>
      <c r="T244" s="55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T244" s="16" t="s">
        <v>115</v>
      </c>
      <c r="AU244" s="16" t="s">
        <v>79</v>
      </c>
    </row>
    <row r="245" spans="2:63" s="12" customFormat="1" ht="25.5" customHeight="1" hidden="1">
      <c r="B245" s="127"/>
      <c r="D245" s="128"/>
      <c r="E245" s="129"/>
      <c r="F245" s="129"/>
      <c r="J245" s="130"/>
      <c r="L245" s="127"/>
      <c r="M245" s="131"/>
      <c r="N245" s="132"/>
      <c r="O245" s="132"/>
      <c r="P245" s="133">
        <f>SUM(P246:P247)</f>
        <v>0</v>
      </c>
      <c r="Q245" s="132"/>
      <c r="R245" s="133">
        <f>SUM(R246:R247)</f>
        <v>0</v>
      </c>
      <c r="S245" s="132"/>
      <c r="T245" s="134">
        <f>SUM(T246:T247)</f>
        <v>0</v>
      </c>
      <c r="AR245" s="128" t="s">
        <v>79</v>
      </c>
      <c r="AT245" s="135" t="s">
        <v>70</v>
      </c>
      <c r="AU245" s="135" t="s">
        <v>71</v>
      </c>
      <c r="AY245" s="128" t="s">
        <v>108</v>
      </c>
      <c r="BK245" s="136">
        <f>SUM(BK246:BK247)</f>
        <v>0</v>
      </c>
    </row>
    <row r="246" spans="1:65" s="2" customFormat="1" ht="16.5" customHeight="1" hidden="1">
      <c r="A246" s="28"/>
      <c r="B246" s="137"/>
      <c r="C246" s="138"/>
      <c r="D246" s="138"/>
      <c r="E246" s="139"/>
      <c r="F246" s="140"/>
      <c r="G246" s="141"/>
      <c r="H246" s="142"/>
      <c r="I246" s="143"/>
      <c r="J246" s="143"/>
      <c r="K246" s="140"/>
      <c r="L246" s="29"/>
      <c r="M246" s="144" t="s">
        <v>1</v>
      </c>
      <c r="N246" s="145" t="s">
        <v>36</v>
      </c>
      <c r="O246" s="146">
        <v>0</v>
      </c>
      <c r="P246" s="146">
        <f>O246*H246</f>
        <v>0</v>
      </c>
      <c r="Q246" s="146">
        <v>0</v>
      </c>
      <c r="R246" s="146">
        <f>Q246*H246</f>
        <v>0</v>
      </c>
      <c r="S246" s="146">
        <v>0</v>
      </c>
      <c r="T246" s="147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48" t="s">
        <v>114</v>
      </c>
      <c r="AT246" s="148" t="s">
        <v>109</v>
      </c>
      <c r="AU246" s="148" t="s">
        <v>79</v>
      </c>
      <c r="AY246" s="16" t="s">
        <v>108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6" t="s">
        <v>79</v>
      </c>
      <c r="BK246" s="149">
        <f>ROUND(I246*H246,2)</f>
        <v>0</v>
      </c>
      <c r="BL246" s="16" t="s">
        <v>114</v>
      </c>
      <c r="BM246" s="148" t="s">
        <v>295</v>
      </c>
    </row>
    <row r="247" spans="1:47" s="2" customFormat="1" ht="12" hidden="1">
      <c r="A247" s="28"/>
      <c r="B247" s="29"/>
      <c r="C247" s="28"/>
      <c r="D247" s="150"/>
      <c r="E247" s="28"/>
      <c r="F247" s="151"/>
      <c r="G247" s="28"/>
      <c r="H247" s="28"/>
      <c r="I247" s="28"/>
      <c r="J247" s="28"/>
      <c r="K247" s="28"/>
      <c r="L247" s="29"/>
      <c r="M247" s="152"/>
      <c r="N247" s="153"/>
      <c r="O247" s="54"/>
      <c r="P247" s="54"/>
      <c r="Q247" s="54"/>
      <c r="R247" s="54"/>
      <c r="S247" s="54"/>
      <c r="T247" s="55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T247" s="16" t="s">
        <v>115</v>
      </c>
      <c r="AU247" s="16" t="s">
        <v>79</v>
      </c>
    </row>
    <row r="248" spans="2:63" s="12" customFormat="1" ht="25.5" customHeight="1" hidden="1">
      <c r="B248" s="127"/>
      <c r="D248" s="128"/>
      <c r="E248" s="129"/>
      <c r="F248" s="129"/>
      <c r="J248" s="130"/>
      <c r="L248" s="127"/>
      <c r="M248" s="131"/>
      <c r="N248" s="132"/>
      <c r="O248" s="132"/>
      <c r="P248" s="133">
        <f>P249+P252</f>
        <v>0</v>
      </c>
      <c r="Q248" s="132"/>
      <c r="R248" s="133">
        <f>R249+R252</f>
        <v>0</v>
      </c>
      <c r="S248" s="132"/>
      <c r="T248" s="134">
        <f>T249+T252</f>
        <v>0</v>
      </c>
      <c r="AR248" s="128" t="s">
        <v>81</v>
      </c>
      <c r="AT248" s="135" t="s">
        <v>70</v>
      </c>
      <c r="AU248" s="135" t="s">
        <v>71</v>
      </c>
      <c r="AY248" s="128" t="s">
        <v>108</v>
      </c>
      <c r="BK248" s="136">
        <f>BK249+BK252</f>
        <v>0</v>
      </c>
    </row>
    <row r="249" spans="2:63" s="12" customFormat="1" ht="22.5" customHeight="1" hidden="1">
      <c r="B249" s="127"/>
      <c r="D249" s="128"/>
      <c r="E249" s="154"/>
      <c r="F249" s="154"/>
      <c r="J249" s="155"/>
      <c r="L249" s="127"/>
      <c r="M249" s="131"/>
      <c r="N249" s="132"/>
      <c r="O249" s="132"/>
      <c r="P249" s="133">
        <f>SUM(P250:P251)</f>
        <v>0</v>
      </c>
      <c r="Q249" s="132"/>
      <c r="R249" s="133">
        <f>SUM(R250:R251)</f>
        <v>0</v>
      </c>
      <c r="S249" s="132"/>
      <c r="T249" s="134">
        <f>SUM(T250:T251)</f>
        <v>0</v>
      </c>
      <c r="AR249" s="128" t="s">
        <v>81</v>
      </c>
      <c r="AT249" s="135" t="s">
        <v>70</v>
      </c>
      <c r="AU249" s="135" t="s">
        <v>79</v>
      </c>
      <c r="AY249" s="128" t="s">
        <v>108</v>
      </c>
      <c r="BK249" s="136">
        <f>SUM(BK250:BK251)</f>
        <v>0</v>
      </c>
    </row>
    <row r="250" spans="1:65" s="2" customFormat="1" ht="16.5" customHeight="1" hidden="1">
      <c r="A250" s="28"/>
      <c r="B250" s="137"/>
      <c r="C250" s="138"/>
      <c r="D250" s="138"/>
      <c r="E250" s="139"/>
      <c r="F250" s="140"/>
      <c r="G250" s="141"/>
      <c r="H250" s="142"/>
      <c r="I250" s="143"/>
      <c r="J250" s="143"/>
      <c r="K250" s="140"/>
      <c r="L250" s="29"/>
      <c r="M250" s="144" t="s">
        <v>1</v>
      </c>
      <c r="N250" s="145" t="s">
        <v>36</v>
      </c>
      <c r="O250" s="146">
        <v>0</v>
      </c>
      <c r="P250" s="146">
        <f>O250*H250</f>
        <v>0</v>
      </c>
      <c r="Q250" s="146">
        <v>0</v>
      </c>
      <c r="R250" s="146">
        <f>Q250*H250</f>
        <v>0</v>
      </c>
      <c r="S250" s="146">
        <v>0</v>
      </c>
      <c r="T250" s="147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48" t="s">
        <v>143</v>
      </c>
      <c r="AT250" s="148" t="s">
        <v>109</v>
      </c>
      <c r="AU250" s="148" t="s">
        <v>81</v>
      </c>
      <c r="AY250" s="16" t="s">
        <v>108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6" t="s">
        <v>79</v>
      </c>
      <c r="BK250" s="149">
        <f>ROUND(I250*H250,2)</f>
        <v>0</v>
      </c>
      <c r="BL250" s="16" t="s">
        <v>143</v>
      </c>
      <c r="BM250" s="148" t="s">
        <v>296</v>
      </c>
    </row>
    <row r="251" spans="1:65" s="2" customFormat="1" ht="16.5" customHeight="1" hidden="1">
      <c r="A251" s="28"/>
      <c r="B251" s="137"/>
      <c r="C251" s="138"/>
      <c r="D251" s="138"/>
      <c r="E251" s="139"/>
      <c r="F251" s="140"/>
      <c r="G251" s="141"/>
      <c r="H251" s="142"/>
      <c r="I251" s="143"/>
      <c r="J251" s="143"/>
      <c r="K251" s="140"/>
      <c r="L251" s="29"/>
      <c r="M251" s="144" t="s">
        <v>1</v>
      </c>
      <c r="N251" s="145" t="s">
        <v>36</v>
      </c>
      <c r="O251" s="146">
        <v>0</v>
      </c>
      <c r="P251" s="146">
        <f>O251*H251</f>
        <v>0</v>
      </c>
      <c r="Q251" s="146">
        <v>0</v>
      </c>
      <c r="R251" s="146">
        <f>Q251*H251</f>
        <v>0</v>
      </c>
      <c r="S251" s="146">
        <v>0</v>
      </c>
      <c r="T251" s="147">
        <f>S251*H251</f>
        <v>0</v>
      </c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R251" s="148" t="s">
        <v>143</v>
      </c>
      <c r="AT251" s="148" t="s">
        <v>109</v>
      </c>
      <c r="AU251" s="148" t="s">
        <v>81</v>
      </c>
      <c r="AY251" s="16" t="s">
        <v>108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16" t="s">
        <v>79</v>
      </c>
      <c r="BK251" s="149">
        <f>ROUND(I251*H251,2)</f>
        <v>0</v>
      </c>
      <c r="BL251" s="16" t="s">
        <v>143</v>
      </c>
      <c r="BM251" s="148" t="s">
        <v>297</v>
      </c>
    </row>
    <row r="252" spans="2:63" s="12" customFormat="1" ht="22.5" customHeight="1" hidden="1">
      <c r="B252" s="127"/>
      <c r="D252" s="128"/>
      <c r="E252" s="154"/>
      <c r="F252" s="154"/>
      <c r="J252" s="155"/>
      <c r="L252" s="127"/>
      <c r="M252" s="131"/>
      <c r="N252" s="132"/>
      <c r="O252" s="132"/>
      <c r="P252" s="133">
        <f>SUM(P253:P256)</f>
        <v>0</v>
      </c>
      <c r="Q252" s="132"/>
      <c r="R252" s="133">
        <f>SUM(R253:R256)</f>
        <v>0</v>
      </c>
      <c r="S252" s="132"/>
      <c r="T252" s="134">
        <f>SUM(T253:T256)</f>
        <v>0</v>
      </c>
      <c r="AR252" s="128" t="s">
        <v>81</v>
      </c>
      <c r="AT252" s="135" t="s">
        <v>70</v>
      </c>
      <c r="AU252" s="135" t="s">
        <v>79</v>
      </c>
      <c r="AY252" s="128" t="s">
        <v>108</v>
      </c>
      <c r="BK252" s="136">
        <f>SUM(BK253:BK256)</f>
        <v>0</v>
      </c>
    </row>
    <row r="253" spans="1:65" s="2" customFormat="1" ht="16.5" customHeight="1" hidden="1">
      <c r="A253" s="28"/>
      <c r="B253" s="137"/>
      <c r="C253" s="138"/>
      <c r="D253" s="138"/>
      <c r="E253" s="139"/>
      <c r="F253" s="140"/>
      <c r="G253" s="141"/>
      <c r="H253" s="142"/>
      <c r="I253" s="143"/>
      <c r="J253" s="143"/>
      <c r="K253" s="140"/>
      <c r="L253" s="29"/>
      <c r="M253" s="144" t="s">
        <v>1</v>
      </c>
      <c r="N253" s="145" t="s">
        <v>36</v>
      </c>
      <c r="O253" s="146">
        <v>2.369</v>
      </c>
      <c r="P253" s="146">
        <f>O253*H253</f>
        <v>0</v>
      </c>
      <c r="Q253" s="146">
        <v>0.00152</v>
      </c>
      <c r="R253" s="146">
        <f>Q253*H253</f>
        <v>0</v>
      </c>
      <c r="S253" s="146">
        <v>0</v>
      </c>
      <c r="T253" s="147">
        <f>S253*H253</f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48" t="s">
        <v>143</v>
      </c>
      <c r="AT253" s="148" t="s">
        <v>109</v>
      </c>
      <c r="AU253" s="148" t="s">
        <v>81</v>
      </c>
      <c r="AY253" s="16" t="s">
        <v>108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6" t="s">
        <v>79</v>
      </c>
      <c r="BK253" s="149">
        <f>ROUND(I253*H253,2)</f>
        <v>0</v>
      </c>
      <c r="BL253" s="16" t="s">
        <v>143</v>
      </c>
      <c r="BM253" s="148" t="s">
        <v>298</v>
      </c>
    </row>
    <row r="254" spans="1:47" s="2" customFormat="1" ht="12">
      <c r="A254" s="28"/>
      <c r="B254" s="29"/>
      <c r="C254" s="28"/>
      <c r="D254" s="150"/>
      <c r="E254" s="28"/>
      <c r="F254" s="151"/>
      <c r="G254" s="28"/>
      <c r="H254" s="28"/>
      <c r="I254" s="28"/>
      <c r="J254" s="28"/>
      <c r="K254" s="28"/>
      <c r="L254" s="29"/>
      <c r="M254" s="152"/>
      <c r="N254" s="153"/>
      <c r="O254" s="54"/>
      <c r="P254" s="54"/>
      <c r="Q254" s="54"/>
      <c r="R254" s="54"/>
      <c r="S254" s="54"/>
      <c r="T254" s="55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T254" s="16" t="s">
        <v>115</v>
      </c>
      <c r="AU254" s="16" t="s">
        <v>81</v>
      </c>
    </row>
    <row r="255" spans="2:51" s="13" customFormat="1" ht="12">
      <c r="B255" s="156"/>
      <c r="D255" s="150"/>
      <c r="E255" s="157"/>
      <c r="F255" s="158"/>
      <c r="H255" s="159"/>
      <c r="L255" s="156"/>
      <c r="M255" s="160"/>
      <c r="N255" s="161"/>
      <c r="O255" s="161"/>
      <c r="P255" s="161"/>
      <c r="Q255" s="161"/>
      <c r="R255" s="161"/>
      <c r="S255" s="161"/>
      <c r="T255" s="162"/>
      <c r="AT255" s="157" t="s">
        <v>299</v>
      </c>
      <c r="AU255" s="157" t="s">
        <v>81</v>
      </c>
      <c r="AV255" s="13" t="s">
        <v>81</v>
      </c>
      <c r="AW255" s="13" t="s">
        <v>27</v>
      </c>
      <c r="AX255" s="13" t="s">
        <v>71</v>
      </c>
      <c r="AY255" s="157" t="s">
        <v>108</v>
      </c>
    </row>
    <row r="256" spans="2:51" s="14" customFormat="1" ht="12">
      <c r="B256" s="163"/>
      <c r="D256" s="150"/>
      <c r="E256" s="164"/>
      <c r="F256" s="165"/>
      <c r="H256" s="166"/>
      <c r="L256" s="163"/>
      <c r="M256" s="167"/>
      <c r="N256" s="168"/>
      <c r="O256" s="168"/>
      <c r="P256" s="168"/>
      <c r="Q256" s="168"/>
      <c r="R256" s="168"/>
      <c r="S256" s="168"/>
      <c r="T256" s="169"/>
      <c r="AT256" s="164" t="s">
        <v>299</v>
      </c>
      <c r="AU256" s="164" t="s">
        <v>81</v>
      </c>
      <c r="AV256" s="14" t="s">
        <v>114</v>
      </c>
      <c r="AW256" s="14" t="s">
        <v>27</v>
      </c>
      <c r="AX256" s="14" t="s">
        <v>79</v>
      </c>
      <c r="AY256" s="164" t="s">
        <v>108</v>
      </c>
    </row>
    <row r="257" spans="1:31" s="2" customFormat="1" ht="6.95" customHeight="1">
      <c r="A257" s="28"/>
      <c r="B257" s="43"/>
      <c r="C257" s="44"/>
      <c r="D257" s="44"/>
      <c r="E257" s="44"/>
      <c r="F257" s="44"/>
      <c r="G257" s="44"/>
      <c r="H257" s="44"/>
      <c r="I257" s="44"/>
      <c r="J257" s="44"/>
      <c r="K257" s="44"/>
      <c r="L257" s="29"/>
      <c r="M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</sheetData>
  <autoFilter ref="C121:K256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MOJE-PC\Moje</dc:creator>
  <cp:keywords/>
  <dc:description/>
  <cp:lastModifiedBy>Friedlová Radmila</cp:lastModifiedBy>
  <dcterms:created xsi:type="dcterms:W3CDTF">2020-10-22T10:23:47Z</dcterms:created>
  <dcterms:modified xsi:type="dcterms:W3CDTF">2021-12-06T09:55:40Z</dcterms:modified>
  <cp:category/>
  <cp:version/>
  <cp:contentType/>
  <cp:contentStatus/>
</cp:coreProperties>
</file>