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I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IT'!$C$116:$K$123</definedName>
    <definedName name="_xlnm.Print_Area" localSheetId="1">'001 - IT'!$C$82:$J$98,'001 - IT'!$C$104:$K$123</definedName>
    <definedName name="_xlnm.Print_Titles" localSheetId="1">'001 - IT'!$116:$116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23"/>
  <c r="J122"/>
  <c r="J121"/>
  <c r="BK120"/>
  <c r="J120"/>
  <c r="J119"/>
  <c r="BK123"/>
  <c r="BK122"/>
  <c r="BK121"/>
  <c r="BK119"/>
  <c i="1" r="AS94"/>
  <c i="2" l="1" r="BK118"/>
  <c r="J118"/>
  <c r="J97"/>
  <c r="P118"/>
  <c r="P117"/>
  <c i="1" r="AU95"/>
  <c i="2" r="R118"/>
  <c r="R117"/>
  <c r="T118"/>
  <c r="T117"/>
  <c r="E85"/>
  <c r="F91"/>
  <c r="F92"/>
  <c r="BE119"/>
  <c r="BE120"/>
  <c r="BE121"/>
  <c r="BE122"/>
  <c r="BE123"/>
  <c r="J89"/>
  <c r="J91"/>
  <c r="J92"/>
  <c r="F37"/>
  <c i="1" r="BD95"/>
  <c r="BD94"/>
  <c r="W33"/>
  <c i="2" r="F35"/>
  <c i="1" r="BB95"/>
  <c r="BB94"/>
  <c r="W31"/>
  <c i="2" r="J34"/>
  <c i="1" r="AW95"/>
  <c i="2" r="F34"/>
  <c i="1" r="BA95"/>
  <c r="BA94"/>
  <c r="W30"/>
  <c i="2" r="F36"/>
  <c i="1" r="BC95"/>
  <c r="BC94"/>
  <c r="W32"/>
  <c r="AU94"/>
  <c i="2" l="1" r="BK117"/>
  <c r="J117"/>
  <c r="J96"/>
  <c i="1" r="AW94"/>
  <c r="AK30"/>
  <c r="AY94"/>
  <c r="AX94"/>
  <c i="2" r="J33"/>
  <c i="1" r="AV95"/>
  <c r="AT95"/>
  <c i="2" r="F33"/>
  <c i="1" r="AZ95"/>
  <c r="AZ94"/>
  <c r="W29"/>
  <c l="1"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<sst xmlns="http://schemas.openxmlformats.org/spreadsheetml/2006/main">
  <si>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</si>
  <si>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</si>
  <si>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</si>
  <si>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</si>
  <si>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</si>
  <si>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{302941f1-a0e9-4d1b-9776-7ceb10bad2e5}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</si>
  <si>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</si>
  <si>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</si>
  <si>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</si>
  <si>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</si>
  <si>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</si>
  <si>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</si>
  <si>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</si>
  <si>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</si>
  <si>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20200112001it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</si>
  <si>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</si>
  <si>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</si>
  <si>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IT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</si>
  <si>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</si>
  <si>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</si>
  <si>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</si>
  <si>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</si>
  <si>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</si>
  <si>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</si>
  <si>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</si>
  <si>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</si>
  <si>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</si>
  <si>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 xml:space="preserve">Statutární město Karviná 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</si>
  <si>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</si>
  <si>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</si>
  <si>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</si>
  <si>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</si>
  <si>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</si>
  <si>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</si>
  <si>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</si>
  <si>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</si>
  <si>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</si>
  <si>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</si>
  <si>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</si>
  <si>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</si>
  <si>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</si>
  <si>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</si>
  <si>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</si>
  <si>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</si>
  <si>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</si>
  <si>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</si>
  <si>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</si>
  <si>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</si>
  <si>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</si>
  <si>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</si>
  <si>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</si>
  <si>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</si>
  <si>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</si>
  <si>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</si>
  <si>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</si>
  <si>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</si>
  <si>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</si>
  <si>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</si>
  <si>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</si>
  <si>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</si>
  <si>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</si>
  <si>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</si>
  <si>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</si>
  <si>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</si>
  <si>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</si>
  <si>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</si>
  <si>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</si>
  <si>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</si>
  <si>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</si>
  <si>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</si>
  <si>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</si>
  <si>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</si>
  <si>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</si>
  <si>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</si>
  <si>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</si>
  <si>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</si>
  <si>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</si>
  <si>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</si>
  <si>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</si>
  <si>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</si>
  <si>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</si>
  <si>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</si>
  <si>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</si>
  <si>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IT</t>
  </si>
  <si>
    <t>STA</t>
  </si>
  <si>
    <t>1</t>
  </si>
  <si>
    <t>{4ffbb39e-919d-41ef-9d5f-34b8e0fd6b7a}</t>
  </si>
  <si>
    <t>2</t>
  </si>
  <si>
    <t>KRYCÍ LIST SOUPISU PRACÍ</t>
  </si>
  <si>
    <t>Objekt:</t>
  </si>
  <si>
    <t>001 - IT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</si>
  <si>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</si>
  <si>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</si>
  <si>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</si>
  <si>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</si>
  <si>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</si>
  <si>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Pomůcky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</si>
  <si>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</si>
  <si>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</si>
  <si>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</si>
  <si>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</si>
  <si>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</si>
  <si>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</si>
  <si>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</si>
  <si>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</si>
  <si>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</si>
  <si>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</si>
  <si>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</si>
  <si>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</si>
  <si>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</si>
  <si>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</si>
  <si>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Pomůcky </t>
  </si>
  <si>
    <t>ROZPOCET</t>
  </si>
  <si>
    <t>43</t>
  </si>
  <si>
    <t>K</t>
  </si>
  <si>
    <t>Pol39</t>
  </si>
  <si>
    <t>učitelský notebook</t>
  </si>
  <si>
    <t>KUS</t>
  </si>
  <si>
    <t>4</t>
  </si>
  <si>
    <t>720545119</t>
  </si>
  <si>
    <t>41</t>
  </si>
  <si>
    <t>Pol40</t>
  </si>
  <si>
    <t>multifunkční tiskárna</t>
  </si>
  <si>
    <t>80</t>
  </si>
  <si>
    <t>42</t>
  </si>
  <si>
    <t>Pol41</t>
  </si>
  <si>
    <t xml:space="preserve">žákovský konvertibilní notebook </t>
  </si>
  <si>
    <t>82</t>
  </si>
  <si>
    <t>44</t>
  </si>
  <si>
    <t>Pol78</t>
  </si>
  <si>
    <t xml:space="preserve">mobilní dobíjecí stanice pro 31  dodávaných žákovských NB</t>
  </si>
  <si>
    <t>1714525941</t>
  </si>
  <si>
    <t>45</t>
  </si>
  <si>
    <t>Pol86</t>
  </si>
  <si>
    <t>interaktivní dotykový displej</t>
  </si>
  <si>
    <t>kus</t>
  </si>
  <si>
    <t>579614923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</si>
</sst>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20200112001it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a vybavení odborných učeben na ZŠ Slovenská -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Statutární město Karviná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IT'!P117</f>
        <v>0</v>
      </c>
      <c r="AV95" s="124">
        <f>'001 - IT'!J33</f>
        <v>0</v>
      </c>
      <c r="AW95" s="124">
        <f>'001 - IT'!J34</f>
        <v>0</v>
      </c>
      <c r="AX95" s="124">
        <f>'001 - IT'!J35</f>
        <v>0</v>
      </c>
      <c r="AY95" s="124">
        <f>'001 - IT'!J36</f>
        <v>0</v>
      </c>
      <c r="AZ95" s="124">
        <f>'001 - IT'!F33</f>
        <v>0</v>
      </c>
      <c r="BA95" s="124">
        <f>'001 - IT'!F34</f>
        <v>0</v>
      </c>
      <c r="BB95" s="124">
        <f>'001 - IT'!F35</f>
        <v>0</v>
      </c>
      <c r="BC95" s="124">
        <f>'001 - IT'!F36</f>
        <v>0</v>
      </c>
      <c r="BD95" s="126">
        <f>'001 - IT'!F37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1fDyUxI4NNWwUmZRrOhYnKMXk7CbRoDu1rlOWeRZkWvwdPgCszf8qfF++gmCBJ3A/lrbT1XdZ8byUtA6rY0wng==" hashValue="qgh4yVtg0LXNe93j0KeyyHpWIaCkNl3GnPQ8F1ATPUsc3yipbn+jwLEtEwMyLUVceofpKE7Uy5GjmHBuP6dQ3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I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hidden="1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16.5" customHeight="1">
      <c r="B7" s="16"/>
      <c r="E7" s="133" t="str">
        <f>'Rekapitulace stavby'!K6</f>
        <v>Rekonstrukce a vybavení odborných učeben na ZŠ Slovenská - IT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20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21</v>
      </c>
      <c r="E12" s="34"/>
      <c r="F12" s="135" t="s">
        <v>22</v>
      </c>
      <c r="G12" s="34"/>
      <c r="H12" s="34"/>
      <c r="I12" s="132" t="s">
        <v>23</v>
      </c>
      <c r="J12" s="136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25</v>
      </c>
      <c r="E14" s="34"/>
      <c r="F14" s="34"/>
      <c r="G14" s="34"/>
      <c r="H14" s="34"/>
      <c r="I14" s="132" t="s">
        <v>26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Statutární město Karviná </v>
      </c>
      <c r="F15" s="34"/>
      <c r="G15" s="34"/>
      <c r="H15" s="34"/>
      <c r="I15" s="132" t="s">
        <v>28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26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>ATRIS s.r.o.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26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tr">
        <f>IF('Rekapitulace stavby'!E20="","",'Rekapitulace stavby'!E20)</f>
        <v>Barbora Kyšková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ROUND((SUM(BE117:BE123)),  2)</f>
        <v>0</v>
      </c>
      <c r="G33" s="34"/>
      <c r="H33" s="34"/>
      <c r="I33" s="147">
        <v>0.20999999999999999</v>
      </c>
      <c r="J33" s="146">
        <f>ROUND(((SUM(BE117:BE123))*I33),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43</v>
      </c>
      <c r="F34" s="146">
        <f>ROUND((SUM(BF117:BF123)),  2)</f>
        <v>0</v>
      </c>
      <c r="G34" s="34"/>
      <c r="H34" s="34"/>
      <c r="I34" s="147">
        <v>0.14999999999999999</v>
      </c>
      <c r="J34" s="146">
        <f>ROUND(((SUM(BF117:BF123))*I34),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ROUND((SUM(BG117:BG123)),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ROUND((SUM(BH117:BH123)),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ROUND((SUM(BI117:BI123)),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Rekonstrukce a vybavení odborných učeben na ZŠ Slovenská - IT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Statutární město Karviná 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Rekonstrukce a vybavení odborných učeben na ZŠ Slovenská - IT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IT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 xml:space="preserve">Statutární město Karviná 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98</v>
      </c>
      <c r="D116" s="180" t="s">
        <v>62</v>
      </c>
      <c r="E116" s="180" t="s">
        <v>58</v>
      </c>
      <c r="F116" s="180" t="s">
        <v>59</v>
      </c>
      <c r="G116" s="180" t="s">
        <v>99</v>
      </c>
      <c r="H116" s="180" t="s">
        <v>100</v>
      </c>
      <c r="I116" s="180" t="s">
        <v>101</v>
      </c>
      <c r="J116" s="180" t="s">
        <v>93</v>
      </c>
      <c r="K116" s="181" t="s">
        <v>102</v>
      </c>
      <c r="L116" s="182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76</v>
      </c>
      <c r="E118" s="191" t="s">
        <v>110</v>
      </c>
      <c r="F118" s="191" t="s">
        <v>111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SUM(P119:P123)</f>
        <v>0</v>
      </c>
      <c r="Q118" s="196"/>
      <c r="R118" s="197">
        <f>SUM(R119:R123)</f>
        <v>0</v>
      </c>
      <c r="S118" s="196"/>
      <c r="T118" s="198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85</v>
      </c>
      <c r="AT118" s="200" t="s">
        <v>76</v>
      </c>
      <c r="AU118" s="200" t="s">
        <v>77</v>
      </c>
      <c r="AY118" s="199" t="s">
        <v>112</v>
      </c>
      <c r="BK118" s="201">
        <f>SUM(BK119:BK123)</f>
        <v>0</v>
      </c>
    </row>
    <row r="119" s="2" customFormat="1" ht="16.5" customHeight="1">
      <c r="A119" s="34"/>
      <c r="B119" s="35"/>
      <c r="C119" s="202" t="s">
        <v>113</v>
      </c>
      <c r="D119" s="202" t="s">
        <v>114</v>
      </c>
      <c r="E119" s="203" t="s">
        <v>115</v>
      </c>
      <c r="F119" s="204" t="s">
        <v>116</v>
      </c>
      <c r="G119" s="205" t="s">
        <v>117</v>
      </c>
      <c r="H119" s="206">
        <v>3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42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118</v>
      </c>
      <c r="AT119" s="213" t="s">
        <v>114</v>
      </c>
      <c r="AU119" s="213" t="s">
        <v>85</v>
      </c>
      <c r="AY119" s="13" t="s">
        <v>112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85</v>
      </c>
      <c r="BK119" s="214">
        <f>ROUND(I119*H119,2)</f>
        <v>0</v>
      </c>
      <c r="BL119" s="13" t="s">
        <v>118</v>
      </c>
      <c r="BM119" s="213" t="s">
        <v>119</v>
      </c>
    </row>
    <row r="120" s="2" customFormat="1" ht="16.5" customHeight="1">
      <c r="A120" s="34"/>
      <c r="B120" s="35"/>
      <c r="C120" s="202" t="s">
        <v>120</v>
      </c>
      <c r="D120" s="202" t="s">
        <v>114</v>
      </c>
      <c r="E120" s="203" t="s">
        <v>121</v>
      </c>
      <c r="F120" s="204" t="s">
        <v>122</v>
      </c>
      <c r="G120" s="205" t="s">
        <v>117</v>
      </c>
      <c r="H120" s="206">
        <v>2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42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118</v>
      </c>
      <c r="AT120" s="213" t="s">
        <v>114</v>
      </c>
      <c r="AU120" s="213" t="s">
        <v>85</v>
      </c>
      <c r="AY120" s="13" t="s">
        <v>112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85</v>
      </c>
      <c r="BK120" s="214">
        <f>ROUND(I120*H120,2)</f>
        <v>0</v>
      </c>
      <c r="BL120" s="13" t="s">
        <v>118</v>
      </c>
      <c r="BM120" s="213" t="s">
        <v>123</v>
      </c>
    </row>
    <row r="121" s="2" customFormat="1" ht="16.5" customHeight="1">
      <c r="A121" s="34"/>
      <c r="B121" s="35"/>
      <c r="C121" s="202" t="s">
        <v>124</v>
      </c>
      <c r="D121" s="202" t="s">
        <v>114</v>
      </c>
      <c r="E121" s="203" t="s">
        <v>125</v>
      </c>
      <c r="F121" s="204" t="s">
        <v>126</v>
      </c>
      <c r="G121" s="205" t="s">
        <v>117</v>
      </c>
      <c r="H121" s="206">
        <v>31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42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118</v>
      </c>
      <c r="AT121" s="213" t="s">
        <v>114</v>
      </c>
      <c r="AU121" s="213" t="s">
        <v>85</v>
      </c>
      <c r="AY121" s="13" t="s">
        <v>112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85</v>
      </c>
      <c r="BK121" s="214">
        <f>ROUND(I121*H121,2)</f>
        <v>0</v>
      </c>
      <c r="BL121" s="13" t="s">
        <v>118</v>
      </c>
      <c r="BM121" s="213" t="s">
        <v>127</v>
      </c>
    </row>
    <row r="122" s="2" customFormat="1">
      <c r="A122" s="34"/>
      <c r="B122" s="35"/>
      <c r="C122" s="202" t="s">
        <v>128</v>
      </c>
      <c r="D122" s="202" t="s">
        <v>114</v>
      </c>
      <c r="E122" s="203" t="s">
        <v>129</v>
      </c>
      <c r="F122" s="204" t="s">
        <v>130</v>
      </c>
      <c r="G122" s="205" t="s">
        <v>117</v>
      </c>
      <c r="H122" s="206">
        <v>1</v>
      </c>
      <c r="I122" s="207"/>
      <c r="J122" s="208">
        <f>ROUND(I122*H122,2)</f>
        <v>0</v>
      </c>
      <c r="K122" s="204" t="s">
        <v>1</v>
      </c>
      <c r="L122" s="40"/>
      <c r="M122" s="209" t="s">
        <v>1</v>
      </c>
      <c r="N122" s="210" t="s">
        <v>42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118</v>
      </c>
      <c r="AT122" s="213" t="s">
        <v>114</v>
      </c>
      <c r="AU122" s="213" t="s">
        <v>85</v>
      </c>
      <c r="AY122" s="13" t="s">
        <v>112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85</v>
      </c>
      <c r="BK122" s="214">
        <f>ROUND(I122*H122,2)</f>
        <v>0</v>
      </c>
      <c r="BL122" s="13" t="s">
        <v>118</v>
      </c>
      <c r="BM122" s="213" t="s">
        <v>131</v>
      </c>
    </row>
    <row r="123" s="2" customFormat="1" ht="16.5" customHeight="1">
      <c r="A123" s="34"/>
      <c r="B123" s="35"/>
      <c r="C123" s="202" t="s">
        <v>132</v>
      </c>
      <c r="D123" s="202" t="s">
        <v>114</v>
      </c>
      <c r="E123" s="203" t="s">
        <v>133</v>
      </c>
      <c r="F123" s="204" t="s">
        <v>134</v>
      </c>
      <c r="G123" s="205" t="s">
        <v>135</v>
      </c>
      <c r="H123" s="206">
        <v>1</v>
      </c>
      <c r="I123" s="207"/>
      <c r="J123" s="208">
        <f>ROUND(I123*H123,2)</f>
        <v>0</v>
      </c>
      <c r="K123" s="204" t="s">
        <v>1</v>
      </c>
      <c r="L123" s="40"/>
      <c r="M123" s="215" t="s">
        <v>1</v>
      </c>
      <c r="N123" s="216" t="s">
        <v>42</v>
      </c>
      <c r="O123" s="21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118</v>
      </c>
      <c r="AT123" s="213" t="s">
        <v>114</v>
      </c>
      <c r="AU123" s="213" t="s">
        <v>85</v>
      </c>
      <c r="AY123" s="13" t="s">
        <v>112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85</v>
      </c>
      <c r="BK123" s="214">
        <f>ROUND(I123*H123,2)</f>
        <v>0</v>
      </c>
      <c r="BL123" s="13" t="s">
        <v>118</v>
      </c>
      <c r="BM123" s="213" t="s">
        <v>136</v>
      </c>
    </row>
    <row r="124" s="2" customFormat="1" ht="6.96" customHeight="1">
      <c r="A124" s="34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40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sheet="1" autoFilter="0" formatColumns="0" formatRows="0" objects="1" scenarios="1" spinCount="100000" saltValue="9/TrG90mhMQgjR4rZ0zSo00MxdzaiJmq8J9yqYusY+Kj69wnZqWp9HX2JyESdnAeiTtBu5lgrurqyO2Elwcnww==" hashValue="quZXG29oZe+QGgdTdx247yqTQkEm0TBAoFvGR3/XWkVr70iWzoi1mXspzsoJcm8a2FKIsWandT6b9qXRkPWxpw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2021-03-16T14:28:09Z</dcterms:created>
  <dcterms:modified xsi:type="dcterms:W3CDTF">2021-03-16T14:28:11Z</dcterms:modified>
</cp:coreProperties>
</file>