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petra.bednarikova\Desktop\Tonery 20-2023 MMK\"/>
    </mc:Choice>
  </mc:AlternateContent>
  <bookViews>
    <workbookView xWindow="-105" yWindow="-105" windowWidth="31725" windowHeight="17340"/>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4" i="1" l="1"/>
  <c r="I14" i="1" s="1"/>
  <c r="J14" i="1" s="1"/>
  <c r="H15" i="1"/>
  <c r="I15" i="1" s="1"/>
  <c r="J15" i="1" s="1"/>
  <c r="H16" i="1"/>
  <c r="I16" i="1" s="1"/>
  <c r="J16" i="1" s="1"/>
  <c r="H17" i="1"/>
  <c r="I17" i="1" s="1"/>
  <c r="J17" i="1" s="1"/>
  <c r="H18" i="1"/>
  <c r="I18" i="1" s="1"/>
  <c r="J18" i="1" s="1"/>
  <c r="H19" i="1"/>
  <c r="I19" i="1" s="1"/>
  <c r="J19" i="1" s="1"/>
  <c r="H20" i="1"/>
  <c r="I20" i="1" s="1"/>
  <c r="J20" i="1" s="1"/>
  <c r="H21" i="1"/>
  <c r="I21" i="1" s="1"/>
  <c r="J21" i="1" s="1"/>
  <c r="H22" i="1"/>
  <c r="I22" i="1" s="1"/>
  <c r="J22" i="1" s="1"/>
  <c r="H23" i="1"/>
  <c r="I23" i="1" s="1"/>
  <c r="J23" i="1" s="1"/>
  <c r="H24" i="1"/>
  <c r="I24" i="1" s="1"/>
  <c r="J24" i="1" s="1"/>
  <c r="H25" i="1"/>
  <c r="I25" i="1" s="1"/>
  <c r="J25" i="1" s="1"/>
  <c r="H26" i="1"/>
  <c r="I26" i="1" s="1"/>
  <c r="J26" i="1" s="1"/>
  <c r="H27" i="1"/>
  <c r="I27" i="1" s="1"/>
  <c r="J27" i="1" s="1"/>
  <c r="H28" i="1"/>
  <c r="I28" i="1" s="1"/>
  <c r="J28" i="1" s="1"/>
  <c r="H29" i="1"/>
  <c r="I29" i="1" s="1"/>
  <c r="J29" i="1" s="1"/>
  <c r="H30" i="1"/>
  <c r="I30" i="1" s="1"/>
  <c r="J30" i="1" s="1"/>
  <c r="H31" i="1"/>
  <c r="I31" i="1" s="1"/>
  <c r="J31" i="1" s="1"/>
  <c r="H32" i="1"/>
  <c r="I32" i="1" s="1"/>
  <c r="J32" i="1" s="1"/>
  <c r="H33" i="1"/>
  <c r="I33" i="1" s="1"/>
  <c r="J33" i="1" s="1"/>
  <c r="H34" i="1"/>
  <c r="I34" i="1" s="1"/>
  <c r="J34" i="1" s="1"/>
  <c r="H35" i="1"/>
  <c r="I35" i="1" s="1"/>
  <c r="J35" i="1" s="1"/>
  <c r="B34" i="1" l="1"/>
  <c r="B20" i="1"/>
  <c r="B21" i="1"/>
  <c r="B19" i="1"/>
  <c r="B17" i="1"/>
  <c r="B15" i="1"/>
  <c r="B32" i="1"/>
  <c r="B18" i="1"/>
  <c r="B26" i="1"/>
  <c r="B24" i="1"/>
  <c r="B27" i="1"/>
  <c r="B28" i="1"/>
  <c r="B29" i="1"/>
  <c r="B30" i="1"/>
  <c r="B31" i="1"/>
  <c r="B33" i="1"/>
  <c r="B14" i="1"/>
  <c r="B16" i="1"/>
  <c r="B22" i="1"/>
  <c r="B23" i="1"/>
  <c r="B25" i="1"/>
  <c r="B35" i="1"/>
  <c r="I36" i="1" l="1"/>
  <c r="H36" i="1"/>
  <c r="J36" i="1" l="1"/>
</calcChain>
</file>

<file path=xl/sharedStrings.xml><?xml version="1.0" encoding="utf-8"?>
<sst xmlns="http://schemas.openxmlformats.org/spreadsheetml/2006/main" count="109" uniqueCount="83">
  <si>
    <t>Poř.</t>
  </si>
  <si>
    <t>Počet kusů</t>
  </si>
  <si>
    <t>Nabídková cena bez DPH</t>
  </si>
  <si>
    <t>DPH</t>
  </si>
  <si>
    <t>Nabídková cena s DPH</t>
  </si>
  <si>
    <t>Jednotková cena bez DPH</t>
  </si>
  <si>
    <t>Položka-typ</t>
  </si>
  <si>
    <t>Položka-popis</t>
  </si>
  <si>
    <t>Celkem</t>
  </si>
  <si>
    <t>Typ / výrobce</t>
  </si>
  <si>
    <t>CRG-045BK</t>
  </si>
  <si>
    <t>alternativa</t>
  </si>
  <si>
    <t>Dynamický nákupní systém pro ICT 2022-2026</t>
  </si>
  <si>
    <t>Statutární město Karviná</t>
  </si>
  <si>
    <t>Magistrát města Karviné, budova B, ul. Karola Śliwky 618, Karviná-Fryštát</t>
  </si>
  <si>
    <t>epodatelna@karvina.cz</t>
  </si>
  <si>
    <t>Nabídka - Položkový rozpočet</t>
  </si>
  <si>
    <t>IČO:</t>
  </si>
  <si>
    <t>00297534</t>
  </si>
  <si>
    <t>DIČ:</t>
  </si>
  <si>
    <t>CZ00297534</t>
  </si>
  <si>
    <t xml:space="preserve">es5bv8q </t>
  </si>
  <si>
    <t>OBJEDNATEL:</t>
  </si>
  <si>
    <t>FAKTURAČNÍ ADRESA:</t>
  </si>
  <si>
    <t>MÍSTO DODÁNÍ:</t>
  </si>
  <si>
    <t>DATOVÁ SCHRÁNKA:</t>
  </si>
  <si>
    <t>KONTAKTNÍ OSOBY:</t>
  </si>
  <si>
    <t>DODAVATEL:</t>
  </si>
  <si>
    <t>ZAKÁZKA:</t>
  </si>
  <si>
    <t>E-MAIL:</t>
  </si>
  <si>
    <t>DNS:</t>
  </si>
  <si>
    <t xml:space="preserve">Fryštátská 72/1, 733 24 Karviná </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</si>
  <si>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</si>
  <si>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</si>
  <si>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</si>
  <si>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</si>
  <si>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</si>
  <si>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</si>
  <si>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</si>
  <si>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</si>
  <si>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</si>
  <si>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poklepáním elektronicky podepište:</t>
  </si>
  <si>
    <t>CE278A</t>
  </si>
  <si>
    <t>TN-2421</t>
  </si>
  <si>
    <t>toner pro HL-L2312D, MFC-L2712D, HL-L2372DN</t>
  </si>
  <si>
    <t>originál</t>
  </si>
  <si>
    <t>CRG-054M</t>
  </si>
  <si>
    <t>CRG-045C</t>
  </si>
  <si>
    <t>CRG-045Y</t>
  </si>
  <si>
    <t>Iva Plačková, tel. 596 387 396 nebo 720 955 915 nebo Petra Bednaříková, tel. 596 387 722 nebo 607 050 232</t>
  </si>
  <si>
    <t>TN-423BK</t>
  </si>
  <si>
    <t>TN-423C</t>
  </si>
  <si>
    <t>TN-423M</t>
  </si>
  <si>
    <t>TN-423Y</t>
  </si>
  <si>
    <t>toner-black pro Brother L8690CDW</t>
  </si>
  <si>
    <t>toner-cyan pro Brother L8690CDW</t>
  </si>
  <si>
    <t>toner-magenta pro Brother L8690CDW</t>
  </si>
  <si>
    <t>toner-yellow pro Brother L8690CDW</t>
  </si>
  <si>
    <t>CRG-045M</t>
  </si>
  <si>
    <t>CRG-057H</t>
  </si>
  <si>
    <t>toner -black pro Canon i-SENSYS MF443dw</t>
  </si>
  <si>
    <t>DR-2401</t>
  </si>
  <si>
    <t xml:space="preserve"> Brother válec pro HL-L2312D</t>
  </si>
  <si>
    <t>CRG-054BK</t>
  </si>
  <si>
    <t>CRG-054C</t>
  </si>
  <si>
    <t>TN-3480</t>
  </si>
  <si>
    <t xml:space="preserve"> páska - black pro OKI Microline 6300FB</t>
  </si>
  <si>
    <t xml:space="preserve"> Brother toner pro HL-L5100dn, kapacita tisku 8000 str.</t>
  </si>
  <si>
    <t>toner - black pro HP LJ 1536mfp, kapacita 2100 str.</t>
  </si>
  <si>
    <t>CF232A - Válec - pro HP M227</t>
  </si>
  <si>
    <t>CF232A</t>
  </si>
  <si>
    <t>toner - magenta pro Canon i-SENSYS MF645Cx, kapacita tisku 3100 str.</t>
  </si>
  <si>
    <t>toner - magenta pro Canon i-SENSYS MF645Cx, kapacita tisku 1200 str.</t>
  </si>
  <si>
    <t xml:space="preserve"> toner - cyan. pro Canon i-SENSYS MF645Cx, kapacita tisku 1200 str.</t>
  </si>
  <si>
    <t>CRG-054Y</t>
  </si>
  <si>
    <t xml:space="preserve"> toner - yellow. pro Canon i-SENSYS MF645Cx, kapacita tisku 1200 str.</t>
  </si>
  <si>
    <t>toner - black pro Canon i-SENSYS MF635Cx, kapacita tisku 2800 str.</t>
  </si>
  <si>
    <t>toner - cyan pro Canon i-SENSYS MF635Cx, kapacita tisku 1300 str.</t>
  </si>
  <si>
    <t>toner - magenta pro Canon i-SENSYS MF635Cx, kapacita tisku 1300 str.</t>
  </si>
  <si>
    <t>toner - xellow pro Canon i-SENSYS MF635Cx, kapacita tisku 1300 str.</t>
  </si>
  <si>
    <t>CC364A</t>
  </si>
  <si>
    <t>toner - black  pro HP LaserJet P4014dn, kapacita 10000 str.</t>
  </si>
  <si>
    <t>Nákup spotřebního materiálu 20/2023 MMK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</si>
</sst>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5"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b/>
      <sz val="11"/>
      <color theme="0"/>
      <name val="Calibri"/>
      <family val="2"/>
      <charset val="238"/>
      <scheme val="minor"/>
    </font>
    <font>
      <b/>
      <sz val="10"/>
      <color rgb="FFC00000"/>
      <name val="Calibri"/>
      <family val="2"/>
      <charset val="238"/>
      <scheme val="minor"/>
    </font>
    <font>
      <sz val="11"/>
      <color theme="8" tint="-0.249977111117893"/>
      <name val="Calibri"/>
      <family val="2"/>
      <charset val="238"/>
      <scheme val="minor"/>
    </font>
    <font>
      <b/>
      <sz val="10"/>
      <name val="Calibri"/>
      <family val="2"/>
      <charset val="238"/>
      <scheme val="minor"/>
    </font>
    <font>
      <sz val="10"/>
      <color theme="1"/>
      <name val="Calibri"/>
      <scheme val="minor"/>
    </font>
    <font>
      <sz val="10"/>
      <color theme="1"/>
      <name val="Calibri"/>
      <family val="2"/>
      <scheme val="minor"/>
    </font>
    <font>
      <sz val="11"/>
      <color theme="8" tint="-0.249977111117893"/>
      <name val="Calibri"/>
      <scheme val="minor"/>
    </font>
    <font>
      <sz val="10"/>
      <name val="Calibri"/>
      <scheme val="minor"/>
    </font>
    <font>
      <b/>
      <sz val="10"/>
      <name val="Calibri"/>
      <scheme val="minor"/>
    </font>
    <font>
      <sz val="8"/>
      <name val="Calibri"/>
      <family val="2"/>
      <charset val="238"/>
      <scheme val="minor"/>
    </font>
  </fonts>
  <fills count="5">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660066"/>
        <bgColor indexed="64"/>
      </patternFill>
    </fill>
  </fills>
  <borders count="19">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s>
  <cellStyleXfs count="4">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cellStyleXfs>
  <cellXfs count="97">
    <xf numFmtId="0" fontId="0" fillId="0" borderId="0" xfId="0"/>
    <xf numFmtId="0" fontId="2" fillId="0" borderId="0" xfId="0" applyFont="1" applyAlignment="1">
      <alignment wrapText="1"/>
    </xf>
    <xf numFmtId="0" fontId="2" fillId="0" borderId="0" xfId="0" applyFont="1"/>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1" fillId="0" borderId="0" xfId="0" applyFont="1" applyBorder="1"/>
    <xf numFmtId="0" fontId="9" fillId="0" borderId="0" xfId="0" applyFont="1" applyBorder="1" applyAlignment="1"/>
    <xf numFmtId="0" fontId="5" fillId="0" borderId="0" xfId="0" applyFont="1" applyAlignment="1">
      <alignment horizontal="center"/>
    </xf>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2" fillId="0" borderId="0" xfId="0" applyNumberFormat="1" applyFont="1" applyFill="1" applyBorder="1"/>
    <xf numFmtId="44" fontId="13" fillId="0" borderId="0" xfId="0" applyNumberFormat="1" applyFont="1" applyFill="1" applyBorder="1"/>
    <xf numFmtId="0" fontId="2" fillId="3" borderId="5" xfId="3" applyFont="1" applyBorder="1" applyAlignment="1">
      <alignment horizontal="center" vertical="center"/>
    </xf>
    <xf numFmtId="0" fontId="2" fillId="3" borderId="5" xfId="3" applyFont="1" applyBorder="1" applyAlignment="1">
      <alignment horizontal="center"/>
    </xf>
    <xf numFmtId="0" fontId="10" fillId="3" borderId="1" xfId="3" applyFont="1" applyBorder="1"/>
    <xf numFmtId="0" fontId="11" fillId="3" borderId="7" xfId="3" applyFont="1" applyBorder="1"/>
    <xf numFmtId="0" fontId="10" fillId="3" borderId="8" xfId="3" applyFont="1" applyBorder="1"/>
    <xf numFmtId="0" fontId="11" fillId="3" borderId="9" xfId="3" applyFont="1" applyBorder="1"/>
    <xf numFmtId="0" fontId="8" fillId="0" borderId="0" xfId="0" applyFont="1" applyBorder="1" applyAlignment="1">
      <alignment horizontal="right"/>
    </xf>
    <xf numFmtId="0" fontId="9" fillId="0" borderId="3" xfId="0" applyFont="1" applyBorder="1" applyAlignment="1"/>
    <xf numFmtId="0" fontId="8" fillId="0" borderId="3" xfId="0" applyFont="1" applyBorder="1" applyAlignment="1">
      <alignment horizontal="right"/>
    </xf>
    <xf numFmtId="0" fontId="9" fillId="3" borderId="16" xfId="3" applyFont="1" applyBorder="1" applyAlignment="1"/>
    <xf numFmtId="0" fontId="3" fillId="0" borderId="16" xfId="0" applyFont="1" applyBorder="1" applyAlignment="1">
      <alignment horizontal="right"/>
    </xf>
    <xf numFmtId="0" fontId="14" fillId="0" borderId="0" xfId="0" applyFont="1" applyBorder="1"/>
    <xf numFmtId="0" fontId="14" fillId="0" borderId="6" xfId="0" applyFont="1" applyBorder="1"/>
    <xf numFmtId="0" fontId="5" fillId="0" borderId="0" xfId="0" applyFont="1" applyBorder="1" applyAlignment="1">
      <alignment horizontal="center"/>
    </xf>
    <xf numFmtId="44" fontId="16" fillId="0" borderId="0" xfId="0" applyNumberFormat="1" applyFont="1" applyFill="1" applyBorder="1"/>
    <xf numFmtId="0" fontId="3" fillId="0" borderId="0" xfId="0" applyFont="1" applyFill="1" applyBorder="1" applyAlignment="1">
      <alignment vertical="top" wrapText="1"/>
    </xf>
    <xf numFmtId="0" fontId="6" fillId="0" borderId="0" xfId="0" applyFont="1" applyFill="1" applyBorder="1" applyAlignment="1">
      <alignment vertical="top" wrapText="1"/>
    </xf>
    <xf numFmtId="0" fontId="3" fillId="0" borderId="0" xfId="0" applyFont="1" applyFill="1" applyBorder="1" applyAlignment="1">
      <alignment vertical="top"/>
    </xf>
    <xf numFmtId="0" fontId="6" fillId="0" borderId="0" xfId="0" applyFont="1" applyFill="1" applyBorder="1" applyAlignment="1">
      <alignment vertical="top"/>
    </xf>
    <xf numFmtId="1" fontId="3" fillId="0" borderId="0" xfId="1" applyNumberFormat="1" applyFont="1" applyFill="1" applyBorder="1" applyAlignment="1">
      <alignment horizontal="center" vertical="top"/>
    </xf>
    <xf numFmtId="0" fontId="3" fillId="0" borderId="0" xfId="0" applyFont="1" applyFill="1" applyBorder="1" applyAlignment="1">
      <alignment horizontal="center" vertical="top" wrapText="1"/>
    </xf>
    <xf numFmtId="0" fontId="3" fillId="0" borderId="0" xfId="0" applyNumberFormat="1" applyFont="1" applyFill="1" applyBorder="1" applyAlignment="1">
      <alignment horizontal="center" vertical="top"/>
    </xf>
    <xf numFmtId="44" fontId="11" fillId="3" borderId="0" xfId="1" applyFont="1" applyFill="1" applyBorder="1" applyAlignment="1">
      <alignment vertical="top"/>
    </xf>
    <xf numFmtId="44" fontId="17" fillId="3" borderId="0" xfId="1" applyFont="1" applyFill="1" applyBorder="1" applyAlignment="1">
      <alignment vertical="top"/>
    </xf>
    <xf numFmtId="44" fontId="8" fillId="0" borderId="0" xfId="2" applyNumberFormat="1" applyFont="1" applyFill="1" applyBorder="1" applyAlignment="1">
      <alignment vertical="top"/>
    </xf>
    <xf numFmtId="44" fontId="18" fillId="0" borderId="0" xfId="2" applyNumberFormat="1" applyFont="1" applyFill="1" applyBorder="1" applyAlignment="1">
      <alignment vertical="top"/>
    </xf>
    <xf numFmtId="44" fontId="8" fillId="0" borderId="0" xfId="0" applyNumberFormat="1" applyFont="1" applyFill="1" applyBorder="1" applyAlignment="1">
      <alignment vertical="top"/>
    </xf>
    <xf numFmtId="44" fontId="18" fillId="0" borderId="0" xfId="0" applyNumberFormat="1" applyFont="1" applyFill="1" applyBorder="1" applyAlignment="1">
      <alignment vertical="top"/>
    </xf>
    <xf numFmtId="0" fontId="3" fillId="0" borderId="0" xfId="0" applyFont="1" applyBorder="1"/>
    <xf numFmtId="0" fontId="3" fillId="0" borderId="0" xfId="0" applyFont="1" applyFill="1" applyBorder="1"/>
    <xf numFmtId="0" fontId="3" fillId="0" borderId="0" xfId="0" applyFont="1" applyFill="1" applyBorder="1" applyAlignment="1">
      <alignment wrapText="1"/>
    </xf>
    <xf numFmtId="0" fontId="3" fillId="0" borderId="0" xfId="0" applyFont="1" applyFill="1" applyBorder="1" applyAlignment="1">
      <alignment horizontal="center" vertical="center"/>
    </xf>
    <xf numFmtId="0" fontId="19" fillId="0" borderId="0" xfId="0" applyNumberFormat="1" applyFont="1" applyFill="1" applyBorder="1" applyAlignment="1">
      <alignment horizontal="center" vertical="top"/>
    </xf>
    <xf numFmtId="1" fontId="19" fillId="0" borderId="0" xfId="1" applyNumberFormat="1" applyFont="1" applyFill="1" applyBorder="1" applyAlignment="1">
      <alignment horizontal="center" vertical="top"/>
    </xf>
    <xf numFmtId="44" fontId="21" fillId="3" borderId="0" xfId="1" applyFont="1" applyFill="1" applyBorder="1" applyAlignment="1">
      <alignment vertical="top"/>
    </xf>
    <xf numFmtId="44" fontId="22" fillId="0" borderId="0" xfId="0" applyNumberFormat="1" applyFont="1" applyFill="1" applyBorder="1" applyAlignment="1">
      <alignment vertical="top"/>
    </xf>
    <xf numFmtId="44" fontId="23" fillId="0" borderId="0" xfId="0" applyNumberFormat="1" applyFont="1" applyFill="1" applyBorder="1" applyAlignment="1">
      <alignment vertical="top"/>
    </xf>
    <xf numFmtId="0" fontId="20" fillId="0" borderId="0" xfId="0" applyFont="1" applyFill="1" applyBorder="1" applyAlignment="1">
      <alignment vertical="top"/>
    </xf>
    <xf numFmtId="0" fontId="20" fillId="0" borderId="0" xfId="0" applyFont="1" applyFill="1" applyBorder="1" applyAlignment="1">
      <alignment vertical="top" wrapText="1"/>
    </xf>
    <xf numFmtId="0" fontId="19" fillId="0" borderId="0" xfId="0" applyFont="1" applyFill="1" applyBorder="1" applyAlignment="1">
      <alignment vertical="top"/>
    </xf>
    <xf numFmtId="0" fontId="19" fillId="0" borderId="0" xfId="0" applyNumberFormat="1" applyFont="1" applyFill="1" applyBorder="1" applyAlignment="1">
      <alignment horizontal="center" vertical="top" wrapText="1"/>
    </xf>
    <xf numFmtId="44" fontId="22" fillId="0" borderId="0" xfId="2" applyNumberFormat="1" applyFont="1" applyFill="1" applyBorder="1" applyAlignment="1">
      <alignment vertical="top"/>
    </xf>
    <xf numFmtId="44" fontId="23" fillId="0" borderId="0" xfId="2" applyNumberFormat="1" applyFont="1" applyFill="1" applyBorder="1" applyAlignment="1">
      <alignment vertical="top"/>
    </xf>
    <xf numFmtId="0" fontId="3" fillId="0" borderId="11" xfId="0" applyFont="1" applyBorder="1" applyAlignment="1">
      <alignment horizontal="right"/>
    </xf>
    <xf numFmtId="0" fontId="3" fillId="0" borderId="0" xfId="0" applyFont="1" applyBorder="1" applyAlignment="1">
      <alignment horizontal="right"/>
    </xf>
    <xf numFmtId="0" fontId="3" fillId="0" borderId="12" xfId="0" applyFont="1" applyBorder="1" applyAlignment="1">
      <alignment horizontal="right"/>
    </xf>
    <xf numFmtId="0" fontId="3" fillId="0" borderId="13" xfId="0" applyFont="1" applyBorder="1" applyAlignment="1">
      <alignment horizontal="right"/>
    </xf>
    <xf numFmtId="49" fontId="9" fillId="3" borderId="16" xfId="3" applyNumberFormat="1" applyFont="1" applyBorder="1" applyAlignment="1">
      <alignment horizontal="left"/>
    </xf>
    <xf numFmtId="49" fontId="9" fillId="3" borderId="17" xfId="3" applyNumberFormat="1" applyFont="1" applyBorder="1" applyAlignment="1">
      <alignment horizontal="left"/>
    </xf>
    <xf numFmtId="0" fontId="11" fillId="0" borderId="0" xfId="0" applyFont="1" applyBorder="1" applyAlignment="1">
      <alignment horizontal="left"/>
    </xf>
    <xf numFmtId="0" fontId="11" fillId="0" borderId="6" xfId="0" applyFont="1" applyBorder="1" applyAlignment="1">
      <alignment horizontal="left"/>
    </xf>
    <xf numFmtId="0" fontId="0" fillId="0" borderId="0" xfId="0" applyAlignment="1">
      <alignment horizontal="right"/>
    </xf>
    <xf numFmtId="0" fontId="0" fillId="0" borderId="0" xfId="0" applyAlignment="1">
      <alignment horizontal="left"/>
    </xf>
    <xf numFmtId="0" fontId="3" fillId="0" borderId="15" xfId="0" applyFont="1" applyBorder="1" applyAlignment="1">
      <alignment horizontal="right"/>
    </xf>
    <xf numFmtId="0" fontId="3" fillId="0" borderId="16" xfId="0" applyFont="1" applyBorder="1" applyAlignment="1">
      <alignment horizontal="right"/>
    </xf>
    <xf numFmtId="0" fontId="9" fillId="0" borderId="0" xfId="0" applyFont="1" applyBorder="1" applyAlignment="1">
      <alignment horizontal="left"/>
    </xf>
    <xf numFmtId="0" fontId="3" fillId="0" borderId="0" xfId="0" applyFont="1" applyAlignment="1">
      <alignment horizontal="right"/>
    </xf>
    <xf numFmtId="49" fontId="11" fillId="0" borderId="3" xfId="0" applyNumberFormat="1" applyFont="1" applyBorder="1" applyAlignment="1">
      <alignment horizontal="left"/>
    </xf>
    <xf numFmtId="49" fontId="11" fillId="0" borderId="4" xfId="0" applyNumberFormat="1" applyFont="1" applyBorder="1" applyAlignment="1">
      <alignment horizontal="left"/>
    </xf>
    <xf numFmtId="0" fontId="3" fillId="0" borderId="10" xfId="0" applyFont="1" applyBorder="1" applyAlignment="1">
      <alignment horizontal="right"/>
    </xf>
    <xf numFmtId="0" fontId="3" fillId="0" borderId="3" xfId="0" applyFont="1" applyBorder="1" applyAlignment="1">
      <alignment horizontal="right"/>
    </xf>
    <xf numFmtId="0" fontId="5" fillId="0" borderId="0" xfId="0" applyFont="1" applyBorder="1" applyAlignment="1">
      <alignment horizontal="center"/>
    </xf>
    <xf numFmtId="0" fontId="7" fillId="0" borderId="0" xfId="0" applyFont="1" applyBorder="1" applyAlignment="1">
      <alignment horizontal="left"/>
    </xf>
    <xf numFmtId="0" fontId="2" fillId="0" borderId="0" xfId="0" applyFont="1" applyAlignment="1">
      <alignment horizontal="center"/>
    </xf>
    <xf numFmtId="0" fontId="11" fillId="0" borderId="13" xfId="0" applyFont="1" applyBorder="1" applyAlignment="1">
      <alignment horizontal="left"/>
    </xf>
    <xf numFmtId="0" fontId="11" fillId="0" borderId="14" xfId="0" applyFont="1" applyBorder="1" applyAlignment="1">
      <alignment horizontal="left"/>
    </xf>
    <xf numFmtId="0" fontId="0" fillId="0" borderId="0" xfId="0" applyAlignment="1">
      <alignment horizontal="center"/>
    </xf>
    <xf numFmtId="0" fontId="10" fillId="3" borderId="1" xfId="3" applyFont="1" applyBorder="1" applyAlignment="1">
      <alignment horizontal="left"/>
    </xf>
    <xf numFmtId="0" fontId="14" fillId="0" borderId="0" xfId="0" applyFont="1" applyBorder="1" applyAlignment="1">
      <alignment horizontal="left"/>
    </xf>
    <xf numFmtId="0" fontId="10" fillId="3" borderId="1" xfId="3" applyFont="1" applyBorder="1" applyAlignment="1">
      <alignment horizontal="left" wrapText="1"/>
    </xf>
    <xf numFmtId="0" fontId="15" fillId="4" borderId="2" xfId="0" applyFont="1" applyFill="1" applyBorder="1" applyAlignment="1">
      <alignment horizontal="center"/>
    </xf>
    <xf numFmtId="0" fontId="15" fillId="4" borderId="3" xfId="0" applyFont="1" applyFill="1" applyBorder="1" applyAlignment="1">
      <alignment horizontal="center"/>
    </xf>
    <xf numFmtId="0" fontId="15" fillId="4" borderId="4" xfId="0" applyFont="1" applyFill="1" applyBorder="1" applyAlignment="1">
      <alignment horizontal="center"/>
    </xf>
    <xf numFmtId="0" fontId="0" fillId="0" borderId="0" xfId="0" applyFont="1" applyBorder="1" applyAlignment="1">
      <alignment horizontal="left"/>
    </xf>
    <xf numFmtId="0" fontId="0" fillId="0" borderId="6" xfId="0" applyFont="1" applyBorder="1" applyAlignment="1">
      <alignment horizontal="left"/>
    </xf>
    <xf numFmtId="0" fontId="10" fillId="3" borderId="18" xfId="3" applyFont="1" applyBorder="1" applyAlignment="1">
      <alignment horizontal="left"/>
    </xf>
    <xf numFmtId="0" fontId="10" fillId="3" borderId="8" xfId="3" applyFont="1" applyBorder="1" applyAlignment="1">
      <alignment horizontal="left"/>
    </xf>
    <xf numFmtId="0" fontId="10" fillId="3" borderId="8" xfId="3" applyFont="1" applyBorder="1" applyAlignment="1">
      <alignment horizontal="left" wrapText="1"/>
    </xf>
    <xf numFmtId="0" fontId="14" fillId="0" borderId="11" xfId="0" applyFont="1" applyBorder="1" applyAlignment="1">
      <alignment horizontal="left"/>
    </xf>
    <xf numFmtId="0" fontId="10" fillId="3" borderId="5" xfId="3" applyFont="1" applyBorder="1" applyAlignment="1">
      <alignment horizontal="left"/>
    </xf>
  </cellXfs>
  <cellStyles count="4">
    <cellStyle name="40 % – Zvýraznění2" xfId="3" builtinId="35"/>
    <cellStyle name="40 % – Zvýraznění6" xfId="2" builtinId="51"/>
    <cellStyle name="Měna" xfId="1" builtinId="4"/>
    <cellStyle name="Normální" xfId="0" builtinId="0"/>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strike val="0"/>
        <outline val="0"/>
        <shadow val="0"/>
        <u val="none"/>
        <vertAlign val="baseline"/>
        <sz val="11"/>
        <color theme="8" tint="-0.249977111117893"/>
        <name val="Calibri"/>
        <scheme val="minor"/>
      </font>
      <alignment vertical="top" textRotation="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0"/>
        <name val="Calibri"/>
        <scheme val="minor"/>
      </font>
      <numFmt numFmtId="1" formatCode="0"/>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ill>
        <patternFill patternType="none">
          <fgColor indexed="64"/>
          <bgColor auto="1"/>
        </patternFill>
      </fill>
      <alignment horizontal="general" vertical="top" textRotation="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fill>
        <patternFill patternType="none">
          <fgColor indexed="64"/>
          <bgColor auto="1"/>
        </patternFill>
      </fill>
      <alignment horizontal="general" vertical="top" textRotation="0" indent="0" justifyLastLine="0" shrinkToFit="0" readingOrder="0"/>
    </dxf>
    <dxf>
      <font>
        <b val="0"/>
        <i val="0"/>
        <strike val="0"/>
        <condense val="0"/>
        <extend val="0"/>
        <outline val="0"/>
        <shadow val="0"/>
        <u val="none"/>
        <vertAlign val="baseline"/>
        <sz val="10"/>
        <color theme="1"/>
        <name val="Calibri"/>
        <scheme val="minor"/>
      </font>
      <border diagonalUp="0" diagonalDown="0" outline="0">
        <left/>
        <right/>
        <top/>
        <bottom/>
      </border>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indent="0" justifyLastLine="0" shrinkToFit="0" readingOrder="0"/>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52</xdr:row>
      <xdr:rowOff>120512</xdr:rowOff>
    </xdr:from>
    <xdr:ext cx="9318764" cy="12785863"/>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4.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id="1" name="Tabulka1" displayName="Tabulka1" ref="B13:J36" totalsRowCount="1" headerRowDxfId="20" dataDxfId="19" totalsRowDxfId="18">
  <sortState ref="B6:J59">
    <sortCondition ref="C5:C59"/>
  </sortState>
  <tableColumns count="9">
    <tableColumn id="1" name="Poř." totalsRowLabel="Celkem" dataDxfId="17" totalsRowDxfId="16">
      <calculatedColumnFormula>ROW(Tabulka1[[#This Row],[Poř.]])-14</calculatedColumnFormula>
    </tableColumn>
    <tableColumn id="2" name="Položka-typ" dataDxfId="15" totalsRowDxfId="14"/>
    <tableColumn id="3" name="Položka-popis" dataDxfId="13" totalsRowDxfId="12"/>
    <tableColumn id="9" name="Typ / výrobce" dataDxfId="11" totalsRowDxfId="10"/>
    <tableColumn id="4" name="Počet kusů" dataDxfId="9" totalsRowDxfId="8"/>
    <tableColumn id="5" name="Jednotková cena bez DPH" dataDxfId="7" totalsRowDxfId="6" dataCellStyle="Měna"/>
    <tableColumn id="6" name="Nabídková cena bez DPH" totalsRowFunction="sum" dataDxfId="5" totalsRowDxfId="4">
      <calculatedColumnFormula>F14*G14</calculatedColumnFormula>
    </tableColumn>
    <tableColumn id="7" name="DPH" totalsRowFunction="sum" dataDxfId="3" totalsRowDxfId="2">
      <calculatedColumnFormula>H14*0.21</calculatedColumnFormula>
    </tableColumn>
    <tableColumn id="8" name="Nabídková cena s DPH" totalsRowFunction="sum" dataDxfId="1" totalsRowDxfId="0">
      <calculatedColumnFormula>I14+H14</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48"/>
  <sheetViews>
    <sheetView showGridLines="0" tabSelected="1" zoomScaleNormal="100" workbookViewId="0">
      <selection activeCell="D2" sqref="D2:J2"/>
    </sheetView>
  </sheetViews>
  <sheetFormatPr defaultRowHeight="15" x14ac:dyDescent="0.25"/>
  <cols>
    <col min="1" max="1" width="2.42578125" customWidth="1"/>
    <col min="2" max="2" width="6.140625" customWidth="1"/>
    <col min="3" max="3" width="13.5703125" customWidth="1"/>
    <col min="4" max="4" width="55.7109375" customWidth="1"/>
    <col min="5" max="5" width="11.28515625" customWidth="1"/>
    <col min="6" max="6" width="8.5703125" customWidth="1"/>
    <col min="7" max="7" width="14" customWidth="1"/>
    <col min="8" max="8" width="13.42578125" customWidth="1"/>
    <col min="9" max="9" width="13.140625" customWidth="1"/>
    <col min="10" max="10" width="12.7109375" style="2" customWidth="1"/>
  </cols>
  <sheetData>
    <row r="1" spans="2:11" x14ac:dyDescent="0.25">
      <c r="B1" s="73" t="s">
        <v>30</v>
      </c>
      <c r="C1" s="73"/>
      <c r="D1" s="10" t="s">
        <v>12</v>
      </c>
      <c r="E1" s="10"/>
      <c r="F1" s="10"/>
      <c r="G1" s="10"/>
      <c r="H1" s="10"/>
      <c r="I1" s="10"/>
      <c r="J1" s="10"/>
    </row>
    <row r="2" spans="2:11" x14ac:dyDescent="0.25">
      <c r="B2" s="61" t="s">
        <v>28</v>
      </c>
      <c r="C2" s="61"/>
      <c r="D2" s="72" t="s">
        <v>82</v>
      </c>
      <c r="E2" s="72"/>
      <c r="F2" s="72"/>
      <c r="G2" s="72"/>
      <c r="H2" s="72"/>
      <c r="I2" s="72"/>
      <c r="J2" s="72"/>
    </row>
    <row r="3" spans="2:11" ht="15.75" thickBot="1" x14ac:dyDescent="0.3">
      <c r="B3" s="7"/>
      <c r="C3" s="7"/>
      <c r="D3" s="8"/>
      <c r="E3" s="8"/>
      <c r="F3" s="8"/>
      <c r="G3" s="8"/>
      <c r="H3" s="8"/>
      <c r="I3" s="8"/>
      <c r="J3" s="8"/>
    </row>
    <row r="4" spans="2:11" x14ac:dyDescent="0.25">
      <c r="B4" s="76" t="s">
        <v>22</v>
      </c>
      <c r="C4" s="77"/>
      <c r="D4" s="24" t="s">
        <v>13</v>
      </c>
      <c r="E4" s="25" t="s">
        <v>17</v>
      </c>
      <c r="F4" s="74" t="s">
        <v>18</v>
      </c>
      <c r="G4" s="74"/>
      <c r="H4" s="25" t="s">
        <v>19</v>
      </c>
      <c r="I4" s="74" t="s">
        <v>20</v>
      </c>
      <c r="J4" s="75"/>
    </row>
    <row r="5" spans="2:11" x14ac:dyDescent="0.25">
      <c r="B5" s="60" t="s">
        <v>23</v>
      </c>
      <c r="C5" s="61"/>
      <c r="D5" s="66" t="s">
        <v>31</v>
      </c>
      <c r="E5" s="66"/>
      <c r="F5" s="66"/>
      <c r="G5" s="66"/>
      <c r="H5" s="66"/>
      <c r="I5" s="66"/>
      <c r="J5" s="67"/>
    </row>
    <row r="6" spans="2:11" x14ac:dyDescent="0.25">
      <c r="B6" s="60" t="s">
        <v>24</v>
      </c>
      <c r="C6" s="61"/>
      <c r="D6" s="66" t="s">
        <v>14</v>
      </c>
      <c r="E6" s="66"/>
      <c r="F6" s="66"/>
      <c r="G6" s="66"/>
      <c r="H6" s="66"/>
      <c r="I6" s="66"/>
      <c r="J6" s="67"/>
    </row>
    <row r="7" spans="2:11" x14ac:dyDescent="0.25">
      <c r="B7" s="60" t="s">
        <v>25</v>
      </c>
      <c r="C7" s="61"/>
      <c r="D7" s="9" t="s">
        <v>21</v>
      </c>
      <c r="E7" s="23" t="s">
        <v>29</v>
      </c>
      <c r="F7" s="66" t="s">
        <v>15</v>
      </c>
      <c r="G7" s="66"/>
      <c r="H7" s="66"/>
      <c r="I7" s="66"/>
      <c r="J7" s="67"/>
    </row>
    <row r="8" spans="2:11" ht="15.75" thickBot="1" x14ac:dyDescent="0.3">
      <c r="B8" s="62" t="s">
        <v>26</v>
      </c>
      <c r="C8" s="63"/>
      <c r="D8" s="81" t="s">
        <v>49</v>
      </c>
      <c r="E8" s="81"/>
      <c r="F8" s="81"/>
      <c r="G8" s="81"/>
      <c r="H8" s="81"/>
      <c r="I8" s="81"/>
      <c r="J8" s="82"/>
    </row>
    <row r="9" spans="2:11" ht="15.75" thickBot="1" x14ac:dyDescent="0.3">
      <c r="B9" s="68"/>
      <c r="C9" s="68"/>
      <c r="D9" s="69"/>
      <c r="E9" s="69"/>
      <c r="F9" s="69"/>
      <c r="G9" s="69"/>
      <c r="H9" s="69"/>
      <c r="I9" s="69"/>
      <c r="J9" s="69"/>
    </row>
    <row r="10" spans="2:11" ht="15.75" thickBot="1" x14ac:dyDescent="0.3">
      <c r="B10" s="70" t="s">
        <v>27</v>
      </c>
      <c r="C10" s="71"/>
      <c r="D10" s="26"/>
      <c r="E10" s="27" t="s">
        <v>17</v>
      </c>
      <c r="F10" s="64"/>
      <c r="G10" s="64"/>
      <c r="H10" s="27" t="s">
        <v>19</v>
      </c>
      <c r="I10" s="64"/>
      <c r="J10" s="65"/>
    </row>
    <row r="11" spans="2:11" x14ac:dyDescent="0.25">
      <c r="B11" s="83"/>
      <c r="C11" s="83"/>
      <c r="D11" s="83"/>
      <c r="E11" s="83"/>
      <c r="F11" s="83"/>
      <c r="G11" s="83"/>
      <c r="H11" s="83"/>
      <c r="I11" s="83"/>
      <c r="J11" s="83"/>
    </row>
    <row r="12" spans="2:11" x14ac:dyDescent="0.25">
      <c r="B12" s="80" t="s">
        <v>16</v>
      </c>
      <c r="C12" s="80"/>
      <c r="D12" s="80"/>
      <c r="E12" s="80"/>
      <c r="F12" s="80"/>
      <c r="G12" s="80"/>
      <c r="H12" s="80"/>
      <c r="I12" s="80"/>
      <c r="J12" s="80"/>
    </row>
    <row r="13" spans="2:11" s="2" customFormat="1" ht="26.25" x14ac:dyDescent="0.25">
      <c r="B13" s="4" t="s">
        <v>0</v>
      </c>
      <c r="C13" s="4" t="s">
        <v>6</v>
      </c>
      <c r="D13" s="4" t="s">
        <v>7</v>
      </c>
      <c r="E13" s="4" t="s">
        <v>9</v>
      </c>
      <c r="F13" s="5" t="s">
        <v>1</v>
      </c>
      <c r="G13" s="4" t="s">
        <v>5</v>
      </c>
      <c r="H13" s="4" t="s">
        <v>2</v>
      </c>
      <c r="I13" s="4" t="s">
        <v>3</v>
      </c>
      <c r="J13" s="4" t="s">
        <v>4</v>
      </c>
      <c r="K13" s="1"/>
    </row>
    <row r="14" spans="2:11" s="2" customFormat="1" x14ac:dyDescent="0.25">
      <c r="B14" s="37">
        <f>ROW(Tabulka1[[#This Row],[Poř.]])-14</f>
        <v>0</v>
      </c>
      <c r="C14" s="34" t="s">
        <v>42</v>
      </c>
      <c r="D14" s="32" t="s">
        <v>68</v>
      </c>
      <c r="E14" s="32" t="s">
        <v>11</v>
      </c>
      <c r="F14" s="36">
        <v>8</v>
      </c>
      <c r="G14" s="39"/>
      <c r="H14" s="41">
        <f t="shared" ref="H14" si="0">F14*G14</f>
        <v>0</v>
      </c>
      <c r="I14" s="41">
        <f t="shared" ref="I14" si="1">H14*0.21</f>
        <v>0</v>
      </c>
      <c r="J14" s="42">
        <f t="shared" ref="J14" si="2">I14+H14</f>
        <v>0</v>
      </c>
      <c r="K14" s="1"/>
    </row>
    <row r="15" spans="2:11" s="2" customFormat="1" x14ac:dyDescent="0.25">
      <c r="B15" s="57">
        <f>ROW(Tabulka1[[#This Row],[Poř.]])-14</f>
        <v>1</v>
      </c>
      <c r="C15" s="54" t="s">
        <v>70</v>
      </c>
      <c r="D15" s="55" t="s">
        <v>69</v>
      </c>
      <c r="E15" s="32" t="s">
        <v>11</v>
      </c>
      <c r="F15" s="50">
        <v>3</v>
      </c>
      <c r="G15" s="51"/>
      <c r="H15" s="58">
        <f>F15*G15</f>
        <v>0</v>
      </c>
      <c r="I15" s="58">
        <f>H15*0.21</f>
        <v>0</v>
      </c>
      <c r="J15" s="59">
        <f>I15+H15</f>
        <v>0</v>
      </c>
      <c r="K15" s="1"/>
    </row>
    <row r="16" spans="2:11" x14ac:dyDescent="0.25">
      <c r="B16" s="38">
        <f>ROW(Tabulka1[[#This Row],[Poř.]])-14</f>
        <v>2</v>
      </c>
      <c r="C16" s="35" t="s">
        <v>43</v>
      </c>
      <c r="D16" s="33" t="s">
        <v>44</v>
      </c>
      <c r="E16" s="34" t="s">
        <v>11</v>
      </c>
      <c r="F16" s="36">
        <v>0</v>
      </c>
      <c r="G16" s="40"/>
      <c r="H16" s="43">
        <f t="shared" ref="H16:H35" si="3">F16*G16</f>
        <v>0</v>
      </c>
      <c r="I16" s="43">
        <f t="shared" ref="I16:I35" si="4">H16*0.21</f>
        <v>0</v>
      </c>
      <c r="J16" s="44">
        <f t="shared" ref="J16:J35" si="5">I16+H16</f>
        <v>0</v>
      </c>
    </row>
    <row r="17" spans="2:10" ht="25.5" x14ac:dyDescent="0.25">
      <c r="B17" s="49">
        <f>ROW(Tabulka1[[#This Row],[Poř.]])-14</f>
        <v>3</v>
      </c>
      <c r="C17" s="34" t="s">
        <v>63</v>
      </c>
      <c r="D17" s="32" t="s">
        <v>71</v>
      </c>
      <c r="E17" s="34" t="s">
        <v>11</v>
      </c>
      <c r="F17" s="50">
        <v>2</v>
      </c>
      <c r="G17" s="51"/>
      <c r="H17" s="52">
        <f>F17*G17</f>
        <v>0</v>
      </c>
      <c r="I17" s="52">
        <f>H17*0.21</f>
        <v>0</v>
      </c>
      <c r="J17" s="53">
        <f>I17+H17</f>
        <v>0</v>
      </c>
    </row>
    <row r="18" spans="2:10" ht="25.5" x14ac:dyDescent="0.25">
      <c r="B18" s="49">
        <f>ROW(Tabulka1[[#This Row],[Poř.]])-14</f>
        <v>4</v>
      </c>
      <c r="C18" s="34" t="s">
        <v>63</v>
      </c>
      <c r="D18" s="32" t="s">
        <v>71</v>
      </c>
      <c r="E18" s="34" t="s">
        <v>45</v>
      </c>
      <c r="F18" s="50">
        <v>2</v>
      </c>
      <c r="G18" s="51"/>
      <c r="H18" s="52">
        <f>F18*G18</f>
        <v>0</v>
      </c>
      <c r="I18" s="52">
        <f>H18*0.21</f>
        <v>0</v>
      </c>
      <c r="J18" s="53">
        <f>I18+H18</f>
        <v>0</v>
      </c>
    </row>
    <row r="19" spans="2:10" ht="25.5" x14ac:dyDescent="0.25">
      <c r="B19" s="38">
        <f>ROW(Tabulka1[[#This Row],[Poř.]])-14</f>
        <v>5</v>
      </c>
      <c r="C19" s="35" t="s">
        <v>46</v>
      </c>
      <c r="D19" s="32" t="s">
        <v>72</v>
      </c>
      <c r="E19" s="34" t="s">
        <v>11</v>
      </c>
      <c r="F19" s="36">
        <v>3</v>
      </c>
      <c r="G19" s="40"/>
      <c r="H19" s="43">
        <f t="shared" si="3"/>
        <v>0</v>
      </c>
      <c r="I19" s="43">
        <f t="shared" si="4"/>
        <v>0</v>
      </c>
      <c r="J19" s="44">
        <f t="shared" si="5"/>
        <v>0</v>
      </c>
    </row>
    <row r="20" spans="2:10" x14ac:dyDescent="0.25">
      <c r="B20" s="49">
        <f>ROW(Tabulka1[[#This Row],[Poř.]])-14</f>
        <v>6</v>
      </c>
      <c r="C20" s="56" t="s">
        <v>64</v>
      </c>
      <c r="D20" s="55" t="s">
        <v>73</v>
      </c>
      <c r="E20" s="34" t="s">
        <v>11</v>
      </c>
      <c r="F20" s="50">
        <v>2</v>
      </c>
      <c r="G20" s="51"/>
      <c r="H20" s="52">
        <f>F20*G20</f>
        <v>0</v>
      </c>
      <c r="I20" s="52">
        <f>H20*0.21</f>
        <v>0</v>
      </c>
      <c r="J20" s="53">
        <f>I20+H20</f>
        <v>0</v>
      </c>
    </row>
    <row r="21" spans="2:10" ht="25.5" x14ac:dyDescent="0.25">
      <c r="B21" s="49">
        <f>ROW(Tabulka1[[#This Row],[Poř.]])-14</f>
        <v>7</v>
      </c>
      <c r="C21" s="54" t="s">
        <v>74</v>
      </c>
      <c r="D21" s="55" t="s">
        <v>75</v>
      </c>
      <c r="E21" s="34" t="s">
        <v>11</v>
      </c>
      <c r="F21" s="50">
        <v>2</v>
      </c>
      <c r="G21" s="51"/>
      <c r="H21" s="52">
        <f>F21*G21</f>
        <v>0</v>
      </c>
      <c r="I21" s="52">
        <f>H21*0.21</f>
        <v>0</v>
      </c>
      <c r="J21" s="53">
        <f>I21+H21</f>
        <v>0</v>
      </c>
    </row>
    <row r="22" spans="2:10" x14ac:dyDescent="0.25">
      <c r="B22" s="38">
        <f>ROW(Tabulka1[[#This Row],[Poř.]])-14</f>
        <v>8</v>
      </c>
      <c r="C22" s="35" t="s">
        <v>10</v>
      </c>
      <c r="D22" s="32" t="s">
        <v>76</v>
      </c>
      <c r="E22" s="34" t="s">
        <v>11</v>
      </c>
      <c r="F22" s="36">
        <v>5</v>
      </c>
      <c r="G22" s="40"/>
      <c r="H22" s="43">
        <f t="shared" si="3"/>
        <v>0</v>
      </c>
      <c r="I22" s="43">
        <f t="shared" si="4"/>
        <v>0</v>
      </c>
      <c r="J22" s="44">
        <f t="shared" si="5"/>
        <v>0</v>
      </c>
    </row>
    <row r="23" spans="2:10" x14ac:dyDescent="0.25">
      <c r="B23" s="38">
        <f>ROW(Tabulka1[[#This Row],[Poř.]])-14</f>
        <v>9</v>
      </c>
      <c r="C23" s="35" t="s">
        <v>47</v>
      </c>
      <c r="D23" s="32" t="s">
        <v>77</v>
      </c>
      <c r="E23" s="34" t="s">
        <v>11</v>
      </c>
      <c r="F23" s="36">
        <v>4</v>
      </c>
      <c r="G23" s="40"/>
      <c r="H23" s="43">
        <f t="shared" si="3"/>
        <v>0</v>
      </c>
      <c r="I23" s="43">
        <f t="shared" si="4"/>
        <v>0</v>
      </c>
      <c r="J23" s="44">
        <f t="shared" si="5"/>
        <v>0</v>
      </c>
    </row>
    <row r="24" spans="2:10" ht="25.5" x14ac:dyDescent="0.25">
      <c r="B24" s="49">
        <f>ROW(Tabulka1[[#This Row],[Poř.]])-14</f>
        <v>10</v>
      </c>
      <c r="C24" s="34" t="s">
        <v>58</v>
      </c>
      <c r="D24" s="32" t="s">
        <v>78</v>
      </c>
      <c r="E24" s="34" t="s">
        <v>11</v>
      </c>
      <c r="F24" s="50">
        <v>4</v>
      </c>
      <c r="G24" s="51"/>
      <c r="H24" s="52">
        <f>F24*G24</f>
        <v>0</v>
      </c>
      <c r="I24" s="52">
        <f>H24*0.21</f>
        <v>0</v>
      </c>
      <c r="J24" s="53">
        <f>I24+H24</f>
        <v>0</v>
      </c>
    </row>
    <row r="25" spans="2:10" ht="18" customHeight="1" x14ac:dyDescent="0.25">
      <c r="B25" s="38">
        <f>ROW(Tabulka1[[#This Row],[Poř.]])-14</f>
        <v>11</v>
      </c>
      <c r="C25" s="35" t="s">
        <v>48</v>
      </c>
      <c r="D25" s="32" t="s">
        <v>79</v>
      </c>
      <c r="E25" s="34" t="s">
        <v>11</v>
      </c>
      <c r="F25" s="36">
        <v>5</v>
      </c>
      <c r="G25" s="40"/>
      <c r="H25" s="43">
        <f t="shared" si="3"/>
        <v>0</v>
      </c>
      <c r="I25" s="43">
        <f t="shared" si="4"/>
        <v>0</v>
      </c>
      <c r="J25" s="44">
        <f t="shared" si="5"/>
        <v>0</v>
      </c>
    </row>
    <row r="26" spans="2:10" ht="18" customHeight="1" x14ac:dyDescent="0.25">
      <c r="B26" s="49">
        <f>ROW(Tabulka1[[#This Row],[Poř.]])-14</f>
        <v>12</v>
      </c>
      <c r="C26" s="54" t="s">
        <v>59</v>
      </c>
      <c r="D26" s="55" t="s">
        <v>60</v>
      </c>
      <c r="E26" s="34" t="s">
        <v>11</v>
      </c>
      <c r="F26" s="50">
        <v>0</v>
      </c>
      <c r="G26" s="51"/>
      <c r="H26" s="52">
        <f t="shared" ref="H26:H33" si="6">F26*G26</f>
        <v>0</v>
      </c>
      <c r="I26" s="52">
        <f t="shared" ref="I26:I33" si="7">H26*0.21</f>
        <v>0</v>
      </c>
      <c r="J26" s="53">
        <f t="shared" ref="J26:J33" si="8">I26+H26</f>
        <v>0</v>
      </c>
    </row>
    <row r="27" spans="2:10" ht="18" customHeight="1" x14ac:dyDescent="0.25">
      <c r="B27" s="49">
        <f>ROW(Tabulka1[[#This Row],[Poř.]])-14</f>
        <v>13</v>
      </c>
      <c r="C27" s="54" t="s">
        <v>50</v>
      </c>
      <c r="D27" s="55" t="s">
        <v>54</v>
      </c>
      <c r="E27" s="34" t="s">
        <v>45</v>
      </c>
      <c r="F27" s="50">
        <v>0</v>
      </c>
      <c r="G27" s="51"/>
      <c r="H27" s="52">
        <f t="shared" si="6"/>
        <v>0</v>
      </c>
      <c r="I27" s="52">
        <f t="shared" si="7"/>
        <v>0</v>
      </c>
      <c r="J27" s="53">
        <f t="shared" si="8"/>
        <v>0</v>
      </c>
    </row>
    <row r="28" spans="2:10" ht="18" customHeight="1" x14ac:dyDescent="0.25">
      <c r="B28" s="49">
        <f>ROW(Tabulka1[[#This Row],[Poř.]])-14</f>
        <v>14</v>
      </c>
      <c r="C28" s="54" t="s">
        <v>51</v>
      </c>
      <c r="D28" s="55" t="s">
        <v>55</v>
      </c>
      <c r="E28" s="34" t="s">
        <v>45</v>
      </c>
      <c r="F28" s="50">
        <v>0</v>
      </c>
      <c r="G28" s="51"/>
      <c r="H28" s="52">
        <f t="shared" si="6"/>
        <v>0</v>
      </c>
      <c r="I28" s="52">
        <f t="shared" si="7"/>
        <v>0</v>
      </c>
      <c r="J28" s="53">
        <f t="shared" si="8"/>
        <v>0</v>
      </c>
    </row>
    <row r="29" spans="2:10" ht="18" customHeight="1" x14ac:dyDescent="0.25">
      <c r="B29" s="49">
        <f>ROW(Tabulka1[[#This Row],[Poř.]])-14</f>
        <v>15</v>
      </c>
      <c r="C29" s="54" t="s">
        <v>52</v>
      </c>
      <c r="D29" s="55" t="s">
        <v>56</v>
      </c>
      <c r="E29" s="34" t="s">
        <v>45</v>
      </c>
      <c r="F29" s="50">
        <v>0</v>
      </c>
      <c r="G29" s="51"/>
      <c r="H29" s="52">
        <f t="shared" si="6"/>
        <v>0</v>
      </c>
      <c r="I29" s="52">
        <f t="shared" si="7"/>
        <v>0</v>
      </c>
      <c r="J29" s="53">
        <f t="shared" si="8"/>
        <v>0</v>
      </c>
    </row>
    <row r="30" spans="2:10" ht="18" customHeight="1" x14ac:dyDescent="0.25">
      <c r="B30" s="49">
        <f>ROW(Tabulka1[[#This Row],[Poř.]])-14</f>
        <v>16</v>
      </c>
      <c r="C30" s="54" t="s">
        <v>53</v>
      </c>
      <c r="D30" s="55" t="s">
        <v>57</v>
      </c>
      <c r="E30" s="34" t="s">
        <v>45</v>
      </c>
      <c r="F30" s="50">
        <v>0</v>
      </c>
      <c r="G30" s="51"/>
      <c r="H30" s="52">
        <f t="shared" si="6"/>
        <v>0</v>
      </c>
      <c r="I30" s="52">
        <f t="shared" si="7"/>
        <v>0</v>
      </c>
      <c r="J30" s="53">
        <f t="shared" si="8"/>
        <v>0</v>
      </c>
    </row>
    <row r="31" spans="2:10" ht="18" customHeight="1" x14ac:dyDescent="0.25">
      <c r="B31" s="49">
        <f>ROW(Tabulka1[[#This Row],[Poř.]])-14</f>
        <v>17</v>
      </c>
      <c r="C31" s="54" t="s">
        <v>61</v>
      </c>
      <c r="D31" s="55" t="s">
        <v>62</v>
      </c>
      <c r="E31" s="34" t="s">
        <v>11</v>
      </c>
      <c r="F31" s="50">
        <v>0</v>
      </c>
      <c r="G31" s="51"/>
      <c r="H31" s="52">
        <f t="shared" si="6"/>
        <v>0</v>
      </c>
      <c r="I31" s="52">
        <f t="shared" si="7"/>
        <v>0</v>
      </c>
      <c r="J31" s="53">
        <f t="shared" si="8"/>
        <v>0</v>
      </c>
    </row>
    <row r="32" spans="2:10" ht="18" customHeight="1" x14ac:dyDescent="0.25">
      <c r="B32" s="49">
        <f>ROW(Tabulka1[[#This Row],[Poř.]])-14</f>
        <v>18</v>
      </c>
      <c r="C32" s="54" t="s">
        <v>65</v>
      </c>
      <c r="D32" s="55" t="s">
        <v>67</v>
      </c>
      <c r="E32" s="34" t="s">
        <v>45</v>
      </c>
      <c r="F32" s="50">
        <v>1</v>
      </c>
      <c r="G32" s="51"/>
      <c r="H32" s="52">
        <f>F32*G32</f>
        <v>0</v>
      </c>
      <c r="I32" s="52">
        <f>H32*0.21</f>
        <v>0</v>
      </c>
      <c r="J32" s="53">
        <f>I32+H32</f>
        <v>0</v>
      </c>
    </row>
    <row r="33" spans="2:10" ht="18" customHeight="1" x14ac:dyDescent="0.25">
      <c r="B33" s="49">
        <f>ROW(Tabulka1[[#This Row],[Poř.]])-14</f>
        <v>19</v>
      </c>
      <c r="C33" s="54" t="s">
        <v>65</v>
      </c>
      <c r="D33" s="55" t="s">
        <v>67</v>
      </c>
      <c r="E33" s="34" t="s">
        <v>11</v>
      </c>
      <c r="F33" s="50">
        <v>2</v>
      </c>
      <c r="G33" s="51"/>
      <c r="H33" s="52">
        <f t="shared" si="6"/>
        <v>0</v>
      </c>
      <c r="I33" s="52">
        <f t="shared" si="7"/>
        <v>0</v>
      </c>
      <c r="J33" s="53">
        <f t="shared" si="8"/>
        <v>0</v>
      </c>
    </row>
    <row r="34" spans="2:10" ht="18" customHeight="1" x14ac:dyDescent="0.25">
      <c r="B34" s="49">
        <f>ROW(Tabulka1[[#This Row],[Poř.]])-14</f>
        <v>20</v>
      </c>
      <c r="C34" s="54" t="s">
        <v>80</v>
      </c>
      <c r="D34" s="55" t="s">
        <v>81</v>
      </c>
      <c r="E34" s="34" t="s">
        <v>11</v>
      </c>
      <c r="F34" s="50">
        <v>1</v>
      </c>
      <c r="G34" s="51"/>
      <c r="H34" s="52">
        <f>F34*G34</f>
        <v>0</v>
      </c>
      <c r="I34" s="52">
        <f>H34*0.21</f>
        <v>0</v>
      </c>
      <c r="J34" s="53">
        <f>I34+H34</f>
        <v>0</v>
      </c>
    </row>
    <row r="35" spans="2:10" ht="16.5" customHeight="1" x14ac:dyDescent="0.25">
      <c r="B35" s="38">
        <f>ROW(Tabulka1[[#This Row],[Poř.]])-14</f>
        <v>21</v>
      </c>
      <c r="C35" s="35">
        <v>43503601</v>
      </c>
      <c r="D35" s="32" t="s">
        <v>66</v>
      </c>
      <c r="E35" s="34" t="s">
        <v>45</v>
      </c>
      <c r="F35" s="36">
        <v>0</v>
      </c>
      <c r="G35" s="40"/>
      <c r="H35" s="43">
        <f t="shared" si="3"/>
        <v>0</v>
      </c>
      <c r="I35" s="43">
        <f t="shared" si="4"/>
        <v>0</v>
      </c>
      <c r="J35" s="44">
        <f t="shared" si="5"/>
        <v>0</v>
      </c>
    </row>
    <row r="36" spans="2:10" ht="18" customHeight="1" x14ac:dyDescent="0.25">
      <c r="B36" s="45" t="s">
        <v>8</v>
      </c>
      <c r="C36" s="46"/>
      <c r="D36" s="47"/>
      <c r="E36" s="46"/>
      <c r="F36" s="48"/>
      <c r="G36" s="15"/>
      <c r="H36" s="16">
        <f>SUBTOTAL(109,Tabulka1[Nabídková cena bez DPH])</f>
        <v>0</v>
      </c>
      <c r="I36" s="16">
        <f>SUBTOTAL(109,Tabulka1[DPH])</f>
        <v>0</v>
      </c>
      <c r="J36" s="31">
        <f>SUBTOTAL(109,Tabulka1[Nabídková cena s DPH])</f>
        <v>0</v>
      </c>
    </row>
    <row r="37" spans="2:10" ht="15.75" thickBot="1" x14ac:dyDescent="0.3">
      <c r="J37"/>
    </row>
    <row r="38" spans="2:10" x14ac:dyDescent="0.25">
      <c r="B38" s="87" t="s">
        <v>32</v>
      </c>
      <c r="C38" s="88"/>
      <c r="D38" s="88"/>
      <c r="E38" s="88"/>
      <c r="F38" s="88"/>
      <c r="G38" s="88"/>
      <c r="H38" s="88"/>
      <c r="I38" s="88"/>
      <c r="J38" s="89"/>
    </row>
    <row r="39" spans="2:10" x14ac:dyDescent="0.25">
      <c r="B39" s="17" t="s">
        <v>33</v>
      </c>
      <c r="C39" s="90" t="s">
        <v>34</v>
      </c>
      <c r="D39" s="90"/>
      <c r="E39" s="90"/>
      <c r="F39" s="90"/>
      <c r="G39" s="90"/>
      <c r="H39" s="90"/>
      <c r="I39" s="90"/>
      <c r="J39" s="91"/>
    </row>
    <row r="40" spans="2:10" x14ac:dyDescent="0.25">
      <c r="B40" s="18"/>
      <c r="C40" s="90" t="s">
        <v>35</v>
      </c>
      <c r="D40" s="90"/>
      <c r="E40" s="90"/>
      <c r="F40" s="90"/>
      <c r="G40" s="90"/>
      <c r="H40" s="90"/>
      <c r="I40" s="90"/>
      <c r="J40" s="91"/>
    </row>
    <row r="41" spans="2:10" x14ac:dyDescent="0.25">
      <c r="B41" s="95" t="s">
        <v>36</v>
      </c>
      <c r="C41" s="85"/>
      <c r="D41" s="28" t="s">
        <v>37</v>
      </c>
      <c r="E41" s="85" t="s">
        <v>38</v>
      </c>
      <c r="F41" s="85"/>
      <c r="G41" s="85" t="s">
        <v>39</v>
      </c>
      <c r="H41" s="85"/>
      <c r="I41" s="85"/>
      <c r="J41" s="29" t="s">
        <v>40</v>
      </c>
    </row>
    <row r="42" spans="2:10" x14ac:dyDescent="0.25">
      <c r="B42" s="96"/>
      <c r="C42" s="84"/>
      <c r="D42" s="19"/>
      <c r="E42" s="84"/>
      <c r="F42" s="84"/>
      <c r="G42" s="86"/>
      <c r="H42" s="86"/>
      <c r="I42" s="86"/>
      <c r="J42" s="20"/>
    </row>
    <row r="43" spans="2:10" ht="15.75" thickBot="1" x14ac:dyDescent="0.3">
      <c r="B43" s="92"/>
      <c r="C43" s="93"/>
      <c r="D43" s="21"/>
      <c r="E43" s="93"/>
      <c r="F43" s="93"/>
      <c r="G43" s="94"/>
      <c r="H43" s="94"/>
      <c r="I43" s="94"/>
      <c r="J43" s="22"/>
    </row>
    <row r="44" spans="2:10" x14ac:dyDescent="0.25">
      <c r="B44" s="13"/>
      <c r="C44" s="12"/>
      <c r="D44" s="6"/>
      <c r="E44" s="12"/>
      <c r="F44" s="14"/>
      <c r="G44" s="15"/>
      <c r="H44" s="16"/>
      <c r="I44" s="16"/>
    </row>
    <row r="45" spans="2:10" x14ac:dyDescent="0.25">
      <c r="B45" s="79" t="s">
        <v>41</v>
      </c>
      <c r="C45" s="79"/>
      <c r="D45" s="79"/>
      <c r="E45" s="3"/>
    </row>
    <row r="46" spans="2:10" x14ac:dyDescent="0.25">
      <c r="B46" s="78"/>
      <c r="C46" s="78"/>
      <c r="D46" s="78"/>
      <c r="E46" s="11"/>
    </row>
    <row r="47" spans="2:10" x14ac:dyDescent="0.25">
      <c r="B47" s="30"/>
      <c r="C47" s="30"/>
      <c r="D47" s="30"/>
      <c r="E47" s="11"/>
    </row>
    <row r="48" spans="2:10" x14ac:dyDescent="0.25">
      <c r="B48" s="30"/>
      <c r="C48" s="30"/>
      <c r="D48" s="30"/>
      <c r="E48" s="11"/>
    </row>
  </sheetData>
  <mergeCells count="35">
    <mergeCell ref="E43:F43"/>
    <mergeCell ref="G43:I43"/>
    <mergeCell ref="B41:C41"/>
    <mergeCell ref="B42:C42"/>
    <mergeCell ref="E41:F41"/>
    <mergeCell ref="B46:D46"/>
    <mergeCell ref="B45:D45"/>
    <mergeCell ref="B12:J12"/>
    <mergeCell ref="B5:C5"/>
    <mergeCell ref="D6:J6"/>
    <mergeCell ref="D8:J8"/>
    <mergeCell ref="D5:J5"/>
    <mergeCell ref="B11:J11"/>
    <mergeCell ref="B7:C7"/>
    <mergeCell ref="E42:F42"/>
    <mergeCell ref="G41:I41"/>
    <mergeCell ref="G42:I42"/>
    <mergeCell ref="B38:J38"/>
    <mergeCell ref="C39:J39"/>
    <mergeCell ref="C40:J40"/>
    <mergeCell ref="B43:C43"/>
    <mergeCell ref="B2:C2"/>
    <mergeCell ref="D2:J2"/>
    <mergeCell ref="B1:C1"/>
    <mergeCell ref="F4:G4"/>
    <mergeCell ref="I4:J4"/>
    <mergeCell ref="B4:C4"/>
    <mergeCell ref="B6:C6"/>
    <mergeCell ref="B8:C8"/>
    <mergeCell ref="I10:J10"/>
    <mergeCell ref="F7:J7"/>
    <mergeCell ref="B9:C9"/>
    <mergeCell ref="D9:J9"/>
    <mergeCell ref="B10:C10"/>
    <mergeCell ref="F10:G10"/>
  </mergeCells>
  <phoneticPr fontId="24" type="noConversion"/>
  <pageMargins left="0.25" right="0.25" top="0.75" bottom="0.75" header="0.3" footer="0.3"/>
  <pageSetup paperSize="9" orientation="landscape" r:id="rId1"/>
  <ignoredErrors>
    <ignoredError sqref="F4" numberStoredAsText="1"/>
  </ignoredErrors>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Bednaříková Petra</cp:lastModifiedBy>
  <cp:lastPrinted>2022-11-09T09:16:23Z</cp:lastPrinted>
  <dcterms:created xsi:type="dcterms:W3CDTF">2018-09-24T12:46:32Z</dcterms:created>
  <dcterms:modified xsi:type="dcterms:W3CDTF">2023-03-15T09:34:25Z</dcterms:modified>
</cp:coreProperties>
</file>