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 name="List1" sheetId="2" r:id="rId2"/>
  </sheets>
  <definedNames>
    <definedName name="MDK">#REF!</definedName>
    <definedName name="MMK">Tabulka1[]</definedName>
    <definedName name="_xlnm.Print_Area" localSheetId="0">'Nabídka'!$B:$I</definedName>
    <definedName name="RKK">#REF!</definedName>
    <definedName name="SSK">#REF!</definedName>
  </definedNames>
  <calcPr calcId="162913"/>
  <pivotCaches>
    <pivotCache cacheId="0" r:id="rId3"/>
  </pivotCaches>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<sst xmlns="http://schemas.openxmlformats.org/spreadsheetml/2006/main" count="141" uniqueCount="96">
  <si>
    <t>Poř.</t>
  </si>
  <si>
    <t>Počet kusů</t>
  </si>
  <si>
    <t>Nabídková cena bez DPH</t>
  </si>
  <si>
    <t>DPH</t>
  </si>
  <si>
    <t>Nabídková cena s DPH</t>
  </si>
  <si>
    <t>Jednotková cena bez DPH</t>
  </si>
  <si>
    <t>Položka-typ</t>
  </si>
  <si>
    <t>Celkem</t>
  </si>
  <si>
    <t>Dynamický nákupní systém pro ICT 2022-2026</t>
  </si>
  <si>
    <t>Statutární město Karviná</t>
  </si>
  <si>
    <t>Magistrát města Karviné, budova B, ul. Karola Śliwky 618, Karviná-Fryštát</t>
  </si>
  <si>
    <t>epodatelna@karvina.cz</t>
  </si>
  <si>
    <t>Nabídka - Položkový rozpočet</t>
  </si>
  <si>
    <t>IČO:</t>
  </si>
  <si>
    <t>00297534</t>
  </si>
  <si>
    <t>DIČ:</t>
  </si>
  <si>
    <t>CZ00297534</t>
  </si>
  <si>
    <t xml:space="preserve">es5bv8q </t>
  </si>
  <si>
    <t>OBJEDNATEL:</t>
  </si>
  <si>
    <t>FAKTURAČNÍ ADRESA:</t>
  </si>
  <si>
    <t>MÍSTO DODÁNÍ:</t>
  </si>
  <si>
    <t>DATOVÁ SCHRÁNKA:</t>
  </si>
  <si>
    <t>KONTAKTNÍ OSOBY:</t>
  </si>
  <si>
    <t>DODAVATEL:</t>
  </si>
  <si>
    <t>ZAKÁZKA:</t>
  </si>
  <si>
    <t>ČÁST:</t>
  </si>
  <si>
    <t>E-MAIL:</t>
  </si>
  <si>
    <t>DNS:</t>
  </si>
  <si>
    <t xml:space="preserve">Fryštátská 72/1, 733 24 Karviná </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</si>
  <si>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</si>
  <si>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</si>
  <si>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</si>
  <si>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</si>
  <si>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</si>
  <si>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</si>
  <si>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</si>
  <si>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</si>
  <si>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Iva Plačková, tel. 596 387 396 nebo 720 955 915 nebo Ing. Nikola Hercigová, tel. 596 387 722 nebo 607 050 232</t>
  </si>
  <si>
    <t>podíl na plnění</t>
  </si>
  <si>
    <t>mininální požadované parametry</t>
  </si>
  <si>
    <t>POL</t>
  </si>
  <si>
    <t>ORG</t>
  </si>
  <si>
    <t>správce</t>
  </si>
  <si>
    <t>organizace</t>
  </si>
  <si>
    <t>odbor/ pracoviště</t>
  </si>
  <si>
    <t>umístění</t>
  </si>
  <si>
    <t>Uherek</t>
  </si>
  <si>
    <t>MMK</t>
  </si>
  <si>
    <t>C/328</t>
  </si>
  <si>
    <t>Celkový součet</t>
  </si>
  <si>
    <t>Součet z Nabídková cena s DPH</t>
  </si>
  <si>
    <t>klávesnice</t>
  </si>
  <si>
    <t>CONNECT IT CI-71 - CZ - membránová, drátová, podsvícená, klasické (vysokoprofilové) klávesy, česká lokalizace kláves, USB, černá</t>
  </si>
  <si>
    <t>HDD</t>
  </si>
  <si>
    <t>ADATA SE800/ 1TB/ SSD/ Externí/ 2.5"</t>
  </si>
  <si>
    <t>nabíječka</t>
  </si>
  <si>
    <t>AXAGON ACU-DPQ65</t>
  </si>
  <si>
    <t>kabel</t>
  </si>
  <si>
    <t>PremiumCord USB-C kabel (USB 3.2, 5A,20Gbit/ s) 2m (Kód výrobce: ku31cq2)</t>
  </si>
  <si>
    <t>WD2005FBYZ-01YCBB3 pro NAS RS3614xs+</t>
  </si>
  <si>
    <t>Wifi AP</t>
  </si>
  <si>
    <t>UBIQUITI NETWORKS UniFi AC Long Range UAP-AC-LR nebo kompatibilni s UAP-AC-LR a kontrolerem UCK-G2-PLUS</t>
  </si>
  <si>
    <t>Poe napaječ</t>
  </si>
  <si>
    <t>kompatibilni s UniFi AC Long Range UAP-AC-LR</t>
  </si>
  <si>
    <t>ARCTIC MX-4 Thermal Compound (20g)</t>
  </si>
  <si>
    <t>USB flash</t>
  </si>
  <si>
    <t>kovové provedení, 32GB</t>
  </si>
  <si>
    <t>klávesnice se čtečkou čip. Karet</t>
  </si>
  <si>
    <t xml:space="preserve">HP slim keyboard CZ layout, p/n: Z9H48AA </t>
  </si>
  <si>
    <t>pouzdro pro ultrabook</t>
  </si>
  <si>
    <t xml:space="preserve">COTEetCI pouzdro pro MacBook 13", ultra-tenké, černá,  Kód výrobce: MB1018-BK </t>
  </si>
  <si>
    <t>bezdrátová myš</t>
  </si>
  <si>
    <t>Logitech MX Master 3S, barva černá</t>
  </si>
  <si>
    <t>převodník HDMI na VGA</t>
  </si>
  <si>
    <t>Akasa AK-CBHD15-20BK</t>
  </si>
  <si>
    <t>POE</t>
  </si>
  <si>
    <t>Tenda POE30G-AT Gigabit Power Injector AF/ AT 30W, 802.3af, 802.3at, 2x GLAN 10/ 100/ 1000 Mb/ s, PoE+ (Kód výrobce: PoE30G-AT)</t>
  </si>
  <si>
    <t>Schneider</t>
  </si>
  <si>
    <t>MPK</t>
  </si>
  <si>
    <t>Operační</t>
  </si>
  <si>
    <t>Olšanský</t>
  </si>
  <si>
    <t>OIS</t>
  </si>
  <si>
    <t>ZŠ Majakovského</t>
  </si>
  <si>
    <t>Olšanský, Holaň</t>
  </si>
  <si>
    <t>Osif</t>
  </si>
  <si>
    <t>serverovna, NAS MPK</t>
  </si>
  <si>
    <t>Mach</t>
  </si>
  <si>
    <t>Juventus</t>
  </si>
  <si>
    <t>Holaň</t>
  </si>
  <si>
    <t>Holaň, Olšanský</t>
  </si>
  <si>
    <t>Vozár</t>
  </si>
  <si>
    <t>B/115</t>
  </si>
  <si>
    <t>Polášek</t>
  </si>
  <si>
    <t>Nákup drobných ICT zařízení a materiálu 07/2022</t>
  </si>
  <si>
    <t>teplovodivá pasta</t>
  </si>
  <si>
    <t>poklepáním podepište: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</si>
</sst>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Kč&quot;_-;\-* #,##0.00\ &quot;Kč&quot;_-;_-* &quot;-&quot;??\ &quot;Kč&quot;_-;_-@_-"/>
    <numFmt numFmtId="177" formatCode="0"/>
    <numFmt numFmtId="178" formatCode="@"/>
    <numFmt numFmtId="179" formatCode="General"/>
  </numFmts>
  <fonts count="20">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i/>
      <sz val="10"/>
      <color theme="1"/>
      <name val="Calibri"/>
      <family val="2"/>
      <scheme val="minor"/>
    </font>
    <font>
      <b/>
      <sz val="12"/>
      <color theme="1"/>
      <name val="Courier New"/>
      <family val="2"/>
    </font>
    <font>
      <sz val="9"/>
      <color theme="1"/>
      <name val="Courier New"/>
      <family val="2"/>
    </font>
    <font>
      <b/>
      <sz val="9"/>
      <color theme="1"/>
      <name val="+mn-cs"/>
      <family val="2"/>
    </font>
    <font>
      <sz val="9"/>
      <color theme="1"/>
      <name val="+mn-cs"/>
      <family val="2"/>
    </font>
  </fonts>
  <fills count="5">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rgb="FFFFFFCC"/>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right/>
      <top/>
      <bottom style="thin">
        <color theme="1" tint="0.49998000264167786"/>
      </bottom>
    </border>
    <border>
      <left/>
      <right style="thin">
        <color theme="1" tint="0.49998000264167786"/>
      </right>
      <top style="thin">
        <color theme="1" tint="0.49998000264167786"/>
      </top>
      <bottom style="thin">
        <color theme="1" tint="0.49998000264167786"/>
      </bottom>
    </border>
    <border>
      <left/>
      <right style="thin">
        <color theme="1" tint="0.49998000264167786"/>
      </right>
      <top style="thin">
        <color theme="1" tint="0.49998000264167786"/>
      </top>
      <bottom style="medium">
        <color theme="1" tint="0.49998000264167786"/>
      </bottom>
    </border>
    <border>
      <left style="thin">
        <color rgb="FFB2B2B2"/>
      </left>
      <right style="thin">
        <color rgb="FFB2B2B2"/>
      </right>
      <top style="thin">
        <color rgb="FFB2B2B2"/>
      </top>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border>
    <border>
      <left style="medium">
        <color theme="1" tint="0.49998000264167786"/>
      </left>
      <right/>
      <top/>
      <bottom style="medium">
        <color theme="1" tint="0.49998000264167786"/>
      </bottom>
    </border>
    <border>
      <left/>
      <right/>
      <top/>
      <bottom style="medium">
        <color theme="1" tint="0.49998000264167786"/>
      </bottom>
    </border>
    <border>
      <left/>
      <right style="medium">
        <color theme="1" tint="0.49998000264167786"/>
      </right>
      <top style="medium">
        <color theme="1" tint="0.49998000264167786"/>
      </top>
      <bottom/>
    </border>
    <border>
      <left style="medium">
        <color theme="1" tint="0.49998000264167786"/>
      </left>
      <right/>
      <top style="medium">
        <color theme="1" tint="0.49998000264167786"/>
      </top>
      <bottom style="thin">
        <color theme="1" tint="0.49998000264167786"/>
      </bottom>
    </border>
    <border>
      <left style="medium">
        <color theme="1" tint="0.49998000264167786"/>
      </left>
      <right style="thin">
        <color theme="1" tint="0.49998000264167786"/>
      </right>
      <top style="thin">
        <color theme="1" tint="0.49998000264167786"/>
      </top>
      <bottom style="medium">
        <color theme="1" tint="0.49998000264167786"/>
      </bottom>
    </border>
    <border>
      <left/>
      <right style="medium">
        <color theme="1" tint="0.49998000264167786"/>
      </right>
      <top/>
      <bottom style="medium">
        <color theme="1" tint="0.49998000264167786"/>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1" applyNumberFormat="0" applyFont="0" applyAlignment="0" applyProtection="0"/>
  </cellStyleXfs>
  <cellXfs count="113">
    <xf numFmtId="0" fontId="0" fillId="0" borderId="0" xfId="0"/>
    <xf numFmtId="0" fontId="2" fillId="0" borderId="0" xfId="0" applyFont="1"/>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2" fillId="3" borderId="2" xfId="22" applyFont="1" applyBorder="1" applyAlignment="1">
      <alignment horizontal="center" vertical="center"/>
    </xf>
    <xf numFmtId="0" fontId="2" fillId="3" borderId="2" xfId="22" applyFont="1" applyBorder="1" applyAlignment="1">
      <alignment horizontal="center"/>
    </xf>
    <xf numFmtId="0" fontId="9" fillId="3" borderId="3" xfId="22" applyFont="1" applyBorder="1"/>
    <xf numFmtId="0" fontId="10" fillId="3" borderId="4" xfId="22" applyFont="1" applyBorder="1"/>
    <xf numFmtId="0" fontId="9" fillId="3" borderId="5" xfId="22" applyFont="1" applyBorder="1"/>
    <xf numFmtId="0" fontId="10" fillId="3" borderId="6" xfId="22" applyFont="1" applyBorder="1"/>
    <xf numFmtId="0" fontId="8" fillId="0" borderId="7" xfId="0" applyFont="1" applyBorder="1" applyAlignment="1">
      <alignment/>
    </xf>
    <xf numFmtId="0" fontId="7" fillId="0" borderId="7" xfId="0" applyFont="1" applyBorder="1" applyAlignment="1">
      <alignment horizontal="right"/>
    </xf>
    <xf numFmtId="0" fontId="3" fillId="0" borderId="8" xfId="0" applyFont="1" applyBorder="1" applyAlignment="1">
      <alignment horizontal="right"/>
    </xf>
    <xf numFmtId="0" fontId="13" fillId="0" borderId="0" xfId="0" applyFont="1" applyBorder="1"/>
    <xf numFmtId="0" fontId="13" fillId="0" borderId="9" xfId="0" applyFont="1" applyBorder="1"/>
    <xf numFmtId="0" fontId="0" fillId="0" borderId="0" xfId="0" applyAlignment="1">
      <alignment vertical="top" wrapText="1"/>
    </xf>
    <xf numFmtId="0" fontId="3" fillId="0" borderId="0" xfId="0" applyFont="1" applyBorder="1"/>
    <xf numFmtId="49" fontId="8" fillId="3" borderId="8" xfId="22" applyNumberFormat="1" applyFont="1" applyBorder="1" applyAlignment="1">
      <alignment horizontal="left"/>
    </xf>
    <xf numFmtId="0" fontId="3" fillId="0" borderId="7" xfId="0" applyFont="1" applyBorder="1" applyAlignment="1">
      <alignment horizontal="right"/>
    </xf>
    <xf numFmtId="1" fontId="0" fillId="0" borderId="0" xfId="0" applyNumberFormat="1"/>
    <xf numFmtId="1" fontId="0" fillId="0" borderId="0" xfId="0" applyNumberFormat="1" applyAlignment="1">
      <alignment vertical="top" wrapText="1"/>
    </xf>
    <xf numFmtId="49" fontId="0" fillId="0" borderId="0" xfId="0" applyNumberFormat="1"/>
    <xf numFmtId="49" fontId="4" fillId="0" borderId="0" xfId="0" applyNumberFormat="1" applyFont="1" applyAlignment="1">
      <alignment wrapText="1"/>
    </xf>
    <xf numFmtId="49" fontId="0" fillId="0" borderId="0" xfId="0" applyNumberFormat="1" applyAlignment="1">
      <alignment vertical="top" wrapText="1"/>
    </xf>
    <xf numFmtId="1" fontId="4" fillId="0" borderId="0" xfId="0" applyNumberFormat="1" applyFont="1" applyAlignment="1">
      <alignment horizontal="right" wrapText="1"/>
    </xf>
    <xf numFmtId="49" fontId="10" fillId="0" borderId="7" xfId="0" applyNumberFormat="1" applyFont="1" applyBorder="1" applyAlignment="1">
      <alignment/>
    </xf>
    <xf numFmtId="0" fontId="13" fillId="0" borderId="10" xfId="0" applyFont="1" applyBorder="1" applyAlignment="1">
      <alignment horizontal="left"/>
    </xf>
    <xf numFmtId="0" fontId="9" fillId="3" borderId="11" xfId="22" applyFont="1" applyBorder="1" applyAlignment="1">
      <alignment horizontal="left"/>
    </xf>
    <xf numFmtId="0" fontId="9" fillId="3" borderId="12" xfId="22" applyFont="1" applyBorder="1" applyAlignment="1">
      <alignment horizontal="left"/>
    </xf>
    <xf numFmtId="0" fontId="10" fillId="0" borderId="0" xfId="0" applyFont="1" applyBorder="1" applyAlignment="1">
      <alignment/>
    </xf>
    <xf numFmtId="0" fontId="10" fillId="0" borderId="9" xfId="0" applyFont="1" applyBorder="1" applyAlignment="1">
      <alignment/>
    </xf>
    <xf numFmtId="0" fontId="0" fillId="0" borderId="0" xfId="0"/>
    <xf numFmtId="1" fontId="0" fillId="0" borderId="0" xfId="0" applyNumberFormat="1" applyAlignment="1">
      <alignment horizontal="left"/>
    </xf>
    <xf numFmtId="44" fontId="0" fillId="0" borderId="0" xfId="0" applyNumberFormat="1"/>
    <xf numFmtId="49" fontId="7" fillId="0" borderId="8" xfId="22" applyNumberFormat="1" applyFont="1" applyFill="1" applyBorder="1" applyAlignment="1">
      <alignment horizontal="right"/>
    </xf>
    <xf numFmtId="0" fontId="8" fillId="3" borderId="8" xfId="22" applyFont="1" applyBorder="1" applyAlignment="1">
      <alignment horizontal="left"/>
    </xf>
    <xf numFmtId="44" fontId="14" fillId="0" borderId="0" xfId="0" applyNumberFormat="1" applyFont="1" applyFill="1" applyBorder="1"/>
    <xf numFmtId="49" fontId="3" fillId="0" borderId="0" xfId="0" applyNumberFormat="1" applyFont="1"/>
    <xf numFmtId="1" fontId="3" fillId="0" borderId="0" xfId="0" applyNumberFormat="1" applyFont="1"/>
    <xf numFmtId="0" fontId="3" fillId="0" borderId="0" xfId="0"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Alignment="1">
      <alignment vertical="top" wrapText="1"/>
    </xf>
    <xf numFmtId="49" fontId="3" fillId="4" borderId="1" xfId="23" applyNumberFormat="1" applyFont="1" applyAlignment="1">
      <alignment vertical="top"/>
    </xf>
    <xf numFmtId="1" fontId="3" fillId="4" borderId="1" xfId="23" applyNumberFormat="1" applyFont="1" applyAlignment="1">
      <alignment vertical="top"/>
    </xf>
    <xf numFmtId="49" fontId="3" fillId="4" borderId="13" xfId="23" applyNumberFormat="1" applyFont="1" applyBorder="1" applyAlignment="1">
      <alignment vertical="top"/>
    </xf>
    <xf numFmtId="1" fontId="3" fillId="4" borderId="13" xfId="23" applyNumberFormat="1" applyFont="1" applyBorder="1" applyAlignment="1">
      <alignment vertical="top"/>
    </xf>
    <xf numFmtId="49" fontId="3" fillId="4" borderId="1" xfId="23" applyNumberFormat="1" applyFont="1" applyAlignment="1">
      <alignment vertical="top"/>
    </xf>
    <xf numFmtId="1" fontId="3" fillId="4" borderId="1" xfId="23" applyNumberFormat="1" applyFont="1" applyAlignment="1">
      <alignment vertical="top"/>
    </xf>
    <xf numFmtId="1" fontId="3" fillId="0" borderId="0" xfId="20" applyNumberFormat="1" applyFont="1" applyFill="1" applyBorder="1" applyAlignment="1">
      <alignment horizontal="center" vertical="top" wrapText="1"/>
    </xf>
    <xf numFmtId="1" fontId="3" fillId="0" borderId="0" xfId="0" applyNumberFormat="1" applyFont="1" applyFill="1" applyBorder="1" applyAlignment="1">
      <alignment horizontal="center" vertical="top" wrapText="1"/>
    </xf>
    <xf numFmtId="1" fontId="3" fillId="0" borderId="0" xfId="0" applyNumberFormat="1" applyFont="1" applyFill="1" applyAlignment="1">
      <alignment horizontal="center" vertical="top" wrapText="1"/>
    </xf>
    <xf numFmtId="0" fontId="3" fillId="0" borderId="0" xfId="0" applyFont="1" applyFill="1" applyBorder="1" applyAlignment="1">
      <alignment horizontal="center" vertical="top" wrapText="1"/>
    </xf>
    <xf numFmtId="0" fontId="3" fillId="0" borderId="0" xfId="0" applyNumberFormat="1" applyFont="1" applyFill="1" applyBorder="1" applyAlignment="1">
      <alignment horizontal="center" vertical="top" wrapText="1"/>
    </xf>
    <xf numFmtId="0" fontId="3" fillId="0" borderId="0" xfId="0" applyNumberFormat="1" applyFont="1" applyFill="1" applyAlignment="1">
      <alignment horizontal="center" vertical="top" wrapText="1"/>
    </xf>
    <xf numFmtId="44" fontId="12" fillId="0" borderId="0" xfId="21" applyNumberFormat="1" applyFont="1" applyFill="1" applyBorder="1" applyAlignment="1">
      <alignment vertical="top" wrapText="1"/>
    </xf>
    <xf numFmtId="44" fontId="14" fillId="0" borderId="0" xfId="21" applyNumberFormat="1" applyFont="1" applyFill="1" applyBorder="1" applyAlignment="1">
      <alignment vertical="top" wrapText="1"/>
    </xf>
    <xf numFmtId="44" fontId="12" fillId="0" borderId="0" xfId="0" applyNumberFormat="1" applyFont="1" applyFill="1" applyBorder="1" applyAlignment="1">
      <alignment vertical="top" wrapText="1"/>
    </xf>
    <xf numFmtId="44" fontId="14" fillId="0" borderId="0" xfId="0" applyNumberFormat="1" applyFont="1" applyFill="1" applyBorder="1" applyAlignment="1">
      <alignment vertical="top" wrapText="1"/>
    </xf>
    <xf numFmtId="44" fontId="12" fillId="0" borderId="0" xfId="0" applyNumberFormat="1" applyFont="1" applyFill="1" applyAlignment="1">
      <alignment vertical="top" wrapText="1"/>
    </xf>
    <xf numFmtId="44" fontId="14" fillId="0" borderId="0" xfId="0" applyNumberFormat="1" applyFont="1" applyFill="1" applyAlignment="1">
      <alignment vertical="top" wrapText="1"/>
    </xf>
    <xf numFmtId="0" fontId="3" fillId="0" borderId="0" xfId="0" applyFont="1" applyFill="1" applyAlignment="1">
      <alignment horizontal="left" vertical="top" wrapText="1"/>
    </xf>
    <xf numFmtId="44" fontId="9" fillId="3" borderId="0" xfId="20" applyFont="1" applyFill="1" applyBorder="1" applyAlignment="1">
      <alignment vertical="top" wrapText="1"/>
    </xf>
    <xf numFmtId="44" fontId="9" fillId="3" borderId="0" xfId="20" applyFont="1" applyFill="1" applyBorder="1" applyAlignment="1">
      <alignment vertical="top" wrapText="1"/>
    </xf>
    <xf numFmtId="44" fontId="9" fillId="3" borderId="0" xfId="20" applyFont="1" applyFill="1" applyAlignment="1">
      <alignment vertical="top" wrapText="1"/>
    </xf>
    <xf numFmtId="44" fontId="11" fillId="0" borderId="0" xfId="20" applyFont="1" applyFill="1" applyBorder="1"/>
    <xf numFmtId="0" fontId="3" fillId="0" borderId="0" xfId="0" applyFont="1" applyAlignment="1">
      <alignment horizontal="right"/>
    </xf>
    <xf numFmtId="49" fontId="8" fillId="3" borderId="8" xfId="22" applyNumberFormat="1" applyFont="1" applyBorder="1" applyAlignment="1">
      <alignment horizontal="left"/>
    </xf>
    <xf numFmtId="49" fontId="8" fillId="3" borderId="14" xfId="22" applyNumberFormat="1" applyFont="1" applyBorder="1" applyAlignment="1">
      <alignment horizontal="left"/>
    </xf>
    <xf numFmtId="0" fontId="0" fillId="0" borderId="0" xfId="0" applyAlignment="1">
      <alignment horizontal="right"/>
    </xf>
    <xf numFmtId="0" fontId="0" fillId="0" borderId="0" xfId="0" applyAlignment="1">
      <alignment horizontal="left"/>
    </xf>
    <xf numFmtId="0" fontId="3" fillId="0" borderId="15" xfId="0" applyFont="1" applyBorder="1" applyAlignment="1">
      <alignment horizontal="right"/>
    </xf>
    <xf numFmtId="0" fontId="3" fillId="0" borderId="8" xfId="0" applyFont="1" applyBorder="1" applyAlignment="1">
      <alignment horizontal="right"/>
    </xf>
    <xf numFmtId="0" fontId="3" fillId="0" borderId="16" xfId="0" applyFont="1" applyBorder="1" applyAlignment="1">
      <alignment horizontal="right"/>
    </xf>
    <xf numFmtId="0" fontId="3" fillId="0" borderId="7" xfId="0" applyFont="1" applyBorder="1" applyAlignment="1">
      <alignment horizontal="right"/>
    </xf>
    <xf numFmtId="0" fontId="3" fillId="0" borderId="17" xfId="0" applyFont="1" applyBorder="1" applyAlignment="1">
      <alignment horizontal="right"/>
    </xf>
    <xf numFmtId="0" fontId="3" fillId="0" borderId="0" xfId="0" applyFont="1" applyBorder="1" applyAlignment="1">
      <alignment horizontal="right"/>
    </xf>
    <xf numFmtId="0" fontId="3" fillId="0" borderId="18" xfId="0" applyFont="1" applyBorder="1" applyAlignment="1">
      <alignment horizontal="right"/>
    </xf>
    <xf numFmtId="0" fontId="3" fillId="0" borderId="19" xfId="0" applyFont="1" applyBorder="1" applyAlignment="1">
      <alignment horizontal="right"/>
    </xf>
    <xf numFmtId="49" fontId="10" fillId="0" borderId="7" xfId="0" applyNumberFormat="1" applyFont="1" applyBorder="1" applyAlignment="1">
      <alignment horizontal="center"/>
    </xf>
    <xf numFmtId="49" fontId="10" fillId="0" borderId="20" xfId="0" applyNumberFormat="1" applyFont="1" applyBorder="1" applyAlignment="1">
      <alignment horizontal="center"/>
    </xf>
    <xf numFmtId="0" fontId="2" fillId="0" borderId="21" xfId="0" applyFont="1" applyBorder="1" applyAlignment="1">
      <alignment horizontal="center"/>
    </xf>
    <xf numFmtId="0" fontId="2" fillId="0" borderId="7" xfId="0" applyFont="1" applyBorder="1" applyAlignment="1">
      <alignment horizontal="center"/>
    </xf>
    <xf numFmtId="0" fontId="2" fillId="0" borderId="20" xfId="0" applyFont="1" applyBorder="1" applyAlignment="1">
      <alignment horizontal="center"/>
    </xf>
    <xf numFmtId="0" fontId="0" fillId="0" borderId="0" xfId="0" applyFont="1" applyBorder="1" applyAlignment="1">
      <alignment horizontal="left"/>
    </xf>
    <xf numFmtId="0" fontId="0" fillId="0" borderId="9" xfId="0" applyFont="1" applyBorder="1" applyAlignment="1">
      <alignment horizontal="left"/>
    </xf>
    <xf numFmtId="0" fontId="9" fillId="3" borderId="22" xfId="22" applyFont="1" applyBorder="1" applyAlignment="1">
      <alignment horizontal="left"/>
    </xf>
    <xf numFmtId="0" fontId="9" fillId="3" borderId="5" xfId="22" applyFont="1" applyBorder="1" applyAlignment="1">
      <alignment horizontal="left"/>
    </xf>
    <xf numFmtId="0" fontId="8" fillId="0" borderId="0" xfId="0" applyFont="1" applyBorder="1" applyAlignment="1">
      <alignment horizontal="left"/>
    </xf>
    <xf numFmtId="0" fontId="2" fillId="0" borderId="0" xfId="0" applyFont="1" applyAlignment="1">
      <alignment horizontal="center"/>
    </xf>
    <xf numFmtId="0" fontId="10" fillId="0" borderId="0" xfId="0" applyFont="1" applyBorder="1" applyAlignment="1">
      <alignment horizontal="left"/>
    </xf>
    <xf numFmtId="0" fontId="10" fillId="0" borderId="9" xfId="0" applyFont="1" applyBorder="1" applyAlignment="1">
      <alignment horizontal="left"/>
    </xf>
    <xf numFmtId="0" fontId="10" fillId="0" borderId="19" xfId="0" applyFont="1" applyBorder="1" applyAlignment="1">
      <alignment horizontal="left"/>
    </xf>
    <xf numFmtId="0" fontId="10" fillId="0" borderId="23" xfId="0" applyFont="1" applyBorder="1" applyAlignment="1">
      <alignment horizontal="left"/>
    </xf>
    <xf numFmtId="0" fontId="0" fillId="0" borderId="0" xfId="0" applyAlignment="1">
      <alignment horizontal="center"/>
    </xf>
    <xf numFmtId="0" fontId="9" fillId="3" borderId="5" xfId="22" applyFont="1" applyBorder="1" applyAlignment="1">
      <alignment horizontal="left" wrapText="1"/>
    </xf>
    <xf numFmtId="0" fontId="13" fillId="0" borderId="17" xfId="0" applyFont="1" applyBorder="1" applyAlignment="1">
      <alignment horizontal="left"/>
    </xf>
    <xf numFmtId="0" fontId="13" fillId="0" borderId="0" xfId="0" applyFont="1" applyBorder="1" applyAlignment="1">
      <alignment horizontal="left"/>
    </xf>
    <xf numFmtId="0" fontId="9" fillId="3" borderId="2" xfId="22" applyFont="1" applyBorder="1" applyAlignment="1">
      <alignment horizontal="left"/>
    </xf>
    <xf numFmtId="0" fontId="9" fillId="3" borderId="3" xfId="22" applyFont="1" applyBorder="1" applyAlignment="1">
      <alignment horizontal="left"/>
    </xf>
    <xf numFmtId="0" fontId="9" fillId="3" borderId="3" xfId="22" applyFont="1" applyBorder="1" applyAlignment="1">
      <alignment horizontal="left" wrapText="1"/>
    </xf>
    <xf numFmtId="0" fontId="5" fillId="0" borderId="0" xfId="0" applyFont="1" applyBorder="1" applyAlignment="1">
      <alignment horizontal="center"/>
    </xf>
    <xf numFmtId="0" fontId="6" fillId="0" borderId="0" xfId="0" applyFont="1" applyBorder="1" applyAlignment="1">
      <alignment/>
    </xf>
    <xf numFmtId="0" fontId="15" fillId="0" borderId="0" xfId="0" applyFont="1" applyFill="1" applyBorder="1"/>
  </cellXfs>
  <cellStyles count="10">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Poznámka" xfId="23"/>
  </cellStyles>
  <dxfs count="32">
    <dxf>
      <numFmt numFmtId="44" formatCode="_-* #,##0.00\ &quot;Kč&quot;_-;\-* #,##0.00\ &quot;Kč&quot;_-;_-* &quot;-&quot;??\ &quot;Kč&quot;_-;_-@_-"/>
    </dxf>
    <dxf>
      <font>
        <b val="0"/>
        <i val="0"/>
        <u val="none"/>
        <strike val="0"/>
        <sz val="10"/>
        <name val="Calibri"/>
        <color theme="1"/>
        <condense val="0"/>
        <extend val="0"/>
      </font>
      <numFmt numFmtId="177" formatCode="0"/>
    </dxf>
    <dxf>
      <font>
        <b val="0"/>
        <i val="0"/>
        <u val="none"/>
        <strike val="0"/>
        <sz val="10"/>
        <name val="Calibri"/>
      </font>
      <numFmt numFmtId="177" formatCode="0"/>
      <alignment horizontal="general" vertical="top" textRotation="0" wrapText="1" shrinkToFit="1" readingOrder="0"/>
      <border>
        <left style="thin">
          <color rgb="FFB2B2B2"/>
        </left>
      </border>
    </dxf>
    <dxf>
      <font>
        <b val="0"/>
        <i val="0"/>
        <u val="none"/>
        <strike val="0"/>
        <sz val="10"/>
        <name val="Calibri"/>
        <color theme="1"/>
        <condense val="0"/>
        <extend val="0"/>
      </font>
      <numFmt numFmtId="177" formatCode="0"/>
    </dxf>
    <dxf>
      <font>
        <b val="0"/>
        <i val="0"/>
        <u val="none"/>
        <strike val="0"/>
        <sz val="10"/>
        <name val="Calibri"/>
      </font>
      <numFmt numFmtId="177" formatCode="0"/>
      <alignment horizontal="general" vertical="top" textRotation="0" wrapText="1" shrinkToFit="1" readingOrder="0"/>
      <border>
        <left style="thin">
          <color rgb="FFB2B2B2"/>
        </left>
        <right style="thin">
          <color rgb="FFB2B2B2"/>
        </right>
      </border>
    </dxf>
    <dxf>
      <font>
        <b val="0"/>
        <i val="0"/>
        <u val="none"/>
        <strike val="0"/>
        <sz val="10"/>
        <name val="Calibri"/>
        <color theme="1"/>
        <condense val="0"/>
        <extend val="0"/>
      </font>
      <numFmt numFmtId="178" formatCode="@"/>
    </dxf>
    <dxf>
      <font>
        <b val="0"/>
        <i val="0"/>
        <u val="none"/>
        <strike val="0"/>
        <sz val="10"/>
        <name val="Calibri"/>
      </font>
      <numFmt numFmtId="178" formatCode="@"/>
      <alignment horizontal="general" vertical="top" textRotation="0" wrapText="1" shrinkToFit="1" readingOrder="0"/>
      <border>
        <left style="thin">
          <color rgb="FFB2B2B2"/>
        </left>
        <right style="thin">
          <color rgb="FFB2B2B2"/>
        </right>
      </border>
    </dxf>
    <dxf>
      <font>
        <b val="0"/>
        <i val="0"/>
        <u val="none"/>
        <strike val="0"/>
        <sz val="10"/>
        <name val="Calibri"/>
        <color theme="1"/>
        <condense val="0"/>
        <extend val="0"/>
      </font>
      <numFmt numFmtId="178" formatCode="@"/>
    </dxf>
    <dxf>
      <font>
        <b val="0"/>
        <i val="0"/>
        <u val="none"/>
        <strike val="0"/>
        <sz val="10"/>
        <name val="Calibri"/>
      </font>
      <numFmt numFmtId="178" formatCode="@"/>
      <alignment horizontal="general" vertical="top" textRotation="0" wrapText="1" shrinkToFit="1" readingOrder="0"/>
      <border>
        <left style="thin">
          <color rgb="FFB2B2B2"/>
        </left>
        <right style="thin">
          <color rgb="FFB2B2B2"/>
        </right>
      </border>
    </dxf>
    <dxf>
      <font>
        <b val="0"/>
        <i val="0"/>
        <u val="none"/>
        <strike val="0"/>
        <sz val="10"/>
        <name val="Calibri"/>
        <color theme="1"/>
        <condense val="0"/>
        <extend val="0"/>
      </font>
      <numFmt numFmtId="178" formatCode="@"/>
    </dxf>
    <dxf>
      <font>
        <b val="0"/>
        <i val="0"/>
        <u val="none"/>
        <strike val="0"/>
        <sz val="10"/>
        <name val="Calibri"/>
      </font>
      <numFmt numFmtId="178" formatCode="@"/>
      <alignment horizontal="general" vertical="top" textRotation="0" wrapText="1" shrinkToFit="1" readingOrder="0"/>
      <border>
        <left style="thin">
          <color rgb="FFB2B2B2"/>
        </left>
        <right style="thin">
          <color rgb="FFB2B2B2"/>
        </right>
      </border>
    </dxf>
    <dxf>
      <font>
        <b val="0"/>
        <i val="0"/>
        <u val="none"/>
        <strike val="0"/>
        <sz val="10"/>
        <name val="Calibri"/>
        <color theme="1"/>
        <condense val="0"/>
        <extend val="0"/>
      </font>
      <numFmt numFmtId="178" formatCode="@"/>
    </dxf>
    <dxf>
      <font>
        <b val="0"/>
        <i val="0"/>
        <u val="none"/>
        <strike val="0"/>
        <sz val="10"/>
        <name val="Calibri"/>
      </font>
      <numFmt numFmtId="178" formatCode="@"/>
      <alignment horizontal="general" vertical="top" textRotation="0" wrapText="1" shrinkToFit="1" readingOrder="0"/>
      <border>
        <left/>
        <right style="thin">
          <color rgb="FFB2B2B2"/>
        </right>
      </border>
    </dxf>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color rgb="FFC00000"/>
      </font>
      <numFmt numFmtId="44" formatCode="_-* #,##0.00\ &quot;Kč&quot;_-;\-* #,##0.00\ &quot;Kč&quot;_-;_-* &quot;-&quot;??\ &quot;Kč&quot;_-;_-@_-"/>
      <fill>
        <patternFill patternType="none"/>
      </fill>
      <alignment vertical="top" textRotation="0" wrapText="1" shrinkToFit="1" readingOrder="0"/>
      <border>
        <left/>
        <right style="thin">
          <color rgb="FFB2B2B2"/>
        </right>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color rgb="FFC00000"/>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color rgb="FFC00000"/>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0070C0"/>
        <condense val="0"/>
        <extend val="0"/>
      </font>
      <fill>
        <patternFill patternType="none"/>
      </fill>
      <border>
        <left/>
        <right/>
        <top/>
        <bottom/>
      </border>
    </dxf>
    <dxf>
      <font>
        <i val="0"/>
        <u val="none"/>
        <strike val="0"/>
        <sz val="10"/>
        <name val="Calibri"/>
        <color theme="8" tint="-0.24997000396251678"/>
      </font>
      <alignment vertical="top" textRotation="0" wrapText="1" shrinkToFit="1" readingOrder="0"/>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i val="0"/>
        <u val="none"/>
        <strike val="0"/>
        <sz val="10"/>
        <name val="Calibri"/>
      </font>
      <numFmt numFmtId="177" formatCode="0"/>
      <fill>
        <patternFill patternType="none"/>
      </fill>
      <alignment horizontal="center" vertical="top" textRotation="0" wrapText="1" shrinkToFit="1" readingOrder="0"/>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i val="0"/>
        <u val="none"/>
        <strike val="0"/>
        <sz val="10"/>
        <name val="Calibri"/>
      </font>
      <fill>
        <patternFill patternType="none"/>
      </fill>
      <alignment horizontal="general" vertical="top" textRotation="0" wrapText="1" shrinkToFit="1" readingOrder="0"/>
    </dxf>
    <dxf>
      <font>
        <b val="0"/>
        <i val="0"/>
        <u val="none"/>
        <strike val="0"/>
        <sz val="10"/>
        <name val="Calibri"/>
        <color theme="1"/>
        <condense val="0"/>
        <extend val="0"/>
      </font>
      <fill>
        <patternFill patternType="none"/>
      </fill>
      <border>
        <left/>
        <right/>
        <top/>
        <bottom/>
      </border>
    </dxf>
    <dxf>
      <font>
        <i val="0"/>
        <u val="none"/>
        <strike val="0"/>
        <sz val="10"/>
        <name val="Calibri"/>
      </font>
      <fill>
        <patternFill patternType="none"/>
      </fill>
      <alignment horizontal="general" vertical="top" textRotation="0" wrapText="1" shrinkToFit="1" readingOrder="0"/>
    </dxf>
    <dxf>
      <font>
        <b val="0"/>
        <i val="0"/>
        <u val="none"/>
        <strike val="0"/>
        <sz val="10"/>
        <name val="Calibri"/>
        <color theme="1"/>
        <condense val="0"/>
        <extend val="0"/>
      </font>
      <border>
        <left/>
        <right/>
        <top/>
        <bottom/>
      </border>
    </dxf>
    <dxf>
      <font>
        <b val="0"/>
        <i val="0"/>
        <u val="none"/>
        <strike val="0"/>
        <sz val="10"/>
        <name val="Calibri"/>
      </font>
      <numFmt numFmtId="179" formatCode="General"/>
      <fill>
        <patternFill patternType="none"/>
      </fill>
      <alignment horizontal="center" vertical="top" textRotation="0" wrapText="1" shrinkToFit="1" readingOrder="0"/>
    </dxf>
    <dxf>
      <font>
        <i val="0"/>
        <u val="none"/>
        <strike val="0"/>
        <sz val="10"/>
        <name val="Calibri"/>
      </font>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45</xdr:row>
      <xdr:rowOff>76200</xdr:rowOff>
    </xdr:from>
    <xdr:ext cx="9248775" cy="7324725"/>
    <xdr:sp macro="" textlink="">
      <xdr:nvSpPr>
        <xdr:cNvPr id="3" name="TextovéPole 2"/>
        <xdr:cNvSpPr txBox="1"/>
      </xdr:nvSpPr>
      <xdr:spPr>
        <a:xfrm>
          <a:off x="190500" y="9429750"/>
          <a:ext cx="9248775" cy="73247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200" b="1">
              <a:solidFill>
                <a:schemeClr val="dk1"/>
              </a:solidFill>
              <a:effectLst/>
              <a:latin typeface="+mn-lt"/>
              <a:ea typeface="+mn-ea"/>
              <a:cs typeface="Courier New" panose="02070309020205020404" pitchFamily="49" charset="0"/>
            </a:rPr>
            <a:t>Obchodní a platební podmínky</a:t>
          </a:r>
        </a:p>
        <a:p>
          <a:pPr algn="ctr"/>
          <a:r>
            <a:rPr lang="cs-CZ" sz="900">
              <a:solidFill>
                <a:schemeClr val="dk1"/>
              </a:solidFill>
              <a:effectLst/>
              <a:latin typeface="+mn-lt"/>
              <a:ea typeface="+mn-ea"/>
              <a:cs typeface="Courier New" panose="02070309020205020404" pitchFamily="49" charset="0"/>
            </a:rPr>
            <a:t>Tyto obchodní a platební</a:t>
          </a:r>
          <a:r>
            <a:rPr lang="cs-CZ" sz="900" baseline="0">
              <a:solidFill>
                <a:schemeClr val="dk1"/>
              </a:solidFill>
              <a:effectLst/>
              <a:latin typeface="+mn-lt"/>
              <a:ea typeface="+mn-ea"/>
              <a:cs typeface="Courier New" panose="02070309020205020404" pitchFamily="49" charset="0"/>
            </a:rPr>
            <a:t> </a:t>
          </a:r>
          <a:r>
            <a:rPr lang="cs-CZ" sz="9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900">
              <a:solidFill>
                <a:schemeClr val="dk1"/>
              </a:solidFill>
              <a:effectLst/>
              <a:latin typeface="+mn-lt"/>
              <a:ea typeface="+mn-ea"/>
              <a:cs typeface="Courier New" panose="02070309020205020404" pitchFamily="49" charset="0"/>
            </a:rPr>
            <a:t> </a:t>
          </a:r>
        </a:p>
        <a:p>
          <a:r>
            <a:rPr lang="cs-CZ" sz="900" b="1">
              <a:solidFill>
                <a:schemeClr val="dk1"/>
              </a:solidFill>
              <a:effectLst/>
              <a:latin typeface="+mn-lt"/>
              <a:ea typeface="+mn-ea"/>
              <a:cs typeface="+mn-cs"/>
            </a:rPr>
            <a:t>I. Předmět a termín plnění</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Předmětem plnění je dodávka zboží specifikovaného v objednávce s předáním v místě plnění. </a:t>
          </a:r>
        </a:p>
        <a:p>
          <a:r>
            <a:rPr lang="cs-CZ" sz="900">
              <a:solidFill>
                <a:schemeClr val="dk1"/>
              </a:solidFill>
              <a:effectLst/>
              <a:latin typeface="+mn-lt"/>
              <a:ea typeface="+mn-ea"/>
              <a:cs typeface="+mn-cs"/>
            </a:rPr>
            <a:t>2. Předmět plnění bude dodán do 5 pracovních dnů od účinnosti objednávky.</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II. Dodací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Čas určený objednatelem pro převzetí dodávky je v pracovní dny v čase od 08:00 do 14:00.</a:t>
          </a:r>
        </a:p>
        <a:p>
          <a:r>
            <a:rPr lang="cs-CZ" sz="900">
              <a:solidFill>
                <a:schemeClr val="dk1"/>
              </a:solidFill>
              <a:effectLst/>
              <a:latin typeface="+mn-lt"/>
              <a:ea typeface="+mn-ea"/>
              <a:cs typeface="+mn-cs"/>
            </a:rPr>
            <a:t>2. Dodavatel je povinen předem oznámit termín dodání zboží oprávněné osobě objednatele.</a:t>
          </a:r>
        </a:p>
        <a:p>
          <a:r>
            <a:rPr lang="cs-CZ" sz="900">
              <a:solidFill>
                <a:schemeClr val="dk1"/>
              </a:solidFill>
              <a:effectLst/>
              <a:latin typeface="+mn-lt"/>
              <a:ea typeface="+mn-ea"/>
              <a:cs typeface="+mn-cs"/>
            </a:rPr>
            <a:t>3. Dodávka se považuje za splněnou, pokud předmět plnění bude řádně a včas předán pověřené osobě objednatele. Převzetí bude potvrzeno podpisem předávacího protokolu (dodacího listu) pověřenou osobou objednatele.</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III. Platební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Cena uvedená v objednávce je konečná a zahrnuje veškeré náklady dodavatele vč. dopravy do místa plnění.</a:t>
          </a:r>
        </a:p>
        <a:p>
          <a:r>
            <a:rPr lang="cs-CZ" sz="9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vadnou fakturu dodavateli, a to až do lhůty splatnosti. V takovém případě není objednatel v prodlení s úhradou ceny za dodávku. Nová lhůta splatnosti začíná běžet dnem doručení bezvadné faktury.</a:t>
          </a:r>
        </a:p>
        <a:p>
          <a:r>
            <a:rPr lang="cs-CZ" sz="900">
              <a:solidFill>
                <a:schemeClr val="dk1"/>
              </a:solidFill>
              <a:effectLst/>
              <a:latin typeface="+mn-lt"/>
              <a:ea typeface="+mn-ea"/>
              <a:cs typeface="+mn-cs"/>
            </a:rPr>
            <a:t>3. Splatnost faktury bude 21 kalendářních dnů ode dne doručení daňového dokladu objednateli.</a:t>
          </a:r>
        </a:p>
        <a:p>
          <a:r>
            <a:rPr lang="cs-CZ" sz="9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IV. Záruční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900">
              <a:solidFill>
                <a:schemeClr val="dk1"/>
              </a:solidFill>
              <a:effectLst/>
              <a:latin typeface="+mn-lt"/>
              <a:ea typeface="+mn-ea"/>
              <a:cs typeface="+mn-cs"/>
            </a:rPr>
            <a:t>2. Dodavatel není odpovědný za vady, které byly prokazatelně způsobeny objednatelem, zejména chybným používáním dodaného zboží.</a:t>
          </a:r>
        </a:p>
        <a:p>
          <a:r>
            <a:rPr lang="cs-CZ" sz="900">
              <a:solidFill>
                <a:schemeClr val="dk1"/>
              </a:solidFill>
              <a:effectLst/>
              <a:latin typeface="+mn-lt"/>
              <a:ea typeface="+mn-ea"/>
              <a:cs typeface="+mn-cs"/>
            </a:rPr>
            <a:t>3. V případě výskytu vad po dobu záruky je objednatel povinen uplatnit nároky z odpovědnosti za vady u dodavatele neprodleně po zjištění vady, nejpozději však do konce záruční doby (reklamace).</a:t>
          </a:r>
        </a:p>
        <a:p>
          <a:r>
            <a:rPr lang="cs-CZ" sz="900">
              <a:solidFill>
                <a:schemeClr val="dk1"/>
              </a:solidFill>
              <a:effectLst/>
              <a:latin typeface="+mn-lt"/>
              <a:ea typeface="+mn-ea"/>
              <a:cs typeface="+mn-cs"/>
            </a:rPr>
            <a:t>4. Reklamace závad provádí objednatel vždy písemně a doručuje se e-mailem nebo datové schránky dodavatele.</a:t>
          </a:r>
        </a:p>
        <a:p>
          <a:r>
            <a:rPr lang="cs-CZ" sz="900">
              <a:solidFill>
                <a:schemeClr val="dk1"/>
              </a:solidFill>
              <a:effectLst/>
              <a:latin typeface="+mn-lt"/>
              <a:ea typeface="+mn-ea"/>
              <a:cs typeface="+mn-cs"/>
            </a:rPr>
            <a:t>5. Dodavatel je povinen záruční vady odstranit ve lhůtě do 15 pracovních dnů. Záruční vadu může dodavatel odstranit opravou, výměnou vadného dílu nebo dodáním nového zboží se stejnými nebo lepšími parametry.</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V. Sankce</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900">
              <a:solidFill>
                <a:schemeClr val="dk1"/>
              </a:solidFill>
              <a:effectLst/>
              <a:latin typeface="+mn-lt"/>
              <a:ea typeface="+mn-ea"/>
              <a:cs typeface="+mn-cs"/>
            </a:rPr>
            <a:t>2. V případě, že dodavatel nedodrží termín záruční opravy dle čl. IV odst. 5, je povinen zaplatit smluvní pokutu ve výši 0,1 % z ceny položky (vč. DPH), minimálně však 20 Kč za každý den prodlení pro každou jednotlivý případ reklamace.</a:t>
          </a:r>
        </a:p>
        <a:p>
          <a:r>
            <a:rPr lang="cs-CZ" sz="900">
              <a:solidFill>
                <a:schemeClr val="dk1"/>
              </a:solidFill>
              <a:effectLst/>
              <a:latin typeface="+mn-lt"/>
              <a:ea typeface="+mn-ea"/>
              <a:cs typeface="+mn-cs"/>
            </a:rPr>
            <a:t>3. V případě, že objednatel nebo příjemce nedodrží dobu splatnosti faktur dle čl. III odst. 3, má dodavatel právo požadovat smluvní pokutu 0,1 % z celkové ceny objednávky (vč. DPH) za každý den prodlení. </a:t>
          </a:r>
        </a:p>
        <a:p>
          <a:r>
            <a:rPr lang="cs-CZ" sz="900">
              <a:solidFill>
                <a:schemeClr val="dk1"/>
              </a:solidFill>
              <a:effectLst/>
              <a:latin typeface="+mn-lt"/>
              <a:ea typeface="+mn-ea"/>
              <a:cs typeface="+mn-cs"/>
            </a:rPr>
            <a:t>4. Zaplacením smluvní pokuty či úroků z prodlení není dotčeno právo na náhradu škody.</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VI. Závěrečná ustanovení</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9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9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900">
              <a:solidFill>
                <a:schemeClr val="dk1"/>
              </a:solidFill>
              <a:effectLst/>
              <a:latin typeface="+mn-lt"/>
              <a:ea typeface="+mn-ea"/>
              <a:cs typeface="+mn-cs"/>
            </a:rPr>
            <a:t> </a:t>
          </a:r>
        </a:p>
        <a:p>
          <a:endParaRPr lang="cs-CZ" sz="900">
            <a:solidFill>
              <a:schemeClr val="dk1"/>
            </a:solidFill>
            <a:effectLst/>
            <a:latin typeface="+mn-lt"/>
            <a:ea typeface="+mn-ea"/>
            <a:cs typeface="Courier New" panose="02070309020205020404" pitchFamily="49" charset="0"/>
          </a:endParaRPr>
        </a:p>
      </xdr:txBody>
    </xdr:sp>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6" recordCount="7" refreshedBy="Jarema Jiří" refreshedVersion="6">
  <cacheSource type="worksheet">
    <worksheetSource name="Tabulka1"/>
  </cacheSource>
  <cacheFields count="14">
    <cacheField name="Poř.">
      <sharedItems containsSemiMixedTypes="0" containsString="0" containsMixedTypes="0" containsNumber="1" containsInteger="1" count="0"/>
    </cacheField>
    <cacheField name="Položka-typ">
      <sharedItems containsMixedTypes="0" count="0"/>
    </cacheField>
    <cacheField name="mininální požadované parametry">
      <sharedItems containsMixedTypes="0" count="0"/>
    </cacheField>
    <cacheField name="Počet kusů" numFmtId="1">
      <sharedItems containsSemiMixedTypes="0" containsString="0" containsMixedTypes="0" containsNumber="1" containsInteger="1" count="0"/>
    </cacheField>
    <cacheField name="Jednotková cena bez DPH" numFmtId="44">
      <sharedItems containsString="0" containsBlank="1" containsMixedTypes="0" containsNumber="1" containsInteger="1" count="0"/>
    </cacheField>
    <cacheField name="Nabídková cena bez DPH" numFmtId="44">
      <sharedItems containsSemiMixedTypes="0" containsString="0" containsMixedTypes="0" containsNumber="1" containsInteger="1" count="0"/>
    </cacheField>
    <cacheField name="DPH" numFmtId="44">
      <sharedItems containsSemiMixedTypes="0" containsString="0" containsMixedTypes="0" containsNumber="1" containsInteger="1" count="0"/>
    </cacheField>
    <cacheField name="Nabídková cena s DPH" numFmtId="44">
      <sharedItems containsSemiMixedTypes="0" containsString="0" containsMixedTypes="0" containsNumber="1" containsInteger="1" count="0"/>
    </cacheField>
    <cacheField name="správce" numFmtId="49">
      <sharedItems containsMixedTypes="0" count="0"/>
    </cacheField>
    <cacheField name="organizace" numFmtId="49">
      <sharedItems containsMixedTypes="0" count="0"/>
    </cacheField>
    <cacheField name="odbor/ pracoviště" numFmtId="49">
      <sharedItems containsMixedTypes="0" count="0"/>
    </cacheField>
    <cacheField name="umístění" numFmtId="49">
      <sharedItems containsMixedTypes="0" count="0"/>
    </cacheField>
    <cacheField name="POL" numFmtId="1">
      <sharedItems containsSemiMixedTypes="0" containsString="0" containsMixedTypes="0" containsNumber="1" containsInteger="1" count="2">
        <n v="5137"/>
        <n v="5139"/>
      </sharedItems>
    </cacheField>
    <cacheField name="ORG" numFmtId="1">
      <sharedItems containsSemiMixedTypes="0" containsString="0" containsMixedTypes="0" containsNumber="1" containsInteger="1" count="2">
        <n v="1110400"/>
        <n v="1110200"/>
      </sharedItems>
    </cacheField>
  </cacheFields>
</pivotCacheDefinition>
</file>

<file path=xl/pivotCache/pivotCacheRecords1.xml><?xml version="1.0" encoding="utf-8"?>
<pivotCacheRecords xmlns="http://schemas.openxmlformats.org/spreadsheetml/2006/main" xmlns:r="http://schemas.openxmlformats.org/officeDocument/2006/relationships" count="7">
  <r>
    <n v="1"/>
    <s v="bezdrátová sluchátka"/>
    <s v="Jabra Elite 4 Active,  černé"/>
    <n v="1"/>
    <n v="200"/>
    <n v="200"/>
    <n v="42"/>
    <n v="242"/>
    <s v="Uherek"/>
    <s v="MMK"/>
    <s v="OO-OIS"/>
    <s v="B/111,103"/>
    <x v="0"/>
    <x v="0"/>
  </r>
  <r>
    <n v="2"/>
    <s v="hydrogelová fólie na displej"/>
    <s v="Hydrogel Screen protector Xiaomi Mi Note 10 28040"/>
    <n v="1"/>
    <n v="500"/>
    <n v="500"/>
    <n v="105"/>
    <n v="605"/>
    <s v="Plačková"/>
    <s v="MMK"/>
    <s v="OO-OIS"/>
    <s v="B/103"/>
    <x v="1"/>
    <x v="1"/>
  </r>
  <r>
    <n v="3"/>
    <s v="tvrzené sklo"/>
    <s v="Huawei P9ite"/>
    <n v="1"/>
    <n v="55200"/>
    <n v="55200"/>
    <n v="11592"/>
    <n v="66792"/>
    <s v="Plačková"/>
    <s v="MMK"/>
    <s v="OM"/>
    <s v="Bošanská"/>
    <x v="1"/>
    <x v="1"/>
  </r>
  <r>
    <n v="4"/>
    <s v="pouzdro"/>
    <s v="Back Case Ultra Slim Huawei Y3 II Čiré"/>
    <n v="1"/>
    <m/>
    <n v="0"/>
    <n v="0"/>
    <n v="0"/>
    <s v="Plačková"/>
    <s v="MMK"/>
    <s v="OO-OIS"/>
    <s v="B/103, Siuda"/>
    <x v="1"/>
    <x v="1"/>
  </r>
  <r>
    <n v="5"/>
    <s v="tvrzené sklo"/>
    <s v="CUBE1 tvrzené sklo 0.33mm 2.5D Huawei Y3 II ACGLCUHUY3050"/>
    <n v="1"/>
    <m/>
    <n v="0"/>
    <n v="0"/>
    <n v="0"/>
    <s v="Plačková"/>
    <s v="MMK"/>
    <s v="OO-OIS"/>
    <s v="B/103, Siuda"/>
    <x v="1"/>
    <x v="1"/>
  </r>
  <r>
    <n v="6"/>
    <s v="tvrzené sklo"/>
    <s v="GoldGlass GOLD Edition 9H HUAWEI P30 30573"/>
    <n v="1"/>
    <m/>
    <n v="0"/>
    <n v="0"/>
    <n v="0"/>
    <s v="Plačková"/>
    <s v="MMK"/>
    <s v="OO-OIS"/>
    <s v="B/103"/>
    <x v="1"/>
    <x v="1"/>
  </r>
  <r>
    <n v="7"/>
    <s v="telefonní šňůra"/>
    <s v="Telefonní šňůra kroucená 0,5m černá"/>
    <n v="1"/>
    <m/>
    <n v="0"/>
    <n v="0"/>
    <n v="0"/>
    <s v="Stuchlík"/>
    <s v="MMK"/>
    <s v="OO-OIS"/>
    <s v="C/328"/>
    <x v="1"/>
    <x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Kontingenční tabulka2" cacheId="0" applyNumberFormats="0" applyBorderFormats="0" applyFontFormats="0" applyPatternFormats="0" applyAlignmentFormats="0" applyWidthHeightFormats="1" dataCaption="Hodnoty" showMissing="1" preserveFormatting="1" useAutoFormatting="1" itemPrintTitles="1" compactData="0" createdVersion="6" updatedVersion="6" indent="0" rowHeaderCaption="ORG" colHeaderCaption="POL" multipleFieldFilters="0" showMemberPropertyTips="1">
  <location ref="A3:D7" firstHeaderRow="1" firstDataRow="2" firstDataCol="1"/>
  <pivotFields count="14">
    <pivotField showAll="0"/>
    <pivotField showAll="0"/>
    <pivotField showAll="0"/>
    <pivotField showAll="0" numFmtId="1"/>
    <pivotField showAll="0"/>
    <pivotField showAll="0" numFmtId="44"/>
    <pivotField showAll="0" numFmtId="44"/>
    <pivotField dataField="1" showAll="0" numFmtId="44"/>
    <pivotField showAll="0"/>
    <pivotField showAll="0"/>
    <pivotField showAll="0"/>
    <pivotField showAll="0"/>
    <pivotField axis="axisCol" showAll="0" numFmtId="1">
      <items count="3">
        <item x="0"/>
        <item x="1"/>
        <item t="default"/>
      </items>
    </pivotField>
    <pivotField axis="axisRow" showAll="0" numFmtId="1">
      <items count="3">
        <item x="1"/>
        <item x="0"/>
        <item t="default"/>
      </items>
    </pivotField>
  </pivotFields>
  <rowFields count="1">
    <field x="13"/>
  </rowFields>
  <rowItems count="3">
    <i>
      <x/>
    </i>
    <i>
      <x v="1"/>
    </i>
    <i t="grand">
      <x/>
    </i>
  </rowItems>
  <colFields count="1">
    <field x="12"/>
  </colFields>
  <colItems count="3">
    <i>
      <x/>
    </i>
    <i>
      <x v="1"/>
    </i>
    <i t="grand">
      <x/>
    </i>
  </colItems>
  <dataFields count="1">
    <dataField name="Součet z Nabídková cena s DPH" fld="7" baseField="0" baseItem="0" numFmtId="44"/>
  </dataFields>
  <formats count="1">
    <format dxfId="0">
      <pivotArea outline="0" fieldPosition="0" collapsedLevelsAreSubtotals="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ables/table1.xml><?xml version="1.0" encoding="utf-8"?>
<table xmlns="http://schemas.openxmlformats.org/spreadsheetml/2006/main" id="1" name="Tabulka1" displayName="Tabulka1" ref="B14:O31" totalsRowCount="1" headerRowDxfId="31" dataDxfId="30" totalsRowDxfId="29">
  <sortState ref="B6:J44">
    <sortCondition sortBy="value" ref="C6:C44"/>
  </sortState>
  <tableColumns count="14">
    <tableColumn id="1" name="Poř." dataDxfId="28" totalsRowLabel="Celkem" totalsRowDxfId="27">
      <calculatedColumnFormula>ROW(Tabulka1[[#This Row],[Poř.]])-14</calculatedColumnFormula>
    </tableColumn>
    <tableColumn id="2" name="Položka-typ" dataDxfId="26" totalsRowDxfId="25"/>
    <tableColumn id="3" name="mininální požadované parametry" dataDxfId="24" totalsRowDxfId="23"/>
    <tableColumn id="4" name="Počet kusů" dataDxfId="22" totalsRowDxfId="21"/>
    <tableColumn id="5" name="Jednotková cena bez DPH" dataDxfId="20" totalsRowDxfId="19"/>
    <tableColumn id="6" name="Nabídková cena bez DPH" dataDxfId="18" totalsRowFunction="sum" totalsRowDxfId="17">
      <calculatedColumnFormula>E15*F15</calculatedColumnFormula>
    </tableColumn>
    <tableColumn id="7" name="DPH" dataDxfId="16" totalsRowFunction="sum" totalsRowDxfId="15">
      <calculatedColumnFormula>G15*0.21</calculatedColumnFormula>
    </tableColumn>
    <tableColumn id="8" name="Nabídková cena s DPH" dataDxfId="14" totalsRowFunction="sum" totalsRowDxfId="13">
      <calculatedColumnFormula>H15+G15</calculatedColumnFormula>
    </tableColumn>
    <tableColumn id="11" name="správce" dataDxfId="12" totalsRowDxfId="11"/>
    <tableColumn id="12" name="organizace" dataDxfId="10" totalsRowDxfId="9"/>
    <tableColumn id="13" name="odbor/ pracoviště" dataDxfId="8" totalsRowDxfId="7"/>
    <tableColumn id="14" name="umístění" dataDxfId="6" totalsRowDxfId="5"/>
    <tableColumn id="15" name="POL" dataDxfId="4" totalsRowDxfId="3"/>
    <tableColumn id="16" name="ORG" dataDxfId="2" totalsRowDxfId="1"/>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1.x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42"/>
  <sheetViews>
    <sheetView showGridLines="0" showRowColHeaders="0" tabSelected="1" workbookViewId="0" topLeftCell="A22">
      <selection activeCell="C40" sqref="C40"/>
    </sheetView>
  </sheetViews>
  <sheetFormatPr defaultColWidth="9.140625" defaultRowHeight="15"/>
  <cols>
    <col min="1" max="1" width="2.421875" style="0" customWidth="1"/>
    <col min="2" max="2" width="6.140625" style="0" customWidth="1"/>
    <col min="3" max="3" width="18.7109375" style="0" customWidth="1"/>
    <col min="4" max="4" width="57.7109375" style="0" customWidth="1"/>
    <col min="5" max="5" width="8.57421875" style="0" customWidth="1"/>
    <col min="6" max="6" width="12.421875" style="0" customWidth="1"/>
    <col min="7" max="7" width="13.421875" style="0" customWidth="1"/>
    <col min="8" max="8" width="12.140625" style="0" customWidth="1"/>
    <col min="9" max="9" width="12.7109375" style="1" customWidth="1"/>
    <col min="10" max="10" width="15.00390625" style="31" customWidth="1"/>
    <col min="11" max="11" width="14.140625" style="31" customWidth="1"/>
    <col min="12" max="12" width="10.28125" style="31" customWidth="1"/>
    <col min="13" max="13" width="18.00390625" style="31" customWidth="1"/>
    <col min="14" max="14" width="6.7109375" style="29" customWidth="1"/>
    <col min="15" max="15" width="10.28125" style="29" customWidth="1"/>
    <col min="16" max="16" width="10.28125" style="0" customWidth="1"/>
  </cols>
  <sheetData>
    <row r="1" spans="2:9" ht="15">
      <c r="B1" s="75" t="s">
        <v>27</v>
      </c>
      <c r="C1" s="75"/>
      <c r="D1" s="8" t="s">
        <v>8</v>
      </c>
      <c r="E1" s="8"/>
      <c r="F1" s="8"/>
      <c r="G1" s="8"/>
      <c r="H1" s="8"/>
      <c r="I1" s="8"/>
    </row>
    <row r="2" spans="2:9" ht="15">
      <c r="B2" s="85" t="s">
        <v>24</v>
      </c>
      <c r="C2" s="85"/>
      <c r="D2" s="97" t="s">
        <v>93</v>
      </c>
      <c r="E2" s="97"/>
      <c r="F2" s="97"/>
      <c r="G2" s="97"/>
      <c r="H2" s="97"/>
      <c r="I2" s="97"/>
    </row>
    <row r="3" spans="2:9" ht="15">
      <c r="B3" s="85" t="s">
        <v>25</v>
      </c>
      <c r="C3" s="85"/>
      <c r="D3" s="97">
        <v>1</v>
      </c>
      <c r="E3" s="97"/>
      <c r="F3" s="97"/>
      <c r="G3" s="97"/>
      <c r="H3" s="97"/>
      <c r="I3" s="97"/>
    </row>
    <row r="4" spans="2:9" ht="15.75" thickBot="1">
      <c r="B4" s="5"/>
      <c r="C4" s="5"/>
      <c r="D4" s="6"/>
      <c r="E4" s="6"/>
      <c r="F4" s="6"/>
      <c r="G4" s="6"/>
      <c r="H4" s="6"/>
      <c r="I4" s="6"/>
    </row>
    <row r="5" spans="2:9" ht="15">
      <c r="B5" s="82" t="s">
        <v>18</v>
      </c>
      <c r="C5" s="83"/>
      <c r="D5" s="20" t="s">
        <v>9</v>
      </c>
      <c r="E5" s="28" t="s">
        <v>13</v>
      </c>
      <c r="F5" s="35" t="s">
        <v>14</v>
      </c>
      <c r="G5" s="21" t="s">
        <v>15</v>
      </c>
      <c r="H5" s="88" t="s">
        <v>16</v>
      </c>
      <c r="I5" s="89"/>
    </row>
    <row r="6" spans="2:9" ht="15">
      <c r="B6" s="84" t="s">
        <v>19</v>
      </c>
      <c r="C6" s="85"/>
      <c r="D6" s="99" t="s">
        <v>28</v>
      </c>
      <c r="E6" s="99"/>
      <c r="F6" s="99"/>
      <c r="G6" s="99"/>
      <c r="H6" s="99"/>
      <c r="I6" s="100"/>
    </row>
    <row r="7" spans="2:9" ht="15">
      <c r="B7" s="84" t="s">
        <v>20</v>
      </c>
      <c r="C7" s="85"/>
      <c r="D7" s="99" t="s">
        <v>10</v>
      </c>
      <c r="E7" s="99"/>
      <c r="F7" s="99"/>
      <c r="G7" s="99"/>
      <c r="H7" s="99"/>
      <c r="I7" s="100"/>
    </row>
    <row r="8" spans="2:9" ht="15">
      <c r="B8" s="84" t="s">
        <v>21</v>
      </c>
      <c r="C8" s="85"/>
      <c r="D8" s="7" t="s">
        <v>17</v>
      </c>
      <c r="E8" s="26" t="s">
        <v>26</v>
      </c>
      <c r="F8" s="39" t="s">
        <v>11</v>
      </c>
      <c r="G8" s="39"/>
      <c r="H8" s="39"/>
      <c r="I8" s="40"/>
    </row>
    <row r="9" spans="2:9" ht="15.75" thickBot="1">
      <c r="B9" s="86" t="s">
        <v>22</v>
      </c>
      <c r="C9" s="87"/>
      <c r="D9" s="101" t="s">
        <v>37</v>
      </c>
      <c r="E9" s="101"/>
      <c r="F9" s="101"/>
      <c r="G9" s="101"/>
      <c r="H9" s="101"/>
      <c r="I9" s="102"/>
    </row>
    <row r="10" spans="2:9" ht="15.75" thickBot="1">
      <c r="B10" s="78"/>
      <c r="C10" s="78"/>
      <c r="D10" s="79"/>
      <c r="E10" s="79"/>
      <c r="F10" s="79"/>
      <c r="G10" s="79"/>
      <c r="H10" s="79"/>
      <c r="I10" s="79"/>
    </row>
    <row r="11" spans="2:9" ht="15.75" thickBot="1">
      <c r="B11" s="80" t="s">
        <v>23</v>
      </c>
      <c r="C11" s="81"/>
      <c r="D11" s="45"/>
      <c r="E11" s="44" t="s">
        <v>13</v>
      </c>
      <c r="F11" s="27"/>
      <c r="G11" s="22" t="s">
        <v>15</v>
      </c>
      <c r="H11" s="76"/>
      <c r="I11" s="77"/>
    </row>
    <row r="12" spans="2:9" ht="15">
      <c r="B12" s="103"/>
      <c r="C12" s="103"/>
      <c r="D12" s="103"/>
      <c r="E12" s="103"/>
      <c r="F12" s="103"/>
      <c r="G12" s="103"/>
      <c r="H12" s="103"/>
      <c r="I12" s="103"/>
    </row>
    <row r="13" spans="2:9" ht="15">
      <c r="B13" s="98" t="s">
        <v>12</v>
      </c>
      <c r="C13" s="98"/>
      <c r="D13" s="98"/>
      <c r="E13" s="98"/>
      <c r="F13" s="98"/>
      <c r="G13" s="98"/>
      <c r="H13" s="98"/>
      <c r="I13" s="98"/>
    </row>
    <row r="14" spans="2:15" s="1" customFormat="1" ht="26.25">
      <c r="B14" s="2" t="s">
        <v>0</v>
      </c>
      <c r="C14" s="2" t="s">
        <v>6</v>
      </c>
      <c r="D14" s="2" t="s">
        <v>39</v>
      </c>
      <c r="E14" s="3" t="s">
        <v>1</v>
      </c>
      <c r="F14" s="2" t="s">
        <v>5</v>
      </c>
      <c r="G14" s="2" t="s">
        <v>2</v>
      </c>
      <c r="H14" s="2" t="s">
        <v>3</v>
      </c>
      <c r="I14" s="2" t="s">
        <v>4</v>
      </c>
      <c r="J14" s="32" t="s">
        <v>42</v>
      </c>
      <c r="K14" s="32" t="s">
        <v>43</v>
      </c>
      <c r="L14" s="32" t="s">
        <v>44</v>
      </c>
      <c r="M14" s="32" t="s">
        <v>45</v>
      </c>
      <c r="N14" s="34" t="s">
        <v>40</v>
      </c>
      <c r="O14" s="34" t="s">
        <v>41</v>
      </c>
    </row>
    <row r="15" spans="2:15" s="1" customFormat="1" ht="25.5">
      <c r="B15" s="61">
        <f>ROW(Tabulka1[[#This Row],[Poř.]])-14</f>
        <v>1</v>
      </c>
      <c r="C15" s="49" t="s">
        <v>51</v>
      </c>
      <c r="D15" s="49" t="s">
        <v>52</v>
      </c>
      <c r="E15" s="58">
        <v>2</v>
      </c>
      <c r="F15" s="71"/>
      <c r="G15" s="64">
        <f aca="true" t="shared" si="0" ref="G15:G21">E15*F15</f>
        <v>0</v>
      </c>
      <c r="H15" s="64">
        <f aca="true" t="shared" si="1" ref="H15:H21">G15*0.21</f>
        <v>0</v>
      </c>
      <c r="I15" s="65">
        <f aca="true" t="shared" si="2" ref="I15:I21">H15+G15</f>
        <v>0</v>
      </c>
      <c r="J15" s="52" t="s">
        <v>77</v>
      </c>
      <c r="K15" s="52" t="s">
        <v>78</v>
      </c>
      <c r="L15" s="52" t="s">
        <v>79</v>
      </c>
      <c r="M15" s="52" t="s">
        <v>79</v>
      </c>
      <c r="N15" s="53">
        <v>5139</v>
      </c>
      <c r="O15" s="53">
        <v>1110400</v>
      </c>
    </row>
    <row r="16" spans="2:15" s="1" customFormat="1" ht="25.5">
      <c r="B16" s="61">
        <f>ROW(Tabulka1[[#This Row],[Poř.]])-14</f>
        <v>2</v>
      </c>
      <c r="C16" s="49" t="s">
        <v>75</v>
      </c>
      <c r="D16" s="49" t="s">
        <v>76</v>
      </c>
      <c r="E16" s="58">
        <v>10</v>
      </c>
      <c r="F16" s="71"/>
      <c r="G16" s="64">
        <f t="shared" si="0"/>
        <v>0</v>
      </c>
      <c r="H16" s="64">
        <f t="shared" si="1"/>
        <v>0</v>
      </c>
      <c r="I16" s="65">
        <f t="shared" si="2"/>
        <v>0</v>
      </c>
      <c r="J16" s="52" t="s">
        <v>80</v>
      </c>
      <c r="K16" s="52" t="s">
        <v>47</v>
      </c>
      <c r="L16" s="52" t="s">
        <v>81</v>
      </c>
      <c r="M16" s="52"/>
      <c r="N16" s="53">
        <v>5139</v>
      </c>
      <c r="O16" s="53">
        <v>1110400</v>
      </c>
    </row>
    <row r="17" spans="2:15" s="1" customFormat="1" ht="15">
      <c r="B17" s="61">
        <f>ROW(Tabulka1[[#This Row],[Poř.]])-14</f>
        <v>3</v>
      </c>
      <c r="C17" s="49" t="s">
        <v>53</v>
      </c>
      <c r="D17" s="49" t="s">
        <v>54</v>
      </c>
      <c r="E17" s="58">
        <v>1</v>
      </c>
      <c r="F17" s="71"/>
      <c r="G17" s="64">
        <f t="shared" si="0"/>
        <v>0</v>
      </c>
      <c r="H17" s="64">
        <f t="shared" si="1"/>
        <v>0</v>
      </c>
      <c r="I17" s="65">
        <f t="shared" si="2"/>
        <v>0</v>
      </c>
      <c r="J17" s="52" t="s">
        <v>80</v>
      </c>
      <c r="K17" s="52" t="s">
        <v>82</v>
      </c>
      <c r="L17" s="52"/>
      <c r="M17" s="52" t="s">
        <v>82</v>
      </c>
      <c r="N17" s="53">
        <v>5137</v>
      </c>
      <c r="O17" s="53">
        <v>1110400</v>
      </c>
    </row>
    <row r="18" spans="2:15" s="1" customFormat="1" ht="15">
      <c r="B18" s="61">
        <f>ROW(Tabulka1[[#This Row],[Poř.]])-14</f>
        <v>4</v>
      </c>
      <c r="C18" s="49" t="s">
        <v>55</v>
      </c>
      <c r="D18" s="49" t="s">
        <v>56</v>
      </c>
      <c r="E18" s="58">
        <v>1</v>
      </c>
      <c r="F18" s="71"/>
      <c r="G18" s="64">
        <f t="shared" si="0"/>
        <v>0</v>
      </c>
      <c r="H18" s="64">
        <f t="shared" si="1"/>
        <v>0</v>
      </c>
      <c r="I18" s="65">
        <f t="shared" si="2"/>
        <v>0</v>
      </c>
      <c r="J18" s="52" t="s">
        <v>80</v>
      </c>
      <c r="K18" s="52" t="s">
        <v>47</v>
      </c>
      <c r="L18" s="52" t="s">
        <v>81</v>
      </c>
      <c r="M18" s="52"/>
      <c r="N18" s="53">
        <v>5139</v>
      </c>
      <c r="O18" s="53">
        <v>1110400</v>
      </c>
    </row>
    <row r="19" spans="2:15" s="1" customFormat="1" ht="17.25" customHeight="1">
      <c r="B19" s="61">
        <f>ROW(Tabulka1[[#This Row],[Poř.]])-14</f>
        <v>5</v>
      </c>
      <c r="C19" s="49" t="s">
        <v>57</v>
      </c>
      <c r="D19" s="49" t="s">
        <v>58</v>
      </c>
      <c r="E19" s="58">
        <v>2</v>
      </c>
      <c r="F19" s="71"/>
      <c r="G19" s="64">
        <f t="shared" si="0"/>
        <v>0</v>
      </c>
      <c r="H19" s="64">
        <f t="shared" si="1"/>
        <v>0</v>
      </c>
      <c r="I19" s="65">
        <f t="shared" si="2"/>
        <v>0</v>
      </c>
      <c r="J19" s="52" t="s">
        <v>83</v>
      </c>
      <c r="K19" s="52" t="s">
        <v>47</v>
      </c>
      <c r="L19" s="52" t="s">
        <v>81</v>
      </c>
      <c r="M19" s="52"/>
      <c r="N19" s="53">
        <v>5139</v>
      </c>
      <c r="O19" s="53">
        <v>1110400</v>
      </c>
    </row>
    <row r="20" spans="2:15" s="1" customFormat="1" ht="15">
      <c r="B20" s="61">
        <f>ROW(Tabulka1[[#This Row],[Poř.]])-14</f>
        <v>6</v>
      </c>
      <c r="C20" s="49" t="s">
        <v>55</v>
      </c>
      <c r="D20" s="49" t="s">
        <v>56</v>
      </c>
      <c r="E20" s="58">
        <v>1</v>
      </c>
      <c r="F20" s="71"/>
      <c r="G20" s="64">
        <f t="shared" si="0"/>
        <v>0</v>
      </c>
      <c r="H20" s="64">
        <f t="shared" si="1"/>
        <v>0</v>
      </c>
      <c r="I20" s="65">
        <f t="shared" si="2"/>
        <v>0</v>
      </c>
      <c r="J20" s="52" t="s">
        <v>84</v>
      </c>
      <c r="K20" s="52" t="s">
        <v>47</v>
      </c>
      <c r="L20" s="52" t="s">
        <v>81</v>
      </c>
      <c r="M20" s="52"/>
      <c r="N20" s="53">
        <v>5139</v>
      </c>
      <c r="O20" s="53">
        <v>1110200</v>
      </c>
    </row>
    <row r="21" spans="2:15" s="1" customFormat="1" ht="25.5">
      <c r="B21" s="61">
        <f>ROW(Tabulka1[[#This Row],[Poř.]])-14</f>
        <v>7</v>
      </c>
      <c r="C21" s="49" t="s">
        <v>57</v>
      </c>
      <c r="D21" s="49" t="s">
        <v>58</v>
      </c>
      <c r="E21" s="58">
        <v>1</v>
      </c>
      <c r="F21" s="71"/>
      <c r="G21" s="64">
        <f t="shared" si="0"/>
        <v>0</v>
      </c>
      <c r="H21" s="64">
        <f t="shared" si="1"/>
        <v>0</v>
      </c>
      <c r="I21" s="65">
        <f t="shared" si="2"/>
        <v>0</v>
      </c>
      <c r="J21" s="52" t="s">
        <v>84</v>
      </c>
      <c r="K21" s="52" t="s">
        <v>47</v>
      </c>
      <c r="L21" s="52" t="s">
        <v>81</v>
      </c>
      <c r="M21" s="52"/>
      <c r="N21" s="53">
        <v>5139</v>
      </c>
      <c r="O21" s="53">
        <v>1110400</v>
      </c>
    </row>
    <row r="22" spans="2:15" ht="15">
      <c r="B22" s="62">
        <f>ROW(Tabulka1[[#This Row],[Poř.]])-14</f>
        <v>8</v>
      </c>
      <c r="C22" s="50" t="s">
        <v>53</v>
      </c>
      <c r="D22" s="50" t="s">
        <v>59</v>
      </c>
      <c r="E22" s="59">
        <v>4</v>
      </c>
      <c r="F22" s="72"/>
      <c r="G22" s="66">
        <f aca="true" t="shared" si="3" ref="G22:G30">E22*F22</f>
        <v>0</v>
      </c>
      <c r="H22" s="66">
        <f aca="true" t="shared" si="4" ref="H22:H30">G22*0.21</f>
        <v>0</v>
      </c>
      <c r="I22" s="67">
        <f aca="true" t="shared" si="5" ref="I22:I30">H22+G22</f>
        <v>0</v>
      </c>
      <c r="J22" s="54" t="s">
        <v>84</v>
      </c>
      <c r="K22" s="54" t="s">
        <v>47</v>
      </c>
      <c r="L22" s="54" t="s">
        <v>81</v>
      </c>
      <c r="M22" s="54" t="s">
        <v>85</v>
      </c>
      <c r="N22" s="55">
        <v>5137</v>
      </c>
      <c r="O22" s="55">
        <v>1110400</v>
      </c>
    </row>
    <row r="23" spans="2:15" ht="25.5">
      <c r="B23" s="62">
        <f>ROW(Tabulka1[[#This Row],[Poř.]])-14</f>
        <v>9</v>
      </c>
      <c r="C23" s="50" t="s">
        <v>60</v>
      </c>
      <c r="D23" s="50" t="s">
        <v>61</v>
      </c>
      <c r="E23" s="59">
        <v>1</v>
      </c>
      <c r="F23" s="72"/>
      <c r="G23" s="66">
        <f t="shared" si="3"/>
        <v>0</v>
      </c>
      <c r="H23" s="66">
        <f t="shared" si="4"/>
        <v>0</v>
      </c>
      <c r="I23" s="67">
        <f t="shared" si="5"/>
        <v>0</v>
      </c>
      <c r="J23" s="56" t="s">
        <v>86</v>
      </c>
      <c r="K23" s="56" t="s">
        <v>87</v>
      </c>
      <c r="L23" s="56"/>
      <c r="M23" s="56" t="s">
        <v>87</v>
      </c>
      <c r="N23" s="57">
        <v>5137</v>
      </c>
      <c r="O23" s="57">
        <v>1110400</v>
      </c>
    </row>
    <row r="24" spans="2:15" ht="15">
      <c r="B24" s="62">
        <f>ROW(Tabulka1[[#This Row],[Poř.]])-14</f>
        <v>10</v>
      </c>
      <c r="C24" s="50" t="s">
        <v>62</v>
      </c>
      <c r="D24" s="50" t="s">
        <v>63</v>
      </c>
      <c r="E24" s="59">
        <v>1</v>
      </c>
      <c r="F24" s="72"/>
      <c r="G24" s="66">
        <f t="shared" si="3"/>
        <v>0</v>
      </c>
      <c r="H24" s="66">
        <f t="shared" si="4"/>
        <v>0</v>
      </c>
      <c r="I24" s="67">
        <f t="shared" si="5"/>
        <v>0</v>
      </c>
      <c r="J24" s="56" t="s">
        <v>86</v>
      </c>
      <c r="K24" s="56" t="s">
        <v>87</v>
      </c>
      <c r="L24" s="56"/>
      <c r="M24" s="56" t="s">
        <v>87</v>
      </c>
      <c r="N24" s="57">
        <v>5139</v>
      </c>
      <c r="O24" s="57">
        <v>1110400</v>
      </c>
    </row>
    <row r="25" spans="2:15" ht="15">
      <c r="B25" s="62">
        <f>ROW(Tabulka1[[#This Row],[Poř.]])-14</f>
        <v>11</v>
      </c>
      <c r="C25" s="49" t="s">
        <v>94</v>
      </c>
      <c r="D25" s="50" t="s">
        <v>64</v>
      </c>
      <c r="E25" s="59">
        <v>2</v>
      </c>
      <c r="F25" s="72"/>
      <c r="G25" s="66">
        <f t="shared" si="3"/>
        <v>0</v>
      </c>
      <c r="H25" s="66">
        <f t="shared" si="4"/>
        <v>0</v>
      </c>
      <c r="I25" s="67">
        <f t="shared" si="5"/>
        <v>0</v>
      </c>
      <c r="J25" s="56" t="s">
        <v>86</v>
      </c>
      <c r="K25" s="56" t="s">
        <v>47</v>
      </c>
      <c r="L25" s="56" t="s">
        <v>81</v>
      </c>
      <c r="M25" s="56"/>
      <c r="N25" s="57">
        <v>5139</v>
      </c>
      <c r="O25" s="57">
        <v>1110400</v>
      </c>
    </row>
    <row r="26" spans="2:15" ht="15">
      <c r="B26" s="62">
        <f>ROW(Tabulka1[[#This Row],[Poř.]])-14</f>
        <v>12</v>
      </c>
      <c r="C26" s="50" t="s">
        <v>65</v>
      </c>
      <c r="D26" s="50" t="s">
        <v>66</v>
      </c>
      <c r="E26" s="59">
        <v>5</v>
      </c>
      <c r="F26" s="72"/>
      <c r="G26" s="66">
        <f t="shared" si="3"/>
        <v>0</v>
      </c>
      <c r="H26" s="66">
        <f t="shared" si="4"/>
        <v>0</v>
      </c>
      <c r="I26" s="67">
        <f t="shared" si="5"/>
        <v>0</v>
      </c>
      <c r="J26" s="56" t="s">
        <v>46</v>
      </c>
      <c r="K26" s="56" t="s">
        <v>47</v>
      </c>
      <c r="L26" s="56" t="s">
        <v>81</v>
      </c>
      <c r="M26" s="56"/>
      <c r="N26" s="57">
        <v>5139</v>
      </c>
      <c r="O26" s="57">
        <v>1110400</v>
      </c>
    </row>
    <row r="27" spans="2:15" ht="12.75" customHeight="1">
      <c r="B27" s="62">
        <f>ROW(Tabulka1[[#This Row],[Poř.]])-14</f>
        <v>13</v>
      </c>
      <c r="C27" s="50" t="s">
        <v>67</v>
      </c>
      <c r="D27" s="50" t="s">
        <v>68</v>
      </c>
      <c r="E27" s="59">
        <v>15</v>
      </c>
      <c r="F27" s="72"/>
      <c r="G27" s="66">
        <f t="shared" si="3"/>
        <v>0</v>
      </c>
      <c r="H27" s="66">
        <f t="shared" si="4"/>
        <v>0</v>
      </c>
      <c r="I27" s="67">
        <f t="shared" si="5"/>
        <v>0</v>
      </c>
      <c r="J27" s="56" t="s">
        <v>88</v>
      </c>
      <c r="K27" s="56" t="s">
        <v>47</v>
      </c>
      <c r="L27" s="56" t="s">
        <v>81</v>
      </c>
      <c r="M27" s="56" t="s">
        <v>47</v>
      </c>
      <c r="N27" s="57">
        <v>5139</v>
      </c>
      <c r="O27" s="57">
        <v>1110400</v>
      </c>
    </row>
    <row r="28" spans="2:15" ht="14.25" customHeight="1">
      <c r="B28" s="62">
        <f>ROW(Tabulka1[[#This Row],[Poř.]])-14</f>
        <v>14</v>
      </c>
      <c r="C28" s="50" t="s">
        <v>69</v>
      </c>
      <c r="D28" s="50" t="s">
        <v>70</v>
      </c>
      <c r="E28" s="59">
        <v>2</v>
      </c>
      <c r="F28" s="72"/>
      <c r="G28" s="66">
        <f t="shared" si="3"/>
        <v>0</v>
      </c>
      <c r="H28" s="66">
        <f t="shared" si="4"/>
        <v>0</v>
      </c>
      <c r="I28" s="67">
        <f t="shared" si="5"/>
        <v>0</v>
      </c>
      <c r="J28" s="56" t="s">
        <v>88</v>
      </c>
      <c r="K28" s="56" t="s">
        <v>47</v>
      </c>
      <c r="L28" s="56" t="s">
        <v>81</v>
      </c>
      <c r="M28" s="56" t="s">
        <v>89</v>
      </c>
      <c r="N28" s="57">
        <v>5139</v>
      </c>
      <c r="O28" s="57">
        <v>1110400</v>
      </c>
    </row>
    <row r="29" spans="2:15" ht="15.75" customHeight="1">
      <c r="B29" s="62">
        <f>ROW(Tabulka1[[#This Row],[Poř.]])-14</f>
        <v>15</v>
      </c>
      <c r="C29" s="50" t="s">
        <v>71</v>
      </c>
      <c r="D29" s="50" t="s">
        <v>72</v>
      </c>
      <c r="E29" s="59">
        <v>1</v>
      </c>
      <c r="F29" s="72"/>
      <c r="G29" s="66">
        <f t="shared" si="3"/>
        <v>0</v>
      </c>
      <c r="H29" s="66">
        <f t="shared" si="4"/>
        <v>0</v>
      </c>
      <c r="I29" s="67">
        <f t="shared" si="5"/>
        <v>0</v>
      </c>
      <c r="J29" s="56" t="s">
        <v>90</v>
      </c>
      <c r="K29" s="56" t="s">
        <v>47</v>
      </c>
      <c r="L29" s="56" t="s">
        <v>81</v>
      </c>
      <c r="M29" s="56" t="s">
        <v>91</v>
      </c>
      <c r="N29" s="57">
        <v>5137</v>
      </c>
      <c r="O29" s="57">
        <v>1110400</v>
      </c>
    </row>
    <row r="30" spans="2:15" ht="18" customHeight="1">
      <c r="B30" s="63">
        <f>ROW(Tabulka1[[#This Row],[Poř.]])-14</f>
        <v>16</v>
      </c>
      <c r="C30" s="70" t="s">
        <v>73</v>
      </c>
      <c r="D30" s="51" t="s">
        <v>74</v>
      </c>
      <c r="E30" s="60">
        <v>5</v>
      </c>
      <c r="F30" s="73"/>
      <c r="G30" s="68">
        <f t="shared" si="3"/>
        <v>0</v>
      </c>
      <c r="H30" s="68">
        <f t="shared" si="4"/>
        <v>0</v>
      </c>
      <c r="I30" s="69">
        <f t="shared" si="5"/>
        <v>0</v>
      </c>
      <c r="J30" s="56" t="s">
        <v>92</v>
      </c>
      <c r="K30" s="56" t="s">
        <v>47</v>
      </c>
      <c r="L30" s="56" t="s">
        <v>81</v>
      </c>
      <c r="M30" s="56" t="s">
        <v>48</v>
      </c>
      <c r="N30" s="57">
        <v>5139</v>
      </c>
      <c r="O30" s="57">
        <v>1110400</v>
      </c>
    </row>
    <row r="31" spans="2:15" s="25" customFormat="1" ht="16.5" customHeight="1" thickBot="1">
      <c r="B31" s="10" t="s">
        <v>7</v>
      </c>
      <c r="C31" s="9"/>
      <c r="D31" s="4"/>
      <c r="E31" s="11"/>
      <c r="F31" s="74"/>
      <c r="G31" s="13">
        <f>SUBTOTAL(109,[Nabídková cena bez DPH])</f>
        <v>0</v>
      </c>
      <c r="H31" s="13">
        <f>SUBTOTAL(109,[DPH])</f>
        <v>0</v>
      </c>
      <c r="I31" s="46">
        <f>SUBTOTAL(109,[Nabídková cena s DPH])</f>
        <v>0</v>
      </c>
      <c r="J31" s="47"/>
      <c r="K31" s="47"/>
      <c r="L31" s="47"/>
      <c r="M31" s="47"/>
      <c r="N31" s="48"/>
      <c r="O31" s="48"/>
    </row>
    <row r="32" spans="2:9" ht="15">
      <c r="B32" s="90" t="s">
        <v>29</v>
      </c>
      <c r="C32" s="91"/>
      <c r="D32" s="91"/>
      <c r="E32" s="91"/>
      <c r="F32" s="91"/>
      <c r="G32" s="91"/>
      <c r="H32" s="91"/>
      <c r="I32" s="92"/>
    </row>
    <row r="33" spans="2:9" ht="15">
      <c r="B33" s="14" t="s">
        <v>30</v>
      </c>
      <c r="C33" s="93" t="s">
        <v>31</v>
      </c>
      <c r="D33" s="93"/>
      <c r="E33" s="93"/>
      <c r="F33" s="93"/>
      <c r="G33" s="93"/>
      <c r="H33" s="93"/>
      <c r="I33" s="94"/>
    </row>
    <row r="34" spans="2:9" ht="15">
      <c r="B34" s="15"/>
      <c r="C34" s="93" t="s">
        <v>32</v>
      </c>
      <c r="D34" s="93"/>
      <c r="E34" s="93"/>
      <c r="F34" s="93"/>
      <c r="G34" s="93"/>
      <c r="H34" s="93"/>
      <c r="I34" s="94"/>
    </row>
    <row r="35" spans="2:9" ht="15">
      <c r="B35" s="105" t="s">
        <v>33</v>
      </c>
      <c r="C35" s="106"/>
      <c r="D35" s="23" t="s">
        <v>34</v>
      </c>
      <c r="E35" s="36" t="s">
        <v>35</v>
      </c>
      <c r="F35" s="106" t="s">
        <v>36</v>
      </c>
      <c r="G35" s="106"/>
      <c r="H35" s="106"/>
      <c r="I35" s="24" t="s">
        <v>38</v>
      </c>
    </row>
    <row r="36" spans="2:9" ht="15">
      <c r="B36" s="107"/>
      <c r="C36" s="108"/>
      <c r="D36" s="16"/>
      <c r="E36" s="37"/>
      <c r="F36" s="109"/>
      <c r="G36" s="109"/>
      <c r="H36" s="109"/>
      <c r="I36" s="17"/>
    </row>
    <row r="37" spans="2:9" ht="15.75" thickBot="1">
      <c r="B37" s="95"/>
      <c r="C37" s="96"/>
      <c r="D37" s="18"/>
      <c r="E37" s="38"/>
      <c r="F37" s="104"/>
      <c r="G37" s="104"/>
      <c r="H37" s="104"/>
      <c r="I37" s="19"/>
    </row>
    <row r="38" spans="2:8" ht="15">
      <c r="B38" s="10"/>
      <c r="C38" s="9"/>
      <c r="D38" s="4"/>
      <c r="E38" s="11"/>
      <c r="F38" s="12"/>
      <c r="G38" s="13"/>
      <c r="H38" s="13"/>
    </row>
    <row r="39" spans="2:8" ht="15">
      <c r="B39" s="10"/>
      <c r="C39" s="112" t="s">
        <v>95</v>
      </c>
      <c r="D39" s="4"/>
      <c r="E39" s="11"/>
      <c r="F39" s="12"/>
      <c r="G39" s="13"/>
      <c r="H39" s="13"/>
    </row>
    <row r="40" spans="2:4" ht="15">
      <c r="B40" s="111"/>
      <c r="C40" s="111"/>
      <c r="D40" s="111"/>
    </row>
    <row r="41" spans="2:4" ht="15">
      <c r="B41" s="110"/>
      <c r="C41" s="110"/>
      <c r="D41" s="110"/>
    </row>
    <row r="42" spans="10:15" ht="15">
      <c r="J42" s="33"/>
      <c r="K42" s="33"/>
      <c r="L42" s="33"/>
      <c r="M42" s="33"/>
      <c r="N42" s="30"/>
      <c r="O42" s="30"/>
    </row>
    <row r="43" ht="15"/>
    <row r="44" ht="15"/>
    <row r="45"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sheetData>
  <mergeCells count="30">
    <mergeCell ref="B35:C35"/>
    <mergeCell ref="B36:C36"/>
    <mergeCell ref="B41:D41"/>
    <mergeCell ref="F35:H35"/>
    <mergeCell ref="F36:H36"/>
    <mergeCell ref="B32:I32"/>
    <mergeCell ref="C33:I33"/>
    <mergeCell ref="C34:I34"/>
    <mergeCell ref="B37:C37"/>
    <mergeCell ref="B2:C2"/>
    <mergeCell ref="B3:C3"/>
    <mergeCell ref="D2:I2"/>
    <mergeCell ref="D3:I3"/>
    <mergeCell ref="B13:I13"/>
    <mergeCell ref="B6:C6"/>
    <mergeCell ref="D7:I7"/>
    <mergeCell ref="D9:I9"/>
    <mergeCell ref="D6:I6"/>
    <mergeCell ref="B12:I12"/>
    <mergeCell ref="B8:C8"/>
    <mergeCell ref="F37:H37"/>
    <mergeCell ref="B1:C1"/>
    <mergeCell ref="H11:I11"/>
    <mergeCell ref="B10:C10"/>
    <mergeCell ref="D10:I10"/>
    <mergeCell ref="B11:C11"/>
    <mergeCell ref="B5:C5"/>
    <mergeCell ref="B7:C7"/>
    <mergeCell ref="B9:C9"/>
    <mergeCell ref="H5:I5"/>
  </mergeCells>
  <printOptions/>
  <pageMargins left="0.25" right="0.25" top="0.75" bottom="0.75" header="0.3" footer="0.3"/>
  <pageSetup horizontalDpi="600" verticalDpi="600" orientation="landscape" paperSize="9" r:id="rId4"/>
  <ignoredErrors>
    <ignoredError sqref="F5" numberStoredAsText="1"/>
  </ignoredErrors>
  <drawing r:id="rId3"/>
  <legacyDrawing r:id="rId1"/>
  <tableParts>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7"/>
  <sheetViews>
    <sheetView workbookViewId="0" topLeftCell="A1">
      <selection activeCell="B6" sqref="B6"/>
    </sheetView>
  </sheetViews>
  <sheetFormatPr defaultColWidth="9.140625" defaultRowHeight="15"/>
  <cols>
    <col min="1" max="1" width="28.7109375" style="0" customWidth="1"/>
    <col min="2" max="2" width="10.421875" style="0" customWidth="1"/>
    <col min="3" max="3" width="12.8515625" style="0" customWidth="1"/>
    <col min="4" max="4" width="14.421875" style="0" customWidth="1"/>
  </cols>
  <sheetData>
    <row r="3" spans="1:2" ht="15">
      <c r="A3" s="41" t="s">
        <v>50</v>
      </c>
      <c r="B3" s="41" t="s">
        <v>40</v>
      </c>
    </row>
    <row r="4" spans="1:4" ht="15">
      <c r="A4" s="41" t="s">
        <v>41</v>
      </c>
      <c r="B4" s="29">
        <v>5137</v>
      </c>
      <c r="C4" s="29">
        <v>5139</v>
      </c>
      <c r="D4" s="29" t="s">
        <v>49</v>
      </c>
    </row>
    <row r="5" spans="1:4" ht="15">
      <c r="A5" s="42">
        <v>1110200</v>
      </c>
      <c r="B5" s="43"/>
      <c r="C5" s="43">
        <v>67397</v>
      </c>
      <c r="D5" s="43">
        <v>67397</v>
      </c>
    </row>
    <row r="6" spans="1:4" ht="15">
      <c r="A6" s="42">
        <v>1110400</v>
      </c>
      <c r="B6" s="43">
        <v>242</v>
      </c>
      <c r="C6" s="43"/>
      <c r="D6" s="43">
        <v>242</v>
      </c>
    </row>
    <row r="7" spans="1:4" ht="15">
      <c r="A7" s="42" t="s">
        <v>49</v>
      </c>
      <c r="B7" s="43">
        <v>242</v>
      </c>
      <c r="C7" s="43">
        <v>67397</v>
      </c>
      <c r="D7" s="43">
        <v>67639</v>
      </c>
    </row>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Jarema Jiří</cp:lastModifiedBy>
  <cp:lastPrinted>2022-10-05T09:37:37Z</cp:lastPrinted>
  <dcterms:created xsi:type="dcterms:W3CDTF">2018-09-24T12:46:32Z</dcterms:created>
  <dcterms:modified xsi:type="dcterms:W3CDTF">2022-10-05T09:39:49Z</dcterms:modified>
  <cp:category/>
  <cp:version/>
  <cp:contentType/>
  <cp:contentStatus/>
</cp:coreProperties>
</file>