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23250" windowHeight="12570" activeTab="0"/>
  </bookViews>
  <sheets>
    <sheet name="List1" sheetId="1" r:id="rId1"/>
  </sheets>
  <externalReferences>
    <externalReference r:id="rId4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<sst xmlns="http://schemas.openxmlformats.org/spreadsheetml/2006/main" count="94" uniqueCount="93">
  <si>
    <t>pol. č.</t>
  </si>
  <si>
    <t>Položka</t>
  </si>
  <si>
    <t>celkem za výtah</t>
  </si>
  <si>
    <t xml:space="preserve"> bez DPH</t>
  </si>
  <si>
    <t>s DPH</t>
  </si>
  <si>
    <t>CENA ZA VÝTAH</t>
  </si>
  <si>
    <t xml:space="preserve">CENA CELKEM BEZ DPH </t>
  </si>
  <si>
    <t xml:space="preserve">DPH </t>
  </si>
  <si>
    <t xml:space="preserve">CENA CELKEM S DPH </t>
  </si>
  <si>
    <t>zpracoval:</t>
  </si>
  <si>
    <t>………………………...……</t>
  </si>
  <si>
    <t>podpis</t>
  </si>
  <si>
    <t>Položkový rozpočet: levý výtah v budově čp. 2379 na ul. Žižkova</t>
  </si>
  <si>
    <t>Dodávka a montáž elektro částí (vč. demontáže původních)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</si>
  <si>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</si>
  <si>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</si>
  <si>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</si>
  <si>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</si>
  <si>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</si>
  <si>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</si>
  <si>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</si>
  <si>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</si>
  <si>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</si>
  <si>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</si>
  <si>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nový mikroprocesorový rozvaděč výtahu, umístění řídicího systému sběr směrem dolů – SIMPLEX bude v původní strojovně výtahu nad šachtou včetně frekvenčního měniče</t>
  </si>
  <si>
    <t>antivandalní jednotlačítkové přivolávače v provedení NEREZ s displejem polohové signalizace ve všech stanicích s potvrzením volby a tlačítky s podsvícením</t>
  </si>
  <si>
    <t>antivandalní tlačítka do kabiny výtahu umístěných ve sloupu s komunikačním řídícím systémem výtahu GSM a tlačítkem pro urychlení otevření / zavření dveří</t>
  </si>
  <si>
    <t>kompletní elektroinstalace klece, signalizace přetížení, polohové signalizace, nouzového osvětlení klece a signalizace při dojezdu – gong včetně hlášení stanic a indukční smyčky</t>
  </si>
  <si>
    <t>rozvodné krabice a revizní jízdy na klec výtahu včetně povinné výbavy dle ČSN-EN</t>
  </si>
  <si>
    <t>bistabilní snímače polohy na klec včetně koncových spínačů a magnetů na vodítka</t>
  </si>
  <si>
    <t>ploché vlečné kabely uchycené na kleci s konektorováním včetně klínových svorníků</t>
  </si>
  <si>
    <t>tenzometrické vážení kabiny klece</t>
  </si>
  <si>
    <t>elektroinstalace výtahové šachty a strojovny včetně zapojení bezpečnostního obvodu, hlavního vypínače a osvětlení šachty</t>
  </si>
  <si>
    <t>dokumentace elektro</t>
  </si>
  <si>
    <t>Dodávka a montáž mechanických částí (vč. demontáže původních)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</si>
  <si>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</si>
  <si>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</si>
  <si>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</si>
  <si>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</si>
  <si>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</si>
  <si>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</si>
  <si>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</si>
  <si>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</si>
  <si>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</si>
  <si>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</si>
  <si>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</si>
  <si>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Dodávka a montáž pohonu (vč. demontáže původního pohonu)</t>
  </si>
  <si>
    <t>nový rám TOV 1 000 kg, vybaveného obousměrnými zachycovači, závěsem pro lana, vodících čelistí, samomaznicemi, nárazníky v povrchové úpravě RAL 7037</t>
  </si>
  <si>
    <t>nová kabina výtahu TOV 1 000 kg s povrchovou úpravou KOMAXIT (odstín RAL bude upřesněn objednatelem), podlahovou krytinou ALTRO (typ bude upřesněn objednatelem dle vzorkovníku), rozměrem podlahy 1 000 x 2 100 mm, výška kabiny 2 130 mm, osvětlovacím tělesem bodovým LED, zrcadlem a madlem nerezovým trubkovým a plastickými okopovými plechy nerezovými</t>
  </si>
  <si>
    <t>nová vodítka kabiny opatřených spojovacími zámky včetně spojovacích setů a příchytek</t>
  </si>
  <si>
    <t>nová vodítka protiváhy opatřených spojovacími zámky včetně spojovacích setů a příchytek</t>
  </si>
  <si>
    <t>nové ve třech osách regulovatelné konzoly vodítek včetně kotvení</t>
  </si>
  <si>
    <t>nové automatické dvoupanelové teleskopické dveře v provedení KOMAXIT, včetně přejezdového plechu a celoplošné světelné závory</t>
  </si>
  <si>
    <t>nové obousměrné omezovače rychlosti, krytem rotujících částí, závaží omezovače rychlosti včetně spínače a lanka o průměru 6 mm</t>
  </si>
  <si>
    <t>nová nosná lana PAWO včetně závěsných šroubů a lanových svorek</t>
  </si>
  <si>
    <t>nové protiváhy v kovovém rámu a litinovým závažím s povrchovou úpravou syntetický lak odstín RAL 7037</t>
  </si>
  <si>
    <t>nové stavitelné nárazníky kabiny a protiváhy</t>
  </si>
  <si>
    <t>dodávka a montáž sklopného žebříku pro bezpečný vstup do prohlubně výtahové šachty</t>
  </si>
  <si>
    <t>3.1</t>
  </si>
  <si>
    <t>3.2</t>
  </si>
  <si>
    <t>Dodávka a montáž šachetních dveří (vč. demontáže původních dveří)</t>
  </si>
  <si>
    <t>4.1</t>
  </si>
  <si>
    <t>dodávka nových veškerých šachetních automatických dvoupanelových dveří - rozměr dveří 800 x 2 000 mm, požární odolnost EW 60,
povrchová úprava křídel a rámu šachetních dveří KOMAXIT (odstín RAL bude upřesněn objednatelem</t>
  </si>
  <si>
    <t xml:space="preserve">Stavební úpravy a související práce </t>
  </si>
  <si>
    <t>5.1</t>
  </si>
  <si>
    <t>5.2</t>
  </si>
  <si>
    <t>5.3</t>
  </si>
  <si>
    <t>5.4</t>
  </si>
  <si>
    <t>5.5</t>
  </si>
  <si>
    <t>úprava otvorů pro lana kabiny, protiváhy a omezovače rychlosti (celkem 6 ks)</t>
  </si>
  <si>
    <t>oprava, líčení a bezprašný nátěr podlahy strojovny</t>
  </si>
  <si>
    <t>oprava podlah na nástupištích zalitím betonové směsi a oprava dlaždic (PVC) po výměně dveří</t>
  </si>
  <si>
    <t>lešení pro demontáž a montáž výtahu</t>
  </si>
  <si>
    <t>Doplňkové položky</t>
  </si>
  <si>
    <t>6.1</t>
  </si>
  <si>
    <t>6.2</t>
  </si>
  <si>
    <t>6.3</t>
  </si>
  <si>
    <t>6.4</t>
  </si>
  <si>
    <t>6.5</t>
  </si>
  <si>
    <t>vypracování výrobní a projektové dokumentace včetně statického posudku a výpočtu nosných částí a konstrukcí, nebo jiných stavebních úprav, včetně schválení</t>
  </si>
  <si>
    <t>všechny vyžadované zkoušky, revize a dokumenty potřebné pro uvedení výtahu do provozu</t>
  </si>
  <si>
    <t>příprava podkladů pro vyřízení stavebního řízení, vypracování PBŘ vč. schválení HZS, jednání s orgány činnými ve stavebním řízení, vyřízení stavebního povolení a závěrečné kolaudace</t>
  </si>
  <si>
    <t>dodávka a montáž nového synchronního (bezpřevodového) pohonu s rychlostí 1 m/s a příkonem 7,3 kW s dvojčinnou brzdou, kryty rotujících částí a čidlem</t>
  </si>
  <si>
    <t>úprava a líčení kolem šachetních dveří po jejich výměně, vč. malířských prací</t>
  </si>
  <si>
    <t xml:space="preserve">doprava materiálu na staveniště, odvoz, mýtné a prokazatelná likvidace dle ISO 45 001 (vč. dopravy do skladu, balné apod.) </t>
  </si>
  <si>
    <t>dodávka a montáž nového odpruženého demontovatelného roštu stroje a roznášecího roštu dle statického posouzení podlahy strojovny, vč. kotvení</t>
  </si>
  <si>
    <t>3.3</t>
  </si>
  <si>
    <t>přístup do strojovny výtahu dle ČSN-EN 81</t>
  </si>
  <si>
    <t>celkem bez DPH</t>
  </si>
  <si>
    <t>celkem s DPH</t>
  </si>
  <si>
    <t>schválení dokument, včetně vystavení Certifikátu notifikovanou osobou</t>
  </si>
  <si>
    <t xml:space="preserve">       sazba DPH:</t>
  </si>
  <si>
    <t>Poliklinika, Žižkova 2379/54a, Karviná-Mizerov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</si>
</sst>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* #,##0\ &quot;Kč&quot;_-;\-* #,##0\ &quot;Kč&quot;_-;_-* &quot;-&quot;\ &quot;Kč&quot;_-;_-@_-"/>
    <numFmt numFmtId="164" formatCode="_-* #,##0.00\ &quot;Kč&quot;_-;\-* #,##0.00\ &quot;Kč&quot;_-;_-* &quot;-&quot;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.5"/>
      <name val="Arial"/>
      <family val="2"/>
    </font>
    <font>
      <sz val="11"/>
      <name val="Arial Narrow"/>
      <family val="2"/>
    </font>
    <font>
      <sz val="9"/>
      <name val="Arial"/>
      <family val="2"/>
    </font>
    <font>
      <sz val="10"/>
      <name val="Arial Narrow"/>
      <family val="2"/>
    </font>
    <font>
      <b/>
      <sz val="12"/>
      <color indexed="62"/>
      <name val="Arial Narrow"/>
      <family val="2"/>
    </font>
    <font>
      <b/>
      <sz val="10"/>
      <name val="Arial Narrow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lightGray">
        <fgColor indexed="26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/>
      <top style="medium"/>
      <bottom style="medium"/>
    </border>
    <border>
      <left style="medium"/>
      <right style="thin"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hair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9" fontId="3" fillId="0" borderId="0" xfId="0" applyNumberFormat="1" applyFont="1" applyAlignment="1">
      <alignment horizontal="left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top"/>
    </xf>
    <xf numFmtId="42" fontId="0" fillId="0" borderId="0" xfId="0" applyNumberFormat="1"/>
    <xf numFmtId="0" fontId="8" fillId="3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2" fontId="13" fillId="0" borderId="0" xfId="0" applyNumberFormat="1" applyFont="1" applyAlignment="1">
      <alignment horizontal="center" vertical="center"/>
    </xf>
    <xf numFmtId="42" fontId="1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9" fontId="4" fillId="0" borderId="4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42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164" fontId="12" fillId="3" borderId="5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vertical="center"/>
    </xf>
    <xf numFmtId="49" fontId="8" fillId="3" borderId="6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164" fontId="9" fillId="5" borderId="8" xfId="0" applyNumberFormat="1" applyFont="1" applyFill="1" applyBorder="1" applyAlignment="1">
      <alignment vertical="center"/>
    </xf>
    <xf numFmtId="49" fontId="8" fillId="3" borderId="9" xfId="0" applyNumberFormat="1" applyFont="1" applyFill="1" applyBorder="1" applyAlignment="1">
      <alignment horizontal="center" vertical="center"/>
    </xf>
    <xf numFmtId="164" fontId="9" fillId="5" borderId="10" xfId="0" applyNumberFormat="1" applyFont="1" applyFill="1" applyBorder="1" applyAlignment="1">
      <alignment vertical="center"/>
    </xf>
    <xf numFmtId="0" fontId="16" fillId="4" borderId="11" xfId="0" applyFont="1" applyFill="1" applyBorder="1" applyAlignment="1">
      <alignment horizontal="center" vertical="center"/>
    </xf>
    <xf numFmtId="0" fontId="0" fillId="0" borderId="0" xfId="0" applyFont="1"/>
    <xf numFmtId="42" fontId="0" fillId="0" borderId="0" xfId="0" applyNumberFormat="1" applyFont="1"/>
    <xf numFmtId="49" fontId="8" fillId="3" borderId="12" xfId="0" applyNumberFormat="1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164" fontId="9" fillId="4" borderId="14" xfId="0" applyNumberFormat="1" applyFont="1" applyFill="1" applyBorder="1" applyAlignment="1">
      <alignment vertical="center"/>
    </xf>
    <xf numFmtId="164" fontId="9" fillId="0" borderId="15" xfId="0" applyNumberFormat="1" applyFont="1" applyFill="1" applyBorder="1" applyAlignment="1">
      <alignment vertical="center"/>
    </xf>
    <xf numFmtId="164" fontId="9" fillId="0" borderId="16" xfId="0" applyNumberFormat="1" applyFont="1" applyFill="1" applyBorder="1" applyAlignment="1">
      <alignment vertical="center"/>
    </xf>
    <xf numFmtId="49" fontId="8" fillId="3" borderId="17" xfId="0" applyNumberFormat="1" applyFont="1" applyFill="1" applyBorder="1" applyAlignment="1">
      <alignment horizontal="center" vertical="center"/>
    </xf>
    <xf numFmtId="164" fontId="9" fillId="5" borderId="18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16" fillId="3" borderId="19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164" fontId="9" fillId="0" borderId="10" xfId="0" applyNumberFormat="1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8" fillId="0" borderId="16" xfId="0" applyFont="1" applyBorder="1" applyAlignment="1">
      <alignment horizontal="left"/>
    </xf>
    <xf numFmtId="164" fontId="9" fillId="0" borderId="16" xfId="0" applyNumberFormat="1" applyFont="1" applyBorder="1" applyAlignment="1">
      <alignment horizontal="center" vertical="center"/>
    </xf>
    <xf numFmtId="164" fontId="9" fillId="0" borderId="27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16" fillId="4" borderId="14" xfId="0" applyFont="1" applyFill="1" applyBorder="1" applyAlignment="1">
      <alignment horizontal="left" vertical="center"/>
    </xf>
    <xf numFmtId="0" fontId="17" fillId="4" borderId="14" xfId="0" applyFont="1" applyFill="1" applyBorder="1" applyAlignment="1">
      <alignment horizontal="left" vertical="center"/>
    </xf>
    <xf numFmtId="164" fontId="9" fillId="4" borderId="14" xfId="0" applyNumberFormat="1" applyFont="1" applyFill="1" applyBorder="1" applyAlignment="1">
      <alignment horizontal="center" vertical="center"/>
    </xf>
    <xf numFmtId="164" fontId="9" fillId="4" borderId="28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64" fontId="9" fillId="0" borderId="8" xfId="0" applyNumberFormat="1" applyFont="1" applyBorder="1" applyAlignment="1">
      <alignment horizontal="center" vertical="center"/>
    </xf>
    <xf numFmtId="164" fontId="9" fillId="0" borderId="29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left" wrapText="1"/>
    </xf>
    <xf numFmtId="0" fontId="8" fillId="0" borderId="15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3" borderId="30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164" fontId="12" fillId="3" borderId="13" xfId="0" applyNumberFormat="1" applyFont="1" applyFill="1" applyBorder="1" applyAlignment="1">
      <alignment horizontal="center"/>
    </xf>
    <xf numFmtId="164" fontId="12" fillId="3" borderId="28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164" fontId="14" fillId="0" borderId="32" xfId="0" applyNumberFormat="1" applyFont="1" applyBorder="1" applyAlignment="1">
      <alignment horizontal="center" vertical="center"/>
    </xf>
    <xf numFmtId="164" fontId="14" fillId="0" borderId="33" xfId="0" applyNumberFormat="1" applyFont="1" applyBorder="1" applyAlignment="1">
      <alignment horizontal="center" vertical="center"/>
    </xf>
    <xf numFmtId="164" fontId="14" fillId="0" borderId="34" xfId="0" applyNumberFormat="1" applyFont="1" applyBorder="1" applyAlignment="1">
      <alignment horizontal="center" vertical="center"/>
    </xf>
    <xf numFmtId="164" fontId="18" fillId="0" borderId="35" xfId="0" applyNumberFormat="1" applyFont="1" applyBorder="1" applyAlignment="1">
      <alignment horizontal="center"/>
    </xf>
    <xf numFmtId="164" fontId="18" fillId="0" borderId="15" xfId="0" applyNumberFormat="1" applyFont="1" applyBorder="1" applyAlignment="1">
      <alignment horizontal="center"/>
    </xf>
    <xf numFmtId="164" fontId="18" fillId="0" borderId="36" xfId="0" applyNumberFormat="1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164" fontId="14" fillId="0" borderId="38" xfId="0" applyNumberFormat="1" applyFont="1" applyBorder="1" applyAlignment="1">
      <alignment horizontal="center"/>
    </xf>
    <xf numFmtId="164" fontId="14" fillId="0" borderId="39" xfId="0" applyNumberFormat="1" applyFont="1" applyBorder="1" applyAlignment="1">
      <alignment horizontal="center"/>
    </xf>
    <xf numFmtId="164" fontId="14" fillId="0" borderId="40" xfId="0" applyNumberFormat="1" applyFont="1" applyBorder="1" applyAlignment="1">
      <alignment horizontal="center"/>
    </xf>
    <xf numFmtId="0" fontId="16" fillId="4" borderId="33" xfId="0" applyFont="1" applyFill="1" applyBorder="1" applyAlignment="1">
      <alignment horizontal="left" vertical="center"/>
    </xf>
    <xf numFmtId="0" fontId="17" fillId="4" borderId="33" xfId="0" applyFont="1" applyFill="1" applyBorder="1" applyAlignment="1">
      <alignment horizontal="left" vertical="center"/>
    </xf>
    <xf numFmtId="164" fontId="9" fillId="4" borderId="33" xfId="0" applyNumberFormat="1" applyFont="1" applyFill="1" applyBorder="1" applyAlignment="1">
      <alignment horizontal="center" vertical="center"/>
    </xf>
    <xf numFmtId="164" fontId="9" fillId="4" borderId="34" xfId="0" applyNumberFormat="1" applyFont="1" applyFill="1" applyBorder="1" applyAlignment="1">
      <alignment horizontal="center" vertical="center"/>
    </xf>
    <xf numFmtId="164" fontId="9" fillId="0" borderId="18" xfId="0" applyNumberFormat="1" applyFont="1" applyBorder="1" applyAlignment="1">
      <alignment horizontal="center" vertical="center"/>
    </xf>
    <xf numFmtId="164" fontId="9" fillId="0" borderId="41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22\Cenov&#233;%20nab&#237;dky\CNM-25_2022_Poliklinika,%20&#381;i&#382;kova%2054%20a,%20Karvin&#225;-Mizerov-lev&#253;\Polo&#382;kov&#253;%20rozpo&#269;et%20-%20Poloklinika%20Karvin&#225;%20-%20lev&#253;%20v&#253;ta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is výtahu"/>
      <sheetName val="Cenový rozpočet"/>
      <sheetName val="CENÍK"/>
      <sheetName val="Popis dodávka montáž"/>
      <sheetName val="Ceník+výpočty"/>
      <sheetName val="Objednávka rozvaděče Helgos"/>
      <sheetName val="objednávka rozvaděč BetaControl"/>
      <sheetName val="objednávky"/>
      <sheetName val="Vzorník"/>
      <sheetName val="specifikační list"/>
      <sheetName val="Požadavek zákazníka"/>
      <sheetName val="dodávka"/>
      <sheetName val="Nákres"/>
      <sheetName val="Zakázkový list"/>
      <sheetName val="Položkový rozpočet zákazníka"/>
      <sheetName val="List1"/>
    </sheetNames>
    <sheetDataSet>
      <sheetData sheetId="0" refreshError="1">
        <row r="4">
          <cell r="A4" t="str">
            <v>datum vytvoření:</v>
          </cell>
        </row>
        <row r="6">
          <cell r="L6">
            <v>0.21</v>
          </cell>
        </row>
        <row r="7">
          <cell r="A7" t="str">
            <v>zákazník:</v>
          </cell>
        </row>
        <row r="8">
          <cell r="A8" t="str">
            <v>adresa: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workbookViewId="0" topLeftCell="A43">
      <selection activeCell="A56" sqref="A56"/>
    </sheetView>
  </sheetViews>
  <sheetFormatPr defaultColWidth="9.140625" defaultRowHeight="15"/>
  <cols>
    <col min="1" max="1" width="6.8515625" style="0" customWidth="1"/>
    <col min="2" max="3" width="11.8515625" style="0" bestFit="1" customWidth="1"/>
    <col min="4" max="4" width="23.7109375" style="0" customWidth="1"/>
    <col min="5" max="5" width="27.00390625" style="0" customWidth="1"/>
    <col min="6" max="6" width="24.7109375" style="0" customWidth="1"/>
    <col min="7" max="8" width="12.7109375" style="0" customWidth="1"/>
    <col min="10" max="10" width="12.7109375" style="0" bestFit="1" customWidth="1"/>
    <col min="11" max="11" width="11.28125" style="0" bestFit="1" customWidth="1"/>
    <col min="12" max="12" width="12.28125" style="0" customWidth="1"/>
    <col min="13" max="13" width="17.8515625" style="0" customWidth="1"/>
  </cols>
  <sheetData>
    <row r="1" spans="1:9" ht="30">
      <c r="A1" s="28" t="s">
        <v>12</v>
      </c>
      <c r="B1" s="28"/>
      <c r="C1" s="28"/>
      <c r="D1" s="28"/>
      <c r="E1" s="28"/>
      <c r="F1" s="28"/>
      <c r="G1" s="28"/>
      <c r="H1" s="28"/>
      <c r="I1" s="1"/>
    </row>
    <row r="2" ht="9.95" customHeight="1"/>
    <row r="3" spans="1:8" ht="15.75">
      <c r="A3" s="52" t="str">
        <f>'[1]Popis výtahu'!A7</f>
        <v>zákazník:</v>
      </c>
      <c r="B3" s="52"/>
      <c r="C3" s="54"/>
      <c r="D3" s="54"/>
      <c r="E3" s="2" t="str">
        <f>'[1]Popis výtahu'!A8</f>
        <v>adresa:</v>
      </c>
      <c r="F3" s="54" t="s">
        <v>92</v>
      </c>
      <c r="G3" s="54"/>
      <c r="H3" s="54"/>
    </row>
    <row r="4" spans="1:8" ht="15.75">
      <c r="A4" s="52" t="str">
        <f>'[1]Popis výtahu'!A4</f>
        <v>datum vytvoření:</v>
      </c>
      <c r="B4" s="52"/>
      <c r="C4" s="53"/>
      <c r="D4" s="53"/>
      <c r="E4" s="2" t="s">
        <v>91</v>
      </c>
      <c r="F4" s="3">
        <f>'[1]Popis výtahu'!L6</f>
        <v>0.21</v>
      </c>
      <c r="H4" s="4"/>
    </row>
    <row r="5" spans="3:8" ht="14.1" customHeight="1">
      <c r="C5" s="5"/>
      <c r="D5" s="5"/>
      <c r="F5" s="6"/>
      <c r="G5" s="6"/>
      <c r="H5" s="7"/>
    </row>
    <row r="6" spans="1:10" ht="15">
      <c r="A6" s="59"/>
      <c r="B6" s="59"/>
      <c r="C6" s="59"/>
      <c r="D6" s="59"/>
      <c r="E6" s="59"/>
      <c r="F6" s="59"/>
      <c r="G6" s="59"/>
      <c r="H6" s="59"/>
      <c r="I6" s="59"/>
      <c r="J6" s="8"/>
    </row>
    <row r="7" spans="6:10" ht="6.95" customHeight="1" thickBot="1">
      <c r="F7" s="9"/>
      <c r="G7" s="9"/>
      <c r="H7" s="9"/>
      <c r="I7" s="9"/>
      <c r="J7" s="10"/>
    </row>
    <row r="8" spans="1:8" ht="14.1" customHeight="1">
      <c r="A8" s="60" t="s">
        <v>0</v>
      </c>
      <c r="B8" s="62" t="s">
        <v>1</v>
      </c>
      <c r="C8" s="62"/>
      <c r="D8" s="62"/>
      <c r="E8" s="62"/>
      <c r="F8" s="11" t="s">
        <v>2</v>
      </c>
      <c r="G8" s="64" t="s">
        <v>2</v>
      </c>
      <c r="H8" s="65"/>
    </row>
    <row r="9" spans="1:8" ht="14.1" customHeight="1" thickBot="1">
      <c r="A9" s="61"/>
      <c r="B9" s="63"/>
      <c r="C9" s="63"/>
      <c r="D9" s="63"/>
      <c r="E9" s="63"/>
      <c r="F9" s="12" t="s">
        <v>3</v>
      </c>
      <c r="G9" s="66" t="s">
        <v>4</v>
      </c>
      <c r="H9" s="67"/>
    </row>
    <row r="10" spans="1:10" s="38" customFormat="1" ht="30" customHeight="1" thickBot="1">
      <c r="A10" s="37">
        <v>1</v>
      </c>
      <c r="B10" s="103" t="s">
        <v>13</v>
      </c>
      <c r="C10" s="104"/>
      <c r="D10" s="104"/>
      <c r="E10" s="104"/>
      <c r="F10" s="31">
        <f>SUM(F11:F20)</f>
        <v>0</v>
      </c>
      <c r="G10" s="105">
        <f>SUM(G11:H20)</f>
        <v>0</v>
      </c>
      <c r="H10" s="106"/>
      <c r="J10" s="39"/>
    </row>
    <row r="11" spans="1:10" ht="45" customHeight="1">
      <c r="A11" s="33" t="s">
        <v>14</v>
      </c>
      <c r="B11" s="83" t="s">
        <v>24</v>
      </c>
      <c r="C11" s="83"/>
      <c r="D11" s="83"/>
      <c r="E11" s="83"/>
      <c r="F11" s="34"/>
      <c r="G11" s="77">
        <f aca="true" t="shared" si="0" ref="G11:G18">F11*1.21</f>
        <v>0</v>
      </c>
      <c r="H11" s="78"/>
      <c r="J11" s="13"/>
    </row>
    <row r="12" spans="1:10" ht="30" customHeight="1">
      <c r="A12" s="35" t="s">
        <v>15</v>
      </c>
      <c r="B12" s="55" t="s">
        <v>25</v>
      </c>
      <c r="C12" s="55"/>
      <c r="D12" s="55"/>
      <c r="E12" s="55"/>
      <c r="F12" s="36"/>
      <c r="G12" s="56">
        <f t="shared" si="0"/>
        <v>0</v>
      </c>
      <c r="H12" s="57"/>
      <c r="J12" s="13"/>
    </row>
    <row r="13" spans="1:10" ht="30" customHeight="1">
      <c r="A13" s="35" t="s">
        <v>16</v>
      </c>
      <c r="B13" s="55" t="s">
        <v>26</v>
      </c>
      <c r="C13" s="55"/>
      <c r="D13" s="55"/>
      <c r="E13" s="55"/>
      <c r="F13" s="36"/>
      <c r="G13" s="56">
        <f t="shared" si="0"/>
        <v>0</v>
      </c>
      <c r="H13" s="57"/>
      <c r="J13" s="13"/>
    </row>
    <row r="14" spans="1:10" ht="45" customHeight="1">
      <c r="A14" s="35" t="s">
        <v>17</v>
      </c>
      <c r="B14" s="55" t="s">
        <v>27</v>
      </c>
      <c r="C14" s="55"/>
      <c r="D14" s="55"/>
      <c r="E14" s="55"/>
      <c r="F14" s="36"/>
      <c r="G14" s="56">
        <f t="shared" si="0"/>
        <v>0</v>
      </c>
      <c r="H14" s="57"/>
      <c r="J14" s="13"/>
    </row>
    <row r="15" spans="1:10" ht="30" customHeight="1">
      <c r="A15" s="35" t="s">
        <v>18</v>
      </c>
      <c r="B15" s="55" t="s">
        <v>28</v>
      </c>
      <c r="C15" s="55"/>
      <c r="D15" s="55"/>
      <c r="E15" s="55"/>
      <c r="F15" s="36"/>
      <c r="G15" s="56">
        <f t="shared" si="0"/>
        <v>0</v>
      </c>
      <c r="H15" s="57"/>
      <c r="J15" s="13"/>
    </row>
    <row r="16" spans="1:10" ht="30" customHeight="1">
      <c r="A16" s="35" t="s">
        <v>19</v>
      </c>
      <c r="B16" s="55" t="s">
        <v>29</v>
      </c>
      <c r="C16" s="55"/>
      <c r="D16" s="55"/>
      <c r="E16" s="55"/>
      <c r="F16" s="36"/>
      <c r="G16" s="56">
        <f t="shared" si="0"/>
        <v>0</v>
      </c>
      <c r="H16" s="57"/>
      <c r="J16" s="13"/>
    </row>
    <row r="17" spans="1:10" ht="15.6" customHeight="1">
      <c r="A17" s="35" t="s">
        <v>20</v>
      </c>
      <c r="B17" s="58" t="s">
        <v>30</v>
      </c>
      <c r="C17" s="58"/>
      <c r="D17" s="58"/>
      <c r="E17" s="58"/>
      <c r="F17" s="36"/>
      <c r="G17" s="56">
        <f t="shared" si="0"/>
        <v>0</v>
      </c>
      <c r="H17" s="57"/>
      <c r="J17" s="13"/>
    </row>
    <row r="18" spans="1:10" ht="15.6" customHeight="1">
      <c r="A18" s="35" t="s">
        <v>21</v>
      </c>
      <c r="B18" s="58" t="s">
        <v>31</v>
      </c>
      <c r="C18" s="58"/>
      <c r="D18" s="58"/>
      <c r="E18" s="58"/>
      <c r="F18" s="36"/>
      <c r="G18" s="56">
        <f t="shared" si="0"/>
        <v>0</v>
      </c>
      <c r="H18" s="57"/>
      <c r="J18" s="13"/>
    </row>
    <row r="19" spans="1:10" ht="30" customHeight="1">
      <c r="A19" s="35" t="s">
        <v>22</v>
      </c>
      <c r="B19" s="55" t="s">
        <v>32</v>
      </c>
      <c r="C19" s="55"/>
      <c r="D19" s="55"/>
      <c r="E19" s="55"/>
      <c r="F19" s="36"/>
      <c r="G19" s="56">
        <f aca="true" t="shared" si="1" ref="G19:G38">F19*1.21</f>
        <v>0</v>
      </c>
      <c r="H19" s="57"/>
      <c r="J19" s="13"/>
    </row>
    <row r="20" spans="1:10" ht="15.6" customHeight="1">
      <c r="A20" s="35" t="s">
        <v>23</v>
      </c>
      <c r="B20" s="58" t="s">
        <v>33</v>
      </c>
      <c r="C20" s="58"/>
      <c r="D20" s="58"/>
      <c r="E20" s="58"/>
      <c r="F20" s="36"/>
      <c r="G20" s="56">
        <f t="shared" si="1"/>
        <v>0</v>
      </c>
      <c r="H20" s="57"/>
      <c r="J20" s="13"/>
    </row>
    <row r="21" spans="1:10" ht="15.6" customHeight="1" thickBot="1">
      <c r="A21" s="32"/>
      <c r="B21" s="68"/>
      <c r="C21" s="68"/>
      <c r="D21" s="68"/>
      <c r="E21" s="68"/>
      <c r="F21" s="44"/>
      <c r="G21" s="69"/>
      <c r="H21" s="70"/>
      <c r="J21" s="13"/>
    </row>
    <row r="22" spans="1:10" s="38" customFormat="1" ht="30" customHeight="1" thickBot="1">
      <c r="A22" s="41">
        <v>2</v>
      </c>
      <c r="B22" s="72" t="s">
        <v>34</v>
      </c>
      <c r="C22" s="73"/>
      <c r="D22" s="73"/>
      <c r="E22" s="73"/>
      <c r="F22" s="42">
        <f>SUM(F23:F33)</f>
        <v>0</v>
      </c>
      <c r="G22" s="74">
        <f>SUM(G23:H33)</f>
        <v>0</v>
      </c>
      <c r="H22" s="75"/>
      <c r="J22" s="39"/>
    </row>
    <row r="23" spans="1:10" ht="45" customHeight="1">
      <c r="A23" s="33" t="s">
        <v>35</v>
      </c>
      <c r="B23" s="76" t="s">
        <v>47</v>
      </c>
      <c r="C23" s="76"/>
      <c r="D23" s="76"/>
      <c r="E23" s="76"/>
      <c r="F23" s="34"/>
      <c r="G23" s="77">
        <f aca="true" t="shared" si="2" ref="G23:G30">F23*1.21</f>
        <v>0</v>
      </c>
      <c r="H23" s="78"/>
      <c r="J23" s="13"/>
    </row>
    <row r="24" spans="1:10" ht="75" customHeight="1">
      <c r="A24" s="35" t="s">
        <v>36</v>
      </c>
      <c r="B24" s="55" t="s">
        <v>48</v>
      </c>
      <c r="C24" s="55"/>
      <c r="D24" s="55"/>
      <c r="E24" s="55"/>
      <c r="F24" s="36"/>
      <c r="G24" s="56">
        <f t="shared" si="2"/>
        <v>0</v>
      </c>
      <c r="H24" s="57"/>
      <c r="J24" s="13"/>
    </row>
    <row r="25" spans="1:10" ht="30" customHeight="1">
      <c r="A25" s="35" t="s">
        <v>37</v>
      </c>
      <c r="B25" s="55" t="s">
        <v>49</v>
      </c>
      <c r="C25" s="55"/>
      <c r="D25" s="55"/>
      <c r="E25" s="55"/>
      <c r="F25" s="36"/>
      <c r="G25" s="56">
        <f t="shared" si="2"/>
        <v>0</v>
      </c>
      <c r="H25" s="57"/>
      <c r="J25" s="13"/>
    </row>
    <row r="26" spans="1:10" ht="45" customHeight="1">
      <c r="A26" s="35" t="s">
        <v>38</v>
      </c>
      <c r="B26" s="55" t="s">
        <v>50</v>
      </c>
      <c r="C26" s="55"/>
      <c r="D26" s="55"/>
      <c r="E26" s="55"/>
      <c r="F26" s="36"/>
      <c r="G26" s="56">
        <f t="shared" si="2"/>
        <v>0</v>
      </c>
      <c r="H26" s="57"/>
      <c r="J26" s="13"/>
    </row>
    <row r="27" spans="1:10" ht="30" customHeight="1">
      <c r="A27" s="35" t="s">
        <v>39</v>
      </c>
      <c r="B27" s="55" t="s">
        <v>51</v>
      </c>
      <c r="C27" s="55"/>
      <c r="D27" s="55"/>
      <c r="E27" s="55"/>
      <c r="F27" s="36"/>
      <c r="G27" s="56">
        <f t="shared" si="2"/>
        <v>0</v>
      </c>
      <c r="H27" s="57"/>
      <c r="J27" s="13"/>
    </row>
    <row r="28" spans="1:10" ht="30" customHeight="1">
      <c r="A28" s="35" t="s">
        <v>40</v>
      </c>
      <c r="B28" s="55" t="s">
        <v>52</v>
      </c>
      <c r="C28" s="55"/>
      <c r="D28" s="55"/>
      <c r="E28" s="55"/>
      <c r="F28" s="36"/>
      <c r="G28" s="56">
        <f t="shared" si="2"/>
        <v>0</v>
      </c>
      <c r="H28" s="57"/>
      <c r="J28" s="13"/>
    </row>
    <row r="29" spans="1:10" ht="30" customHeight="1">
      <c r="A29" s="35" t="s">
        <v>41</v>
      </c>
      <c r="B29" s="55" t="s">
        <v>53</v>
      </c>
      <c r="C29" s="55"/>
      <c r="D29" s="55"/>
      <c r="E29" s="55"/>
      <c r="F29" s="36"/>
      <c r="G29" s="56">
        <f t="shared" si="2"/>
        <v>0</v>
      </c>
      <c r="H29" s="57"/>
      <c r="J29" s="13"/>
    </row>
    <row r="30" spans="1:10" ht="15.6" customHeight="1">
      <c r="A30" s="35" t="s">
        <v>42</v>
      </c>
      <c r="B30" s="55" t="s">
        <v>54</v>
      </c>
      <c r="C30" s="55"/>
      <c r="D30" s="55"/>
      <c r="E30" s="55"/>
      <c r="F30" s="36"/>
      <c r="G30" s="56">
        <f t="shared" si="2"/>
        <v>0</v>
      </c>
      <c r="H30" s="57"/>
      <c r="J30" s="13"/>
    </row>
    <row r="31" spans="1:10" ht="30" customHeight="1">
      <c r="A31" s="35" t="s">
        <v>43</v>
      </c>
      <c r="B31" s="55" t="s">
        <v>55</v>
      </c>
      <c r="C31" s="55"/>
      <c r="D31" s="55"/>
      <c r="E31" s="55"/>
      <c r="F31" s="36"/>
      <c r="G31" s="56">
        <f aca="true" t="shared" si="3" ref="G31:G32">F31*1.21</f>
        <v>0</v>
      </c>
      <c r="H31" s="57"/>
      <c r="J31" s="13"/>
    </row>
    <row r="32" spans="1:10" ht="15.6" customHeight="1">
      <c r="A32" s="40" t="s">
        <v>44</v>
      </c>
      <c r="B32" s="55" t="s">
        <v>56</v>
      </c>
      <c r="C32" s="55"/>
      <c r="D32" s="55"/>
      <c r="E32" s="55"/>
      <c r="F32" s="36"/>
      <c r="G32" s="56">
        <f t="shared" si="3"/>
        <v>0</v>
      </c>
      <c r="H32" s="57"/>
      <c r="J32" s="13"/>
    </row>
    <row r="33" spans="1:10" ht="30" customHeight="1">
      <c r="A33" s="35" t="s">
        <v>45</v>
      </c>
      <c r="B33" s="55" t="s">
        <v>57</v>
      </c>
      <c r="C33" s="55"/>
      <c r="D33" s="55"/>
      <c r="E33" s="55"/>
      <c r="F33" s="36"/>
      <c r="G33" s="56">
        <f aca="true" t="shared" si="4" ref="G33">F33*1.21</f>
        <v>0</v>
      </c>
      <c r="H33" s="57"/>
      <c r="J33" s="13"/>
    </row>
    <row r="34" spans="1:10" ht="15.6" customHeight="1" thickBot="1">
      <c r="A34" s="32"/>
      <c r="B34" s="68"/>
      <c r="C34" s="68"/>
      <c r="D34" s="68"/>
      <c r="E34" s="68"/>
      <c r="F34" s="44"/>
      <c r="G34" s="69"/>
      <c r="H34" s="70"/>
      <c r="J34" s="13"/>
    </row>
    <row r="35" spans="1:10" s="38" customFormat="1" ht="30" customHeight="1" thickBot="1">
      <c r="A35" s="41">
        <v>3</v>
      </c>
      <c r="B35" s="72" t="s">
        <v>46</v>
      </c>
      <c r="C35" s="73"/>
      <c r="D35" s="73"/>
      <c r="E35" s="73"/>
      <c r="F35" s="42">
        <f>SUM(F36:F38)</f>
        <v>0</v>
      </c>
      <c r="G35" s="74">
        <f>SUM(G36:H38)</f>
        <v>0</v>
      </c>
      <c r="H35" s="75"/>
      <c r="J35" s="39"/>
    </row>
    <row r="36" spans="1:10" ht="35.1" customHeight="1">
      <c r="A36" s="33" t="s">
        <v>58</v>
      </c>
      <c r="B36" s="71" t="s">
        <v>82</v>
      </c>
      <c r="C36" s="71"/>
      <c r="D36" s="71"/>
      <c r="E36" s="71"/>
      <c r="F36" s="36"/>
      <c r="G36" s="56">
        <f t="shared" si="1"/>
        <v>0</v>
      </c>
      <c r="H36" s="57"/>
      <c r="J36" s="13"/>
    </row>
    <row r="37" spans="1:10" ht="35.1" customHeight="1">
      <c r="A37" s="35" t="s">
        <v>59</v>
      </c>
      <c r="B37" s="55" t="s">
        <v>85</v>
      </c>
      <c r="C37" s="55"/>
      <c r="D37" s="55"/>
      <c r="E37" s="55"/>
      <c r="F37" s="36"/>
      <c r="G37" s="56">
        <f t="shared" si="1"/>
        <v>0</v>
      </c>
      <c r="H37" s="57"/>
      <c r="J37" s="13"/>
    </row>
    <row r="38" spans="1:10" ht="15.6" customHeight="1">
      <c r="A38" s="35" t="s">
        <v>86</v>
      </c>
      <c r="B38" s="55" t="s">
        <v>87</v>
      </c>
      <c r="C38" s="55"/>
      <c r="D38" s="55"/>
      <c r="E38" s="55"/>
      <c r="F38" s="36"/>
      <c r="G38" s="56">
        <f t="shared" si="1"/>
        <v>0</v>
      </c>
      <c r="H38" s="57"/>
      <c r="J38" s="13"/>
    </row>
    <row r="39" spans="1:10" ht="15.6" customHeight="1" thickBot="1">
      <c r="A39" s="30"/>
      <c r="B39" s="82"/>
      <c r="C39" s="82"/>
      <c r="D39" s="82"/>
      <c r="E39" s="82"/>
      <c r="F39" s="43"/>
      <c r="G39" s="69"/>
      <c r="H39" s="70"/>
      <c r="J39" s="13"/>
    </row>
    <row r="40" spans="1:10" s="38" customFormat="1" ht="30" customHeight="1" thickBot="1">
      <c r="A40" s="41">
        <v>4</v>
      </c>
      <c r="B40" s="72" t="s">
        <v>60</v>
      </c>
      <c r="C40" s="73"/>
      <c r="D40" s="73"/>
      <c r="E40" s="73"/>
      <c r="F40" s="42">
        <f>F41</f>
        <v>0</v>
      </c>
      <c r="G40" s="74">
        <f>G41</f>
        <v>0</v>
      </c>
      <c r="H40" s="75"/>
      <c r="J40" s="39"/>
    </row>
    <row r="41" spans="1:10" ht="60" customHeight="1">
      <c r="A41" s="33" t="s">
        <v>61</v>
      </c>
      <c r="B41" s="83" t="s">
        <v>62</v>
      </c>
      <c r="C41" s="83"/>
      <c r="D41" s="83"/>
      <c r="E41" s="83"/>
      <c r="F41" s="36"/>
      <c r="G41" s="56">
        <f aca="true" t="shared" si="5" ref="G41:G55">F41*1.21</f>
        <v>0</v>
      </c>
      <c r="H41" s="57"/>
      <c r="J41" s="13"/>
    </row>
    <row r="42" spans="1:10" ht="15.6" customHeight="1" thickBot="1">
      <c r="A42" s="14"/>
      <c r="B42" s="81"/>
      <c r="C42" s="81"/>
      <c r="D42" s="81"/>
      <c r="E42" s="81"/>
      <c r="F42" s="43"/>
      <c r="G42" s="69"/>
      <c r="H42" s="70"/>
      <c r="J42" s="13"/>
    </row>
    <row r="43" spans="1:10" s="38" customFormat="1" ht="30" customHeight="1" thickBot="1">
      <c r="A43" s="41">
        <v>5</v>
      </c>
      <c r="B43" s="72" t="s">
        <v>63</v>
      </c>
      <c r="C43" s="73"/>
      <c r="D43" s="73"/>
      <c r="E43" s="73"/>
      <c r="F43" s="42">
        <f>SUM(F44:F48)</f>
        <v>0</v>
      </c>
      <c r="G43" s="74">
        <f>SUM(G44:H48)</f>
        <v>0</v>
      </c>
      <c r="H43" s="75"/>
      <c r="J43" s="39"/>
    </row>
    <row r="44" spans="1:10" ht="15.6" customHeight="1">
      <c r="A44" s="35" t="s">
        <v>64</v>
      </c>
      <c r="B44" s="58" t="s">
        <v>69</v>
      </c>
      <c r="C44" s="58"/>
      <c r="D44" s="58"/>
      <c r="E44" s="58"/>
      <c r="F44" s="36"/>
      <c r="G44" s="56">
        <f>F44*1.21</f>
        <v>0</v>
      </c>
      <c r="H44" s="57"/>
      <c r="J44" s="13"/>
    </row>
    <row r="45" spans="1:10" ht="15.6" customHeight="1">
      <c r="A45" s="35" t="s">
        <v>65</v>
      </c>
      <c r="B45" s="58" t="s">
        <v>70</v>
      </c>
      <c r="C45" s="58"/>
      <c r="D45" s="58"/>
      <c r="E45" s="58"/>
      <c r="F45" s="36"/>
      <c r="G45" s="56">
        <f>F45*1.21</f>
        <v>0</v>
      </c>
      <c r="H45" s="57"/>
      <c r="J45" s="13"/>
    </row>
    <row r="46" spans="1:10" ht="30" customHeight="1">
      <c r="A46" s="35" t="s">
        <v>66</v>
      </c>
      <c r="B46" s="55" t="s">
        <v>71</v>
      </c>
      <c r="C46" s="55"/>
      <c r="D46" s="55"/>
      <c r="E46" s="55"/>
      <c r="F46" s="36"/>
      <c r="G46" s="56">
        <f aca="true" t="shared" si="6" ref="G46:G47">F46*1.21</f>
        <v>0</v>
      </c>
      <c r="H46" s="57"/>
      <c r="J46" s="13"/>
    </row>
    <row r="47" spans="1:10" ht="15.6" customHeight="1">
      <c r="A47" s="35" t="s">
        <v>67</v>
      </c>
      <c r="B47" s="58" t="s">
        <v>83</v>
      </c>
      <c r="C47" s="58"/>
      <c r="D47" s="58"/>
      <c r="E47" s="58"/>
      <c r="F47" s="36"/>
      <c r="G47" s="56">
        <f t="shared" si="6"/>
        <v>0</v>
      </c>
      <c r="H47" s="57"/>
      <c r="J47" s="13"/>
    </row>
    <row r="48" spans="1:10" ht="15.6" customHeight="1">
      <c r="A48" s="35" t="s">
        <v>68</v>
      </c>
      <c r="B48" s="58" t="s">
        <v>72</v>
      </c>
      <c r="C48" s="58"/>
      <c r="D48" s="58"/>
      <c r="E48" s="58"/>
      <c r="F48" s="36"/>
      <c r="G48" s="56">
        <f aca="true" t="shared" si="7" ref="G48:G53">F48*1.21</f>
        <v>0</v>
      </c>
      <c r="H48" s="57"/>
      <c r="J48" s="13"/>
    </row>
    <row r="49" spans="1:10" ht="15.6" customHeight="1" thickBot="1">
      <c r="A49" s="14"/>
      <c r="B49" s="81"/>
      <c r="C49" s="81"/>
      <c r="D49" s="81"/>
      <c r="E49" s="81"/>
      <c r="F49" s="43"/>
      <c r="G49" s="69"/>
      <c r="H49" s="70"/>
      <c r="J49" s="13"/>
    </row>
    <row r="50" spans="1:10" s="38" customFormat="1" ht="30" customHeight="1" thickBot="1">
      <c r="A50" s="41">
        <v>6</v>
      </c>
      <c r="B50" s="72" t="s">
        <v>73</v>
      </c>
      <c r="C50" s="73"/>
      <c r="D50" s="73"/>
      <c r="E50" s="73"/>
      <c r="F50" s="42">
        <f>SUM(F51:F55)</f>
        <v>0</v>
      </c>
      <c r="G50" s="74">
        <f>SUM(G51:H55)</f>
        <v>0</v>
      </c>
      <c r="H50" s="75"/>
      <c r="J50" s="39"/>
    </row>
    <row r="51" spans="1:10" ht="45" customHeight="1">
      <c r="A51" s="35" t="s">
        <v>74</v>
      </c>
      <c r="B51" s="55" t="s">
        <v>79</v>
      </c>
      <c r="C51" s="55"/>
      <c r="D51" s="55"/>
      <c r="E51" s="55"/>
      <c r="F51" s="36"/>
      <c r="G51" s="56">
        <f aca="true" t="shared" si="8" ref="G51:G52">F51*1.21</f>
        <v>0</v>
      </c>
      <c r="H51" s="57"/>
      <c r="J51" s="13"/>
    </row>
    <row r="52" spans="1:10" ht="30" customHeight="1">
      <c r="A52" s="35" t="s">
        <v>75</v>
      </c>
      <c r="B52" s="55" t="s">
        <v>80</v>
      </c>
      <c r="C52" s="55"/>
      <c r="D52" s="55"/>
      <c r="E52" s="55"/>
      <c r="F52" s="36"/>
      <c r="G52" s="56">
        <f t="shared" si="8"/>
        <v>0</v>
      </c>
      <c r="H52" s="57"/>
      <c r="J52" s="13"/>
    </row>
    <row r="53" spans="1:10" ht="45" customHeight="1">
      <c r="A53" s="35" t="s">
        <v>76</v>
      </c>
      <c r="B53" s="55" t="s">
        <v>81</v>
      </c>
      <c r="C53" s="55"/>
      <c r="D53" s="55"/>
      <c r="E53" s="55"/>
      <c r="F53" s="36"/>
      <c r="G53" s="56">
        <f t="shared" si="7"/>
        <v>0</v>
      </c>
      <c r="H53" s="57"/>
      <c r="J53" s="13"/>
    </row>
    <row r="54" spans="1:10" ht="30" customHeight="1">
      <c r="A54" s="35" t="s">
        <v>77</v>
      </c>
      <c r="B54" s="55" t="s">
        <v>84</v>
      </c>
      <c r="C54" s="55"/>
      <c r="D54" s="55"/>
      <c r="E54" s="55"/>
      <c r="F54" s="36"/>
      <c r="G54" s="56">
        <f aca="true" t="shared" si="9" ref="G54">F54*1.21</f>
        <v>0</v>
      </c>
      <c r="H54" s="57"/>
      <c r="J54" s="13"/>
    </row>
    <row r="55" spans="1:10" ht="15.6" customHeight="1" thickBot="1">
      <c r="A55" s="45" t="s">
        <v>78</v>
      </c>
      <c r="B55" s="109" t="s">
        <v>90</v>
      </c>
      <c r="C55" s="109"/>
      <c r="D55" s="109"/>
      <c r="E55" s="109"/>
      <c r="F55" s="46"/>
      <c r="G55" s="107">
        <f t="shared" si="5"/>
        <v>0</v>
      </c>
      <c r="H55" s="108"/>
      <c r="J55" s="13"/>
    </row>
    <row r="56" spans="1:10" ht="15.6" customHeight="1" thickBot="1">
      <c r="A56" s="47"/>
      <c r="B56" s="79"/>
      <c r="C56" s="79"/>
      <c r="D56" s="79"/>
      <c r="E56" s="79"/>
      <c r="F56" s="48"/>
      <c r="G56" s="80"/>
      <c r="H56" s="80"/>
      <c r="J56" s="13"/>
    </row>
    <row r="57" spans="2:8" ht="16.5" thickBot="1">
      <c r="B57" s="15"/>
      <c r="C57" s="15"/>
      <c r="D57" s="16"/>
      <c r="E57" s="17"/>
      <c r="F57" s="49" t="s">
        <v>88</v>
      </c>
      <c r="G57" s="86" t="s">
        <v>89</v>
      </c>
      <c r="H57" s="87"/>
    </row>
    <row r="58" spans="1:10" ht="16.5" thickBot="1">
      <c r="A58" s="18"/>
      <c r="B58" s="18"/>
      <c r="C58" s="19"/>
      <c r="D58" s="19"/>
      <c r="E58" s="51" t="s">
        <v>5</v>
      </c>
      <c r="F58" s="29">
        <f>F50+F43+F40+F35+F22+F10</f>
        <v>0</v>
      </c>
      <c r="G58" s="88">
        <f>G50+G43+G40+G35+G22+G10</f>
        <v>0</v>
      </c>
      <c r="H58" s="89"/>
      <c r="J58" s="13"/>
    </row>
    <row r="59" spans="1:8" ht="10.5" customHeight="1" thickBot="1">
      <c r="A59" s="18"/>
      <c r="B59" s="18"/>
      <c r="C59" s="19"/>
      <c r="D59" s="19"/>
      <c r="E59" s="20"/>
      <c r="F59" s="21"/>
      <c r="G59" s="22"/>
      <c r="H59" s="22"/>
    </row>
    <row r="60" spans="1:8" ht="20.25">
      <c r="A60" s="18"/>
      <c r="B60" s="18"/>
      <c r="C60" s="19"/>
      <c r="D60" s="90" t="s">
        <v>6</v>
      </c>
      <c r="E60" s="91"/>
      <c r="F60" s="92">
        <f>F58</f>
        <v>0</v>
      </c>
      <c r="G60" s="93"/>
      <c r="H60" s="94"/>
    </row>
    <row r="61" spans="3:8" ht="18">
      <c r="C61" s="23"/>
      <c r="D61" s="50" t="s">
        <v>7</v>
      </c>
      <c r="E61" s="24">
        <f>F4</f>
        <v>0.21</v>
      </c>
      <c r="F61" s="95">
        <f>F60*0.21</f>
        <v>0</v>
      </c>
      <c r="G61" s="96"/>
      <c r="H61" s="97"/>
    </row>
    <row r="62" spans="4:8" ht="21" thickBot="1">
      <c r="D62" s="98" t="s">
        <v>8</v>
      </c>
      <c r="E62" s="99"/>
      <c r="F62" s="100">
        <f>F60+F61</f>
        <v>0</v>
      </c>
      <c r="G62" s="101"/>
      <c r="H62" s="102"/>
    </row>
    <row r="63" spans="4:8" ht="14.25" customHeight="1">
      <c r="D63" s="25"/>
      <c r="E63" s="25"/>
      <c r="F63" s="26"/>
      <c r="G63" s="27"/>
      <c r="H63" s="27"/>
    </row>
    <row r="64" spans="4:8" ht="14.25" customHeight="1">
      <c r="D64" s="25"/>
      <c r="E64" s="25"/>
      <c r="F64" s="26"/>
      <c r="G64" s="27"/>
      <c r="H64" s="27"/>
    </row>
    <row r="65" spans="4:8" ht="14.25" customHeight="1">
      <c r="D65" s="25"/>
      <c r="E65" s="25"/>
      <c r="F65" s="26"/>
      <c r="G65" s="27"/>
      <c r="H65" s="27"/>
    </row>
    <row r="66" ht="15" customHeight="1"/>
    <row r="67" spans="1:7" ht="15">
      <c r="A67" s="85" t="s">
        <v>9</v>
      </c>
      <c r="B67" s="85"/>
      <c r="F67" s="85" t="s">
        <v>10</v>
      </c>
      <c r="G67" s="85"/>
    </row>
    <row r="68" spans="1:7" ht="15">
      <c r="A68" s="84"/>
      <c r="B68" s="84"/>
      <c r="F68" s="85" t="s">
        <v>11</v>
      </c>
      <c r="G68" s="85"/>
    </row>
  </sheetData>
  <protectedRanges>
    <protectedRange password="CE21" sqref="B10:E56" name="Oblast1"/>
  </protectedRanges>
  <mergeCells count="115">
    <mergeCell ref="B50:E50"/>
    <mergeCell ref="G50:H50"/>
    <mergeCell ref="B52:E52"/>
    <mergeCell ref="G52:H52"/>
    <mergeCell ref="B44:E44"/>
    <mergeCell ref="G44:H44"/>
    <mergeCell ref="B45:E45"/>
    <mergeCell ref="G45:H45"/>
    <mergeCell ref="B48:E48"/>
    <mergeCell ref="G48:H48"/>
    <mergeCell ref="B28:E28"/>
    <mergeCell ref="G28:H28"/>
    <mergeCell ref="B29:E29"/>
    <mergeCell ref="G29:H29"/>
    <mergeCell ref="B46:E46"/>
    <mergeCell ref="G46:H46"/>
    <mergeCell ref="B47:E47"/>
    <mergeCell ref="G47:H47"/>
    <mergeCell ref="B34:E34"/>
    <mergeCell ref="G34:H34"/>
    <mergeCell ref="B33:E33"/>
    <mergeCell ref="G33:H33"/>
    <mergeCell ref="B35:E35"/>
    <mergeCell ref="G35:H35"/>
    <mergeCell ref="B38:E38"/>
    <mergeCell ref="G38:H38"/>
    <mergeCell ref="A68:B68"/>
    <mergeCell ref="F68:G68"/>
    <mergeCell ref="G57:H57"/>
    <mergeCell ref="G58:H58"/>
    <mergeCell ref="D60:E60"/>
    <mergeCell ref="F60:H60"/>
    <mergeCell ref="F61:H61"/>
    <mergeCell ref="D62:E62"/>
    <mergeCell ref="F62:H62"/>
    <mergeCell ref="A67:B67"/>
    <mergeCell ref="F67:G67"/>
    <mergeCell ref="B56:E56"/>
    <mergeCell ref="G56:H56"/>
    <mergeCell ref="B37:E37"/>
    <mergeCell ref="G37:H37"/>
    <mergeCell ref="B42:E42"/>
    <mergeCell ref="G42:H42"/>
    <mergeCell ref="B39:E39"/>
    <mergeCell ref="G39:H39"/>
    <mergeCell ref="B41:E41"/>
    <mergeCell ref="G41:H41"/>
    <mergeCell ref="B40:E40"/>
    <mergeCell ref="G40:H40"/>
    <mergeCell ref="B43:E43"/>
    <mergeCell ref="G43:H43"/>
    <mergeCell ref="B54:E54"/>
    <mergeCell ref="G54:H54"/>
    <mergeCell ref="G55:H55"/>
    <mergeCell ref="B55:E55"/>
    <mergeCell ref="B53:E53"/>
    <mergeCell ref="G53:H53"/>
    <mergeCell ref="B49:E49"/>
    <mergeCell ref="G49:H49"/>
    <mergeCell ref="B51:E51"/>
    <mergeCell ref="G51:H51"/>
    <mergeCell ref="B20:E20"/>
    <mergeCell ref="G20:H20"/>
    <mergeCell ref="B21:E21"/>
    <mergeCell ref="G21:H21"/>
    <mergeCell ref="B36:E36"/>
    <mergeCell ref="G36:H36"/>
    <mergeCell ref="B22:E22"/>
    <mergeCell ref="G22:H22"/>
    <mergeCell ref="B23:E23"/>
    <mergeCell ref="G23:H23"/>
    <mergeCell ref="B24:E24"/>
    <mergeCell ref="G24:H24"/>
    <mergeCell ref="B25:E25"/>
    <mergeCell ref="G25:H25"/>
    <mergeCell ref="B26:E26"/>
    <mergeCell ref="G26:H26"/>
    <mergeCell ref="B30:E30"/>
    <mergeCell ref="G30:H30"/>
    <mergeCell ref="B31:E31"/>
    <mergeCell ref="G31:H31"/>
    <mergeCell ref="B32:E32"/>
    <mergeCell ref="G32:H32"/>
    <mergeCell ref="B27:E27"/>
    <mergeCell ref="G27:H27"/>
    <mergeCell ref="B19:E19"/>
    <mergeCell ref="G19:H19"/>
    <mergeCell ref="B17:E17"/>
    <mergeCell ref="G17:H17"/>
    <mergeCell ref="A6:I6"/>
    <mergeCell ref="A8:A9"/>
    <mergeCell ref="B8:E9"/>
    <mergeCell ref="G8:H8"/>
    <mergeCell ref="G9:H9"/>
    <mergeCell ref="B14:E14"/>
    <mergeCell ref="G14:H14"/>
    <mergeCell ref="B15:E15"/>
    <mergeCell ref="G15:H15"/>
    <mergeCell ref="B10:E10"/>
    <mergeCell ref="G10:H10"/>
    <mergeCell ref="B11:E11"/>
    <mergeCell ref="G11:H11"/>
    <mergeCell ref="B12:E12"/>
    <mergeCell ref="G12:H12"/>
    <mergeCell ref="B13:E13"/>
    <mergeCell ref="G13:H13"/>
    <mergeCell ref="A4:B4"/>
    <mergeCell ref="C4:D4"/>
    <mergeCell ref="A3:B3"/>
    <mergeCell ref="C3:D3"/>
    <mergeCell ref="F3:H3"/>
    <mergeCell ref="B16:E16"/>
    <mergeCell ref="G16:H16"/>
    <mergeCell ref="B18:E18"/>
    <mergeCell ref="G18:H18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4" r:id="rId1"/>
  <headerFooter>
    <oddHeader>&amp;LPříloha č. 1 k SOD SML/…./2022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Handzelová</dc:creator>
  <cp:keywords/>
  <dc:description/>
  <cp:lastModifiedBy>Čendliková Denisa</cp:lastModifiedBy>
  <cp:lastPrinted>2022-03-21T13:37:13Z</cp:lastPrinted>
  <dcterms:created xsi:type="dcterms:W3CDTF">2022-03-18T05:42:11Z</dcterms:created>
  <dcterms:modified xsi:type="dcterms:W3CDTF">2022-04-05T07:49:00Z</dcterms:modified>
  <cp:category/>
  <cp:version/>
  <cp:contentType/>
  <cp:contentStatus/>
</cp:coreProperties>
</file>