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90" tabRatio="846" activeTab="0"/>
  </bookViews>
  <sheets>
    <sheet name="ZADÁNÍ - Oprava MK - spojka na " sheetId="1" r:id="rId1"/>
    <sheet name="List2" sheetId="2" r:id="rId2"/>
  </sheets>
  <definedNames>
    <definedName name="Excel_BuiltIn_Print_Area" localSheetId="0">('ZADÁNÍ - Oprava MK - spojka na '!$C$2:$Q$57,'ZADÁNÍ - Oprava MK - spojka na '!$C$63:$Q$79,'ZADÁNÍ - Oprava MK - spojka na '!$C$85:$Q$123)</definedName>
    <definedName name="Excel_BuiltIn_Print_Titles" localSheetId="0">'ZADÁNÍ - Oprava MK - spojka na '!$A$95:$IS$96</definedName>
    <definedName name="Excel_BuiltIn_Print_Titles" localSheetId="0">'ZADÁNÍ - Oprava MK - spojka na '!$A$95:$IM$96</definedName>
    <definedName name="Excel_BuiltIn_Print_Titles" localSheetId="0">'ZADÁNÍ - Oprava MK - spojka na '!$A$95:$IC$96</definedName>
    <definedName name="_xlnm.Print_Titles" localSheetId="0">'ZADÁNÍ - Oprava MK - spojka na '!$95:$96</definedName>
    <definedName name="_xlnm.Print_Area" localSheetId="0">('ZADÁNÍ - Oprava MK - spojka na '!$C$2:$Q$57,'ZADÁNÍ - Oprava MK - spojka na '!$C$63:$Q$79,'ZADÁNÍ - Oprava MK - spojka na '!$C$85:$Q$129)</definedName>
  </definedNames>
  <calcPr fullCalcOnLoad="1"/>
</workbook>
</file>

<file path=xl/sharedStrings.xml><?xml version="1.0" encoding="utf-8"?>
<sst xmlns="http://schemas.openxmlformats.org/spreadsheetml/2006/main" count="213" uniqueCount="125">
  <si>
    <t>KRYCÍ LIST ROZPOČTU</t>
  </si>
  <si>
    <t>Stavba:</t>
  </si>
  <si>
    <t>Oprava MK – spojka na ul. Zahradní v Karviné – Fryštátě</t>
  </si>
  <si>
    <t>Objekt:</t>
  </si>
  <si>
    <t>Místo:</t>
  </si>
  <si>
    <t>Karviná</t>
  </si>
  <si>
    <t>Datum:</t>
  </si>
  <si>
    <t>10.01.2022</t>
  </si>
  <si>
    <t>Objednavatel:</t>
  </si>
  <si>
    <t>IČ:</t>
  </si>
  <si>
    <t>00297534</t>
  </si>
  <si>
    <t>Statutární město Karviná</t>
  </si>
  <si>
    <t>DIČ:</t>
  </si>
  <si>
    <t>CZ00297534</t>
  </si>
  <si>
    <t>Zhotovitel:</t>
  </si>
  <si>
    <t>Projektant:</t>
  </si>
  <si>
    <t>Zpracovatel:</t>
  </si>
  <si>
    <t>Náklady z rozpočtu</t>
  </si>
  <si>
    <t>Ostatní náklady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</si>
  <si>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</si>
  <si>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</si>
  <si>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</si>
  <si>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</si>
  <si>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</si>
  <si>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</si>
  <si>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</si>
  <si>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</si>
  <si>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</si>
  <si>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</si>
  <si>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</si>
  <si>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 xml:space="preserve"> </t>
  </si>
  <si>
    <t>Projektant</t>
  </si>
  <si>
    <t>Zpracovatel</t>
  </si>
  <si>
    <t>Datum a podpis:</t>
  </si>
  <si>
    <t>Razítko</t>
  </si>
  <si>
    <t>Objednavatel</t>
  </si>
  <si>
    <t>Zhotovitel</t>
  </si>
  <si>
    <t>REKAPITULACE ROZPOČTU</t>
  </si>
  <si>
    <t>Kód - Popis</t>
  </si>
  <si>
    <t>Cena celkem [CZK]</t>
  </si>
  <si>
    <t>1) Náklady z rozpočtu</t>
  </si>
  <si>
    <t>2) Ostatní náklady</t>
  </si>
  <si>
    <t>Celkové náklady za stavbu 1) + 2)</t>
  </si>
  <si>
    <t>ROZPOČET</t>
  </si>
  <si>
    <t>PČ</t>
  </si>
  <si>
    <t>Typ</t>
  </si>
  <si>
    <t>Kód</t>
  </si>
  <si>
    <t>Popis</t>
  </si>
  <si>
    <t>MJ</t>
  </si>
  <si>
    <t>Množství</t>
  </si>
  <si>
    <t>J.cena [CZK]</t>
  </si>
  <si>
    <t>Cena celkem
[CZK]</t>
  </si>
  <si>
    <t>K</t>
  </si>
  <si>
    <t>030001000</t>
  </si>
  <si>
    <t>Zařízení staveniště</t>
  </si>
  <si>
    <t>soub</t>
  </si>
  <si>
    <t>034403000</t>
  </si>
  <si>
    <t>Dopravní značení na staveništi</t>
  </si>
  <si>
    <t>034503000</t>
  </si>
  <si>
    <t>Informační tabule na staveništi</t>
  </si>
  <si>
    <t>kus</t>
  </si>
  <si>
    <t>460010025</t>
  </si>
  <si>
    <t>Vytyčení trasy inženýrských sítí v zastavěném prostoru</t>
  </si>
  <si>
    <t>012303000</t>
  </si>
  <si>
    <t xml:space="preserve">Geodetické práce po výstavbě   </t>
  </si>
  <si>
    <t>kpl</t>
  </si>
  <si>
    <t>043002000</t>
  </si>
  <si>
    <t xml:space="preserve">Zkoušky a ostatní měření   </t>
  </si>
  <si>
    <t>113107041</t>
  </si>
  <si>
    <t>Odstranění podkladu plochy do 15 m2 živičných tl 50 mm</t>
  </si>
  <si>
    <t>m2</t>
  </si>
  <si>
    <t>113154123</t>
  </si>
  <si>
    <t>Frézování živičného krytu tl 50 mm pruh š 1 m pl do 500 m2 bez překážek v trase</t>
  </si>
  <si>
    <t>1223022</t>
  </si>
  <si>
    <t xml:space="preserve">Odkopávky a prokopávky nezapažené v hornině třídy těžitelnosti II, skupiny 4 objem do 500 m3 strojně vč. nakládání, odvozu, poplatku za skládku a úpravy pláně  </t>
  </si>
  <si>
    <t>m3</t>
  </si>
  <si>
    <t>130001101</t>
  </si>
  <si>
    <t>Příplatek za ztížení vykopávky v blízkosti podzemního vedení</t>
  </si>
  <si>
    <t>R01</t>
  </si>
  <si>
    <t>Stavební úprava napojení z komunikace (asfalt)</t>
  </si>
  <si>
    <t>m</t>
  </si>
  <si>
    <t>564851111</t>
  </si>
  <si>
    <t>Podklad ze štěrkodrtě ŠD tl 150 mm</t>
  </si>
  <si>
    <t>564871111</t>
  </si>
  <si>
    <t>Podklad ze štěrkodrtě ŠD tl 250 mm</t>
  </si>
  <si>
    <t>569531111</t>
  </si>
  <si>
    <t>Zpevnění krajnic prohozenou zeminou tl 100 mm</t>
  </si>
  <si>
    <t>565135121</t>
  </si>
  <si>
    <t>Asfaltový beton vrstva podkladní ACP 16 (obalované kamenivo OKS) tl 50 mm š přes 3 m</t>
  </si>
  <si>
    <t>572141111</t>
  </si>
  <si>
    <t>Vyrovnání povrchu dosavadních krytů asfaltovým betonem ACO 11</t>
  </si>
  <si>
    <t>t</t>
  </si>
  <si>
    <t>573231111</t>
  </si>
  <si>
    <t>Postřik živičný spojovací ze silniční emulze v množství do 0,7 kg/m2</t>
  </si>
  <si>
    <t>577144121</t>
  </si>
  <si>
    <t>Asfaltový beton vrstva obrusná ACO 11 (ABS) tř. I tl 50 mm š přes 3 m z nemodifikovaného asfaltu</t>
  </si>
  <si>
    <t>637121111</t>
  </si>
  <si>
    <t>Okapový chodník z kačírku tl 100 mm s udusáním vč. geotextilie</t>
  </si>
  <si>
    <t>899431111</t>
  </si>
  <si>
    <t>Výšková úprava uličního vstupu nebo vpusti do 200 mm zvýšením krycího hrnce, šoupěte nebo hydrantu</t>
  </si>
  <si>
    <t>916111123</t>
  </si>
  <si>
    <t>Osazení obruby z drobných kostek s boční opěrou do lože z betonu prostého</t>
  </si>
  <si>
    <t>M</t>
  </si>
  <si>
    <t>583801100</t>
  </si>
  <si>
    <t>kostka dlažební drobná, žula, I.jakost, velikost 10 cm</t>
  </si>
  <si>
    <t>916991121</t>
  </si>
  <si>
    <t>Lože pod obrubníky, krajníky nebo obruby z dlažebních kostek z betonu prostého</t>
  </si>
  <si>
    <t>919112212</t>
  </si>
  <si>
    <t>Řezání spár pro vytvoření komůrky š 10 mm hl 20 mm pro těsnící zálivku v živičném krytu</t>
  </si>
  <si>
    <t>919122111</t>
  </si>
  <si>
    <t>Těsnění spár zálivkou za tepla pro komůrky š 10 mm hl 20 mm s těsnicím profilem</t>
  </si>
  <si>
    <t>919735111</t>
  </si>
  <si>
    <t>Řezání stávajícího živičného krytu hl do 50 mm</t>
  </si>
  <si>
    <t>938909331</t>
  </si>
  <si>
    <t>Čištění vozovek metením ručně podkladu nebo krytu betonového nebo živičného</t>
  </si>
  <si>
    <t>997211511</t>
  </si>
  <si>
    <t>Vodorovná doprava suti po suchu na vzdálenost do 1 km</t>
  </si>
  <si>
    <t>997211519</t>
  </si>
  <si>
    <t>Příplatek ZKD 1 km u vodorovné dopravy suti</t>
  </si>
  <si>
    <t>997211611</t>
  </si>
  <si>
    <t>Nakládání suti na dopravní prostředky pro vodorovnou dopravu</t>
  </si>
  <si>
    <t>997221845</t>
  </si>
  <si>
    <t>Poplatek za uložení odpadu z asfaltových povrchů na skládce (skládkovné)</t>
  </si>
  <si>
    <t>998225111</t>
  </si>
  <si>
    <t>Přesun hmot pro pozemní komunikace s krytem z kamene, monolitickým betonovým nebo živičným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</si>
</sst>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d\.mm\.yyyy"/>
    <numFmt numFmtId="165" formatCode="0.00%;\-0.00%"/>
    <numFmt numFmtId="166" formatCode="#,##0.000"/>
    <numFmt numFmtId="167" formatCode="#,##0.000;\-#,##0.000"/>
  </numFmts>
  <fonts count="49">
    <font>
      <sz val="8"/>
      <name val="Trebuchet MS"/>
      <family val="2"/>
    </font>
    <font>
      <sz val="10"/>
      <name val="Arial"/>
      <family val="0"/>
    </font>
    <font>
      <b/>
      <sz val="16"/>
      <name val="Trebuchet MS"/>
      <family val="2"/>
    </font>
    <font>
      <b/>
      <sz val="12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0"/>
      <color indexed="63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i/>
      <sz val="8"/>
      <color indexed="12"/>
      <name val="Trebuchet MS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61">
    <xf numFmtId="0" fontId="0" fillId="0" borderId="0">
      <alignment vertical="top" wrapText="1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91"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64" fontId="5" fillId="0" borderId="0" xfId="0" applyNumberFormat="1" applyFont="1" applyBorder="1" applyAlignment="1">
      <alignment horizontal="left" vertical="top"/>
    </xf>
    <xf numFmtId="0" fontId="0" fillId="0" borderId="15" xfId="0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65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0" fillId="33" borderId="17" xfId="0" applyFill="1" applyBorder="1" applyAlignment="1">
      <alignment horizontal="left" vertical="center"/>
    </xf>
    <xf numFmtId="0" fontId="3" fillId="33" borderId="17" xfId="0" applyFont="1" applyFill="1" applyBorder="1" applyAlignment="1">
      <alignment horizontal="right" vertical="center"/>
    </xf>
    <xf numFmtId="0" fontId="3" fillId="33" borderId="17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11" fillId="0" borderId="22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/>
    </xf>
    <xf numFmtId="49" fontId="0" fillId="0" borderId="35" xfId="0" applyNumberFormat="1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166" fontId="0" fillId="0" borderId="35" xfId="0" applyNumberFormat="1" applyFont="1" applyFill="1" applyBorder="1" applyAlignment="1">
      <alignment horizontal="right" vertical="center"/>
    </xf>
    <xf numFmtId="0" fontId="0" fillId="0" borderId="31" xfId="0" applyBorder="1" applyAlignment="1">
      <alignment horizontal="left" vertical="top"/>
    </xf>
    <xf numFmtId="0" fontId="13" fillId="0" borderId="35" xfId="0" applyFont="1" applyFill="1" applyBorder="1" applyAlignment="1">
      <alignment horizontal="center" vertical="center"/>
    </xf>
    <xf numFmtId="49" fontId="13" fillId="0" borderId="35" xfId="0" applyNumberFormat="1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166" fontId="13" fillId="0" borderId="35" xfId="0" applyNumberFormat="1" applyFont="1" applyFill="1" applyBorder="1" applyAlignment="1">
      <alignment horizontal="right" vertical="center"/>
    </xf>
    <xf numFmtId="0" fontId="0" fillId="0" borderId="36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14" fillId="0" borderId="0" xfId="0" applyFont="1" applyFill="1" applyAlignment="1" applyProtection="1">
      <alignment horizontal="center" vertical="center"/>
      <protection/>
    </xf>
    <xf numFmtId="49" fontId="14" fillId="0" borderId="0" xfId="0" applyNumberFormat="1" applyFont="1" applyFill="1" applyAlignment="1" applyProtection="1">
      <alignment horizontal="left" vertical="top"/>
      <protection/>
    </xf>
    <xf numFmtId="0" fontId="14" fillId="0" borderId="0" xfId="0" applyFont="1" applyFill="1" applyAlignment="1" applyProtection="1">
      <alignment horizontal="left" vertical="center" wrapText="1"/>
      <protection/>
    </xf>
    <xf numFmtId="167" fontId="14" fillId="0" borderId="0" xfId="0" applyNumberFormat="1" applyFont="1" applyFill="1" applyAlignment="1" applyProtection="1">
      <alignment horizontal="right" vertical="center"/>
      <protection/>
    </xf>
    <xf numFmtId="39" fontId="14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ill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39" fontId="6" fillId="0" borderId="0" xfId="0" applyNumberFormat="1" applyFont="1" applyBorder="1" applyAlignment="1">
      <alignment horizontal="right" vertical="center"/>
    </xf>
    <xf numFmtId="39" fontId="8" fillId="0" borderId="0" xfId="0" applyNumberFormat="1" applyFont="1" applyBorder="1" applyAlignment="1">
      <alignment horizontal="right" vertical="center"/>
    </xf>
    <xf numFmtId="39" fontId="9" fillId="0" borderId="0" xfId="0" applyNumberFormat="1" applyFont="1" applyBorder="1" applyAlignment="1">
      <alignment horizontal="right" vertical="center"/>
    </xf>
    <xf numFmtId="39" fontId="3" fillId="33" borderId="39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164" fontId="5" fillId="0" borderId="0" xfId="0" applyNumberFormat="1" applyFont="1" applyBorder="1" applyAlignment="1">
      <alignment horizontal="left" vertical="top"/>
    </xf>
    <xf numFmtId="0" fontId="5" fillId="33" borderId="0" xfId="0" applyFont="1" applyFill="1" applyBorder="1" applyAlignment="1">
      <alignment horizontal="center" vertical="center"/>
    </xf>
    <xf numFmtId="39" fontId="12" fillId="0" borderId="0" xfId="0" applyNumberFormat="1" applyFont="1" applyBorder="1" applyAlignment="1">
      <alignment horizontal="right" vertical="center"/>
    </xf>
    <xf numFmtId="39" fontId="12" fillId="33" borderId="0" xfId="0" applyNumberFormat="1" applyFont="1" applyFill="1" applyBorder="1" applyAlignment="1">
      <alignment horizontal="right" vertical="center"/>
    </xf>
    <xf numFmtId="0" fontId="5" fillId="33" borderId="34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39" fontId="12" fillId="0" borderId="0" xfId="0" applyNumberFormat="1" applyFont="1" applyBorder="1" applyAlignment="1">
      <alignment horizontal="right"/>
    </xf>
    <xf numFmtId="0" fontId="0" fillId="0" borderId="35" xfId="0" applyFont="1" applyFill="1" applyBorder="1" applyAlignment="1">
      <alignment horizontal="left" vertical="center" wrapText="1"/>
    </xf>
    <xf numFmtId="4" fontId="0" fillId="0" borderId="35" xfId="0" applyNumberFormat="1" applyFont="1" applyFill="1" applyBorder="1" applyAlignment="1">
      <alignment horizontal="right" vertical="center"/>
    </xf>
    <xf numFmtId="0" fontId="13" fillId="0" borderId="35" xfId="0" applyFont="1" applyFill="1" applyBorder="1" applyAlignment="1">
      <alignment horizontal="left" vertical="center" wrapText="1"/>
    </xf>
    <xf numFmtId="4" fontId="13" fillId="0" borderId="35" xfId="0" applyNumberFormat="1" applyFont="1" applyFill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36"/>
  <sheetViews>
    <sheetView showGridLines="0" tabSelected="1" zoomScalePageLayoutView="0" workbookViewId="0" topLeftCell="A1">
      <selection activeCell="F4" sqref="F4"/>
    </sheetView>
  </sheetViews>
  <sheetFormatPr defaultColWidth="16" defaultRowHeight="14.25" customHeight="1"/>
  <cols>
    <col min="1" max="1" width="2.66015625" style="1" customWidth="1"/>
    <col min="2" max="2" width="1.66796875" style="1" customWidth="1"/>
    <col min="3" max="3" width="4.16015625" style="1" customWidth="1"/>
    <col min="4" max="4" width="4.33203125" style="1" customWidth="1"/>
    <col min="5" max="5" width="12.83203125" style="1" customWidth="1"/>
    <col min="6" max="7" width="11.16015625" style="1" customWidth="1"/>
    <col min="8" max="8" width="13.66015625" style="1" customWidth="1"/>
    <col min="9" max="9" width="29.83203125" style="1" customWidth="1"/>
    <col min="10" max="10" width="5.16015625" style="1" customWidth="1"/>
    <col min="11" max="11" width="11.5" style="1" customWidth="1"/>
    <col min="12" max="12" width="9.5" style="1" customWidth="1"/>
    <col min="13" max="14" width="6" style="1" customWidth="1"/>
    <col min="15" max="15" width="2" style="1" customWidth="1"/>
    <col min="16" max="16" width="9.66015625" style="1" customWidth="1"/>
    <col min="17" max="17" width="4.33203125" style="1" customWidth="1"/>
    <col min="18" max="18" width="1.66796875" style="1" customWidth="1"/>
  </cols>
  <sheetData>
    <row r="1" spans="2:18" s="1" customFormat="1" ht="7.5" customHeight="1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</row>
    <row r="2" spans="2:18" s="1" customFormat="1" ht="37.5" customHeight="1">
      <c r="B2" s="5"/>
      <c r="C2" s="73" t="s">
        <v>0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6"/>
    </row>
    <row r="3" spans="2:18" s="1" customFormat="1" ht="7.5" customHeight="1">
      <c r="B3" s="5"/>
      <c r="R3" s="6"/>
    </row>
    <row r="4" spans="2:18" s="1" customFormat="1" ht="15.75" customHeight="1">
      <c r="B4" s="5"/>
      <c r="D4" s="7" t="s">
        <v>1</v>
      </c>
      <c r="E4" s="7"/>
      <c r="F4" s="8" t="s">
        <v>2</v>
      </c>
      <c r="G4" s="8"/>
      <c r="H4" s="8"/>
      <c r="I4" s="8"/>
      <c r="J4" s="8"/>
      <c r="K4" s="8"/>
      <c r="L4" s="8"/>
      <c r="M4" s="8"/>
      <c r="N4" s="8"/>
      <c r="O4" s="8"/>
      <c r="P4" s="8"/>
      <c r="R4" s="6"/>
    </row>
    <row r="5" spans="2:18" s="9" customFormat="1" ht="18.75" customHeight="1">
      <c r="B5" s="10"/>
      <c r="D5" s="7" t="s">
        <v>3</v>
      </c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R5" s="11"/>
    </row>
    <row r="6" spans="2:18" s="9" customFormat="1" ht="7.5" customHeight="1">
      <c r="B6" s="10"/>
      <c r="R6" s="11"/>
    </row>
    <row r="7" spans="2:18" s="9" customFormat="1" ht="15" customHeight="1">
      <c r="B7" s="10"/>
      <c r="D7" s="12" t="s">
        <v>4</v>
      </c>
      <c r="F7" s="13" t="s">
        <v>5</v>
      </c>
      <c r="M7" s="12" t="s">
        <v>6</v>
      </c>
      <c r="O7" s="14" t="s">
        <v>7</v>
      </c>
      <c r="P7" s="14"/>
      <c r="R7" s="11"/>
    </row>
    <row r="8" spans="2:18" s="9" customFormat="1" ht="7.5" customHeight="1">
      <c r="B8" s="10"/>
      <c r="R8" s="11"/>
    </row>
    <row r="9" spans="2:18" s="9" customFormat="1" ht="15" customHeight="1">
      <c r="B9" s="10"/>
      <c r="D9" s="12" t="s">
        <v>8</v>
      </c>
      <c r="M9" s="12" t="s">
        <v>9</v>
      </c>
      <c r="O9" s="74" t="s">
        <v>10</v>
      </c>
      <c r="P9" s="74"/>
      <c r="R9" s="11"/>
    </row>
    <row r="10" spans="2:18" s="9" customFormat="1" ht="18.75" customHeight="1">
      <c r="B10" s="10"/>
      <c r="E10" s="13" t="s">
        <v>11</v>
      </c>
      <c r="M10" s="12" t="s">
        <v>12</v>
      </c>
      <c r="O10" s="74" t="s">
        <v>13</v>
      </c>
      <c r="P10" s="74"/>
      <c r="R10" s="11"/>
    </row>
    <row r="11" spans="2:18" s="9" customFormat="1" ht="7.5" customHeight="1">
      <c r="B11" s="10"/>
      <c r="R11" s="11"/>
    </row>
    <row r="12" spans="2:18" s="9" customFormat="1" ht="15" customHeight="1">
      <c r="B12" s="10"/>
      <c r="D12" s="12" t="s">
        <v>14</v>
      </c>
      <c r="M12" s="12" t="s">
        <v>9</v>
      </c>
      <c r="O12" s="74"/>
      <c r="P12" s="74"/>
      <c r="R12" s="11"/>
    </row>
    <row r="13" spans="2:18" s="9" customFormat="1" ht="18.75" customHeight="1">
      <c r="B13" s="10"/>
      <c r="E13" s="13"/>
      <c r="M13" s="12" t="s">
        <v>12</v>
      </c>
      <c r="O13" s="74"/>
      <c r="P13" s="74"/>
      <c r="R13" s="11"/>
    </row>
    <row r="14" spans="2:18" s="9" customFormat="1" ht="7.5" customHeight="1">
      <c r="B14" s="10"/>
      <c r="R14" s="11"/>
    </row>
    <row r="15" spans="2:18" s="9" customFormat="1" ht="15" customHeight="1">
      <c r="B15" s="10"/>
      <c r="D15" s="12" t="s">
        <v>15</v>
      </c>
      <c r="M15" s="12" t="s">
        <v>9</v>
      </c>
      <c r="O15" s="74"/>
      <c r="P15" s="74"/>
      <c r="R15" s="11"/>
    </row>
    <row r="16" spans="2:18" s="9" customFormat="1" ht="18.75" customHeight="1">
      <c r="B16" s="10"/>
      <c r="E16" s="13"/>
      <c r="M16" s="12" t="s">
        <v>12</v>
      </c>
      <c r="O16" s="74"/>
      <c r="P16" s="74"/>
      <c r="R16" s="11"/>
    </row>
    <row r="17" spans="2:18" s="9" customFormat="1" ht="7.5" customHeight="1">
      <c r="B17" s="10"/>
      <c r="R17" s="11"/>
    </row>
    <row r="18" spans="2:18" s="9" customFormat="1" ht="15" customHeight="1">
      <c r="B18" s="10"/>
      <c r="D18" s="12" t="s">
        <v>16</v>
      </c>
      <c r="M18" s="12" t="s">
        <v>9</v>
      </c>
      <c r="O18" s="74"/>
      <c r="P18" s="74"/>
      <c r="R18" s="11"/>
    </row>
    <row r="19" spans="2:18" s="9" customFormat="1" ht="18.75" customHeight="1">
      <c r="B19" s="10"/>
      <c r="E19" s="13"/>
      <c r="M19" s="12" t="s">
        <v>12</v>
      </c>
      <c r="O19" s="74"/>
      <c r="P19" s="74"/>
      <c r="R19" s="11"/>
    </row>
    <row r="20" spans="2:18" s="9" customFormat="1" ht="7.5" customHeight="1">
      <c r="B20" s="10"/>
      <c r="R20" s="11"/>
    </row>
    <row r="21" spans="2:18" s="9" customFormat="1" ht="7.5" customHeight="1">
      <c r="B21" s="10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R21" s="11"/>
    </row>
    <row r="22" spans="2:18" s="9" customFormat="1" ht="15" customHeight="1">
      <c r="B22" s="10"/>
      <c r="D22" s="16" t="s">
        <v>17</v>
      </c>
      <c r="M22" s="75">
        <f>$N$75</f>
        <v>0</v>
      </c>
      <c r="N22" s="75"/>
      <c r="O22" s="75"/>
      <c r="P22" s="75"/>
      <c r="R22" s="11"/>
    </row>
    <row r="23" spans="2:18" s="9" customFormat="1" ht="15" customHeight="1">
      <c r="B23" s="10"/>
      <c r="D23" s="17" t="s">
        <v>18</v>
      </c>
      <c r="M23" s="75">
        <f>$N$77</f>
        <v>0</v>
      </c>
      <c r="N23" s="75"/>
      <c r="O23" s="75"/>
      <c r="P23" s="75"/>
      <c r="R23" s="11"/>
    </row>
    <row r="24" spans="2:18" s="9" customFormat="1" ht="7.5" customHeight="1">
      <c r="B24" s="10"/>
      <c r="R24" s="11"/>
    </row>
    <row r="25" spans="2:18" s="9" customFormat="1" ht="26.25" customHeight="1">
      <c r="B25" s="10"/>
      <c r="D25" s="18" t="s">
        <v>19</v>
      </c>
      <c r="M25" s="76">
        <f>M22+M23</f>
        <v>0</v>
      </c>
      <c r="N25" s="76"/>
      <c r="O25" s="76"/>
      <c r="P25" s="76"/>
      <c r="R25" s="11"/>
    </row>
    <row r="26" spans="2:18" s="9" customFormat="1" ht="7.5" customHeight="1">
      <c r="B26" s="10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R26" s="11"/>
    </row>
    <row r="27" spans="2:18" s="9" customFormat="1" ht="15" customHeight="1">
      <c r="B27" s="10"/>
      <c r="D27" s="19" t="s">
        <v>20</v>
      </c>
      <c r="E27" s="19" t="s">
        <v>21</v>
      </c>
      <c r="F27" s="20">
        <v>0.21</v>
      </c>
      <c r="G27" s="21" t="s">
        <v>22</v>
      </c>
      <c r="H27" s="77">
        <f>M22</f>
        <v>0</v>
      </c>
      <c r="I27" s="77"/>
      <c r="J27" s="77"/>
      <c r="M27" s="77">
        <f>ROUND(F27*H27,2)</f>
        <v>0</v>
      </c>
      <c r="N27" s="77"/>
      <c r="O27" s="77"/>
      <c r="P27" s="77"/>
      <c r="R27" s="11"/>
    </row>
    <row r="28" spans="2:18" s="9" customFormat="1" ht="15" customHeight="1">
      <c r="B28" s="10"/>
      <c r="E28" s="19" t="s">
        <v>23</v>
      </c>
      <c r="F28" s="20">
        <v>0.15</v>
      </c>
      <c r="G28" s="21" t="s">
        <v>22</v>
      </c>
      <c r="H28" s="77">
        <v>0</v>
      </c>
      <c r="I28" s="77"/>
      <c r="J28" s="77"/>
      <c r="M28" s="77">
        <v>0</v>
      </c>
      <c r="N28" s="77"/>
      <c r="O28" s="77"/>
      <c r="P28" s="77"/>
      <c r="R28" s="11"/>
    </row>
    <row r="29" spans="2:18" s="9" customFormat="1" ht="15" customHeight="1" hidden="1">
      <c r="B29" s="10"/>
      <c r="E29" s="19" t="s">
        <v>24</v>
      </c>
      <c r="F29" s="20">
        <v>0.21</v>
      </c>
      <c r="G29" s="21" t="s">
        <v>22</v>
      </c>
      <c r="H29" s="77" t="e">
        <f>ROUND((SUM(#REF!)+SUM(#REF!)),0)</f>
        <v>#REF!</v>
      </c>
      <c r="I29" s="77"/>
      <c r="J29" s="77"/>
      <c r="M29" s="77">
        <v>0</v>
      </c>
      <c r="N29" s="77"/>
      <c r="O29" s="77"/>
      <c r="P29" s="77"/>
      <c r="R29" s="11"/>
    </row>
    <row r="30" spans="2:18" s="9" customFormat="1" ht="15" customHeight="1" hidden="1">
      <c r="B30" s="10"/>
      <c r="E30" s="19" t="s">
        <v>25</v>
      </c>
      <c r="F30" s="20">
        <v>0.15</v>
      </c>
      <c r="G30" s="21" t="s">
        <v>22</v>
      </c>
      <c r="H30" s="77" t="e">
        <f>ROUND((SUM(#REF!)+SUM(#REF!)),0)</f>
        <v>#REF!</v>
      </c>
      <c r="I30" s="77"/>
      <c r="J30" s="77"/>
      <c r="M30" s="77">
        <v>0</v>
      </c>
      <c r="N30" s="77"/>
      <c r="O30" s="77"/>
      <c r="P30" s="77"/>
      <c r="R30" s="11"/>
    </row>
    <row r="31" spans="2:18" s="9" customFormat="1" ht="15" customHeight="1" hidden="1">
      <c r="B31" s="10"/>
      <c r="E31" s="19" t="s">
        <v>26</v>
      </c>
      <c r="F31" s="20">
        <v>0</v>
      </c>
      <c r="G31" s="21" t="s">
        <v>22</v>
      </c>
      <c r="H31" s="77" t="e">
        <f>ROUND((SUM(#REF!)+SUM(#REF!)),0)</f>
        <v>#REF!</v>
      </c>
      <c r="I31" s="77"/>
      <c r="J31" s="77"/>
      <c r="M31" s="77">
        <v>0</v>
      </c>
      <c r="N31" s="77"/>
      <c r="O31" s="77"/>
      <c r="P31" s="77"/>
      <c r="R31" s="11"/>
    </row>
    <row r="32" spans="2:18" s="9" customFormat="1" ht="7.5" customHeight="1">
      <c r="B32" s="10"/>
      <c r="R32" s="11"/>
    </row>
    <row r="33" spans="2:18" s="9" customFormat="1" ht="26.25" customHeight="1">
      <c r="B33" s="10"/>
      <c r="C33" s="22"/>
      <c r="D33" s="23" t="s">
        <v>27</v>
      </c>
      <c r="E33" s="24"/>
      <c r="F33" s="24"/>
      <c r="G33" s="25" t="s">
        <v>28</v>
      </c>
      <c r="H33" s="26" t="s">
        <v>29</v>
      </c>
      <c r="I33" s="24"/>
      <c r="J33" s="24"/>
      <c r="K33" s="24"/>
      <c r="L33" s="78">
        <f>M25+M27</f>
        <v>0</v>
      </c>
      <c r="M33" s="78"/>
      <c r="N33" s="78"/>
      <c r="O33" s="78"/>
      <c r="P33" s="78"/>
      <c r="Q33" s="22"/>
      <c r="R33" s="11"/>
    </row>
    <row r="34" spans="2:18" s="9" customFormat="1" ht="15" customHeight="1">
      <c r="B34" s="10"/>
      <c r="L34" s="9" t="s">
        <v>30</v>
      </c>
      <c r="R34" s="11"/>
    </row>
    <row r="35" spans="2:18" s="1" customFormat="1" ht="14.25" customHeight="1">
      <c r="B35" s="5"/>
      <c r="R35" s="6"/>
    </row>
    <row r="36" spans="2:18" s="1" customFormat="1" ht="14.25" customHeight="1">
      <c r="B36" s="5"/>
      <c r="R36" s="6"/>
    </row>
    <row r="37" spans="2:18" s="9" customFormat="1" ht="15.75" customHeight="1">
      <c r="B37" s="10"/>
      <c r="D37" s="27" t="s">
        <v>31</v>
      </c>
      <c r="E37" s="15"/>
      <c r="F37" s="15"/>
      <c r="G37" s="15"/>
      <c r="H37" s="28"/>
      <c r="J37" s="27" t="s">
        <v>32</v>
      </c>
      <c r="K37" s="15"/>
      <c r="L37" s="15"/>
      <c r="M37" s="15"/>
      <c r="N37" s="15"/>
      <c r="O37" s="15"/>
      <c r="P37" s="28"/>
      <c r="R37" s="11"/>
    </row>
    <row r="38" spans="2:18" s="1" customFormat="1" ht="14.25" customHeight="1">
      <c r="B38" s="5"/>
      <c r="D38" s="29"/>
      <c r="H38" s="30"/>
      <c r="J38" s="29"/>
      <c r="P38" s="30"/>
      <c r="R38" s="6"/>
    </row>
    <row r="39" spans="2:18" s="1" customFormat="1" ht="14.25" customHeight="1">
      <c r="B39" s="5"/>
      <c r="D39" s="29"/>
      <c r="H39" s="30"/>
      <c r="J39" s="29"/>
      <c r="P39" s="30"/>
      <c r="R39" s="6"/>
    </row>
    <row r="40" spans="2:18" s="1" customFormat="1" ht="14.25" customHeight="1">
      <c r="B40" s="5"/>
      <c r="D40" s="29"/>
      <c r="H40" s="30"/>
      <c r="J40" s="29"/>
      <c r="P40" s="30"/>
      <c r="R40" s="6"/>
    </row>
    <row r="41" spans="2:18" s="1" customFormat="1" ht="14.25" customHeight="1">
      <c r="B41" s="5"/>
      <c r="D41" s="29"/>
      <c r="H41" s="30"/>
      <c r="J41" s="29"/>
      <c r="P41" s="30"/>
      <c r="R41" s="6"/>
    </row>
    <row r="42" spans="2:18" s="1" customFormat="1" ht="14.25" customHeight="1">
      <c r="B42" s="5"/>
      <c r="D42" s="29"/>
      <c r="H42" s="30"/>
      <c r="J42" s="29"/>
      <c r="P42" s="30"/>
      <c r="R42" s="6"/>
    </row>
    <row r="43" spans="2:18" s="1" customFormat="1" ht="14.25" customHeight="1">
      <c r="B43" s="5"/>
      <c r="D43" s="29"/>
      <c r="H43" s="30"/>
      <c r="J43" s="29"/>
      <c r="P43" s="30"/>
      <c r="R43" s="6"/>
    </row>
    <row r="44" spans="2:18" s="1" customFormat="1" ht="14.25" customHeight="1">
      <c r="B44" s="5"/>
      <c r="D44" s="29"/>
      <c r="H44" s="30"/>
      <c r="J44" s="29"/>
      <c r="P44" s="30"/>
      <c r="R44" s="6"/>
    </row>
    <row r="45" spans="2:18" s="1" customFormat="1" ht="14.25" customHeight="1">
      <c r="B45" s="5"/>
      <c r="D45" s="29"/>
      <c r="H45" s="30"/>
      <c r="J45" s="29"/>
      <c r="P45" s="30"/>
      <c r="R45" s="6"/>
    </row>
    <row r="46" spans="2:18" s="9" customFormat="1" ht="15.75" customHeight="1">
      <c r="B46" s="10"/>
      <c r="D46" s="31" t="s">
        <v>33</v>
      </c>
      <c r="E46" s="32"/>
      <c r="F46" s="32"/>
      <c r="G46" s="33" t="s">
        <v>34</v>
      </c>
      <c r="H46" s="34"/>
      <c r="J46" s="31" t="s">
        <v>33</v>
      </c>
      <c r="K46" s="32"/>
      <c r="L46" s="32"/>
      <c r="M46" s="32"/>
      <c r="N46" s="33" t="s">
        <v>34</v>
      </c>
      <c r="O46" s="32"/>
      <c r="P46" s="34"/>
      <c r="R46" s="11"/>
    </row>
    <row r="47" spans="2:18" s="1" customFormat="1" ht="14.25" customHeight="1">
      <c r="B47" s="5"/>
      <c r="R47" s="6"/>
    </row>
    <row r="48" spans="2:18" s="9" customFormat="1" ht="15.75" customHeight="1">
      <c r="B48" s="10"/>
      <c r="D48" s="27" t="s">
        <v>35</v>
      </c>
      <c r="E48" s="15"/>
      <c r="F48" s="15"/>
      <c r="G48" s="15"/>
      <c r="H48" s="28"/>
      <c r="J48" s="27" t="s">
        <v>36</v>
      </c>
      <c r="K48" s="15"/>
      <c r="L48" s="15"/>
      <c r="M48" s="15"/>
      <c r="N48" s="15"/>
      <c r="O48" s="15"/>
      <c r="P48" s="28"/>
      <c r="R48" s="11"/>
    </row>
    <row r="49" spans="2:18" s="1" customFormat="1" ht="14.25" customHeight="1">
      <c r="B49" s="5"/>
      <c r="D49" s="29"/>
      <c r="H49" s="30"/>
      <c r="J49" s="29"/>
      <c r="P49" s="30"/>
      <c r="R49" s="6"/>
    </row>
    <row r="50" spans="2:18" s="1" customFormat="1" ht="14.25" customHeight="1">
      <c r="B50" s="5"/>
      <c r="D50" s="29"/>
      <c r="H50" s="30"/>
      <c r="J50" s="29"/>
      <c r="P50" s="30"/>
      <c r="R50" s="6"/>
    </row>
    <row r="51" spans="2:18" s="1" customFormat="1" ht="14.25" customHeight="1">
      <c r="B51" s="5"/>
      <c r="D51" s="29"/>
      <c r="H51" s="30"/>
      <c r="J51" s="29"/>
      <c r="P51" s="30"/>
      <c r="R51" s="6"/>
    </row>
    <row r="52" spans="2:18" s="1" customFormat="1" ht="14.25" customHeight="1">
      <c r="B52" s="5"/>
      <c r="D52" s="29"/>
      <c r="H52" s="30"/>
      <c r="J52" s="29"/>
      <c r="P52" s="30"/>
      <c r="R52" s="6"/>
    </row>
    <row r="53" spans="2:18" s="1" customFormat="1" ht="14.25" customHeight="1">
      <c r="B53" s="5"/>
      <c r="D53" s="29"/>
      <c r="H53" s="30"/>
      <c r="J53" s="29"/>
      <c r="P53" s="30"/>
      <c r="R53" s="6"/>
    </row>
    <row r="54" spans="2:18" s="1" customFormat="1" ht="14.25" customHeight="1">
      <c r="B54" s="5"/>
      <c r="D54" s="29"/>
      <c r="H54" s="30"/>
      <c r="J54" s="29"/>
      <c r="P54" s="30"/>
      <c r="R54" s="6"/>
    </row>
    <row r="55" spans="2:18" s="1" customFormat="1" ht="14.25" customHeight="1">
      <c r="B55" s="5"/>
      <c r="D55" s="29"/>
      <c r="H55" s="30"/>
      <c r="J55" s="29"/>
      <c r="P55" s="30"/>
      <c r="R55" s="6"/>
    </row>
    <row r="56" spans="2:18" s="1" customFormat="1" ht="14.25" customHeight="1">
      <c r="B56" s="5"/>
      <c r="D56" s="29"/>
      <c r="H56" s="30"/>
      <c r="J56" s="29"/>
      <c r="P56" s="30"/>
      <c r="R56" s="6"/>
    </row>
    <row r="57" spans="2:18" s="9" customFormat="1" ht="15.75" customHeight="1">
      <c r="B57" s="10"/>
      <c r="D57" s="31" t="s">
        <v>33</v>
      </c>
      <c r="E57" s="32"/>
      <c r="F57" s="32"/>
      <c r="G57" s="33" t="s">
        <v>34</v>
      </c>
      <c r="H57" s="34"/>
      <c r="J57" s="31" t="s">
        <v>33</v>
      </c>
      <c r="K57" s="32"/>
      <c r="L57" s="32"/>
      <c r="M57" s="32"/>
      <c r="N57" s="33" t="s">
        <v>34</v>
      </c>
      <c r="O57" s="32"/>
      <c r="P57" s="34"/>
      <c r="R57" s="11"/>
    </row>
    <row r="58" spans="2:18" s="9" customFormat="1" ht="15" customHeight="1"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7"/>
    </row>
    <row r="62" spans="2:18" s="9" customFormat="1" ht="7.5" customHeight="1"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40"/>
    </row>
    <row r="63" spans="2:18" s="9" customFormat="1" ht="37.5" customHeight="1">
      <c r="B63" s="10"/>
      <c r="C63" s="73" t="s">
        <v>37</v>
      </c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11"/>
    </row>
    <row r="64" spans="2:18" s="9" customFormat="1" ht="7.5" customHeight="1">
      <c r="B64" s="10"/>
      <c r="R64" s="11"/>
    </row>
    <row r="65" spans="2:18" s="9" customFormat="1" ht="15" customHeight="1">
      <c r="B65" s="10"/>
      <c r="C65" s="7" t="s">
        <v>1</v>
      </c>
      <c r="F65" s="79" t="str">
        <f>$F$4</f>
        <v>Oprava MK – spojka na ul. Zahradní v Karviné – Fryštátě</v>
      </c>
      <c r="G65" s="79"/>
      <c r="H65" s="79"/>
      <c r="I65" s="79"/>
      <c r="J65" s="79"/>
      <c r="K65" s="79"/>
      <c r="L65" s="79"/>
      <c r="M65" s="79"/>
      <c r="N65" s="79"/>
      <c r="O65" s="79"/>
      <c r="P65" s="79"/>
      <c r="R65" s="11"/>
    </row>
    <row r="66" spans="2:18" s="9" customFormat="1" ht="15" customHeight="1">
      <c r="B66" s="10"/>
      <c r="C66" s="7" t="s">
        <v>3</v>
      </c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R66" s="11"/>
    </row>
    <row r="67" spans="2:18" s="9" customFormat="1" ht="7.5" customHeight="1">
      <c r="B67" s="10"/>
      <c r="R67" s="11"/>
    </row>
    <row r="68" spans="2:18" s="9" customFormat="1" ht="18.75" customHeight="1">
      <c r="B68" s="10"/>
      <c r="C68" s="12" t="s">
        <v>4</v>
      </c>
      <c r="F68" s="13" t="str">
        <f>$F$7</f>
        <v>Karviná</v>
      </c>
      <c r="K68" s="12" t="s">
        <v>6</v>
      </c>
      <c r="M68" s="80" t="str">
        <f>IF($O$7="","",$O$7)</f>
        <v>10.01.2022</v>
      </c>
      <c r="N68" s="80"/>
      <c r="O68" s="80"/>
      <c r="P68" s="80"/>
      <c r="R68" s="11"/>
    </row>
    <row r="69" spans="2:18" s="9" customFormat="1" ht="7.5" customHeight="1">
      <c r="B69" s="10"/>
      <c r="R69" s="11"/>
    </row>
    <row r="70" spans="2:18" s="9" customFormat="1" ht="15.75" customHeight="1">
      <c r="B70" s="10"/>
      <c r="C70" s="12" t="s">
        <v>8</v>
      </c>
      <c r="F70" s="13" t="str">
        <f>$E$10</f>
        <v>Statutární město Karviná</v>
      </c>
      <c r="K70" s="12" t="s">
        <v>15</v>
      </c>
      <c r="M70" s="74"/>
      <c r="N70" s="74"/>
      <c r="O70" s="74"/>
      <c r="P70" s="74"/>
      <c r="Q70" s="74"/>
      <c r="R70" s="11"/>
    </row>
    <row r="71" spans="2:18" s="9" customFormat="1" ht="15" customHeight="1">
      <c r="B71" s="10"/>
      <c r="C71" s="12" t="s">
        <v>14</v>
      </c>
      <c r="F71" s="13">
        <f>IF($E$13="","",$E$13)</f>
      </c>
      <c r="K71" s="12" t="s">
        <v>16</v>
      </c>
      <c r="M71" s="74"/>
      <c r="N71" s="74"/>
      <c r="O71" s="74"/>
      <c r="P71" s="74"/>
      <c r="Q71" s="74"/>
      <c r="R71" s="11"/>
    </row>
    <row r="72" spans="2:18" s="9" customFormat="1" ht="11.25" customHeight="1">
      <c r="B72" s="10"/>
      <c r="R72" s="11"/>
    </row>
    <row r="73" spans="2:18" s="9" customFormat="1" ht="30" customHeight="1">
      <c r="B73" s="10"/>
      <c r="C73" s="81" t="s">
        <v>38</v>
      </c>
      <c r="D73" s="81"/>
      <c r="E73" s="81"/>
      <c r="F73" s="81"/>
      <c r="G73" s="81"/>
      <c r="H73" s="41"/>
      <c r="I73" s="41"/>
      <c r="J73" s="41"/>
      <c r="K73" s="41"/>
      <c r="L73" s="41"/>
      <c r="M73" s="41"/>
      <c r="N73" s="81" t="s">
        <v>39</v>
      </c>
      <c r="O73" s="81"/>
      <c r="P73" s="81"/>
      <c r="Q73" s="81"/>
      <c r="R73" s="11"/>
    </row>
    <row r="74" spans="2:18" s="9" customFormat="1" ht="11.25" customHeight="1">
      <c r="B74" s="10"/>
      <c r="R74" s="11"/>
    </row>
    <row r="75" spans="2:18" s="9" customFormat="1" ht="30" customHeight="1">
      <c r="B75" s="10"/>
      <c r="C75" s="42" t="s">
        <v>40</v>
      </c>
      <c r="N75" s="82">
        <f>N97</f>
        <v>0</v>
      </c>
      <c r="O75" s="82"/>
      <c r="P75" s="82"/>
      <c r="Q75" s="82"/>
      <c r="R75" s="11"/>
    </row>
    <row r="76" spans="2:18" s="9" customFormat="1" ht="22.5" customHeight="1">
      <c r="B76" s="10"/>
      <c r="R76" s="11"/>
    </row>
    <row r="77" spans="2:18" s="9" customFormat="1" ht="30" customHeight="1">
      <c r="B77" s="10"/>
      <c r="C77" s="42" t="s">
        <v>41</v>
      </c>
      <c r="N77" s="82">
        <v>0</v>
      </c>
      <c r="O77" s="82"/>
      <c r="P77" s="82"/>
      <c r="Q77" s="82"/>
      <c r="R77" s="11"/>
    </row>
    <row r="78" spans="2:18" s="9" customFormat="1" ht="18.75" customHeight="1">
      <c r="B78" s="10"/>
      <c r="R78" s="11"/>
    </row>
    <row r="79" spans="2:18" s="9" customFormat="1" ht="30" customHeight="1">
      <c r="B79" s="10"/>
      <c r="C79" s="43" t="s">
        <v>42</v>
      </c>
      <c r="D79" s="41"/>
      <c r="E79" s="41"/>
      <c r="F79" s="41"/>
      <c r="G79" s="41"/>
      <c r="H79" s="41"/>
      <c r="I79" s="41"/>
      <c r="J79" s="41"/>
      <c r="K79" s="41"/>
      <c r="L79" s="83">
        <f>N75+N77</f>
        <v>0</v>
      </c>
      <c r="M79" s="83"/>
      <c r="N79" s="83"/>
      <c r="O79" s="83"/>
      <c r="P79" s="83"/>
      <c r="Q79" s="83"/>
      <c r="R79" s="11"/>
    </row>
    <row r="80" spans="2:18" s="9" customFormat="1" ht="7.5" customHeight="1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</row>
    <row r="84" spans="2:18" s="9" customFormat="1" ht="7.5" customHeight="1">
      <c r="B84" s="44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6"/>
    </row>
    <row r="85" spans="2:18" s="9" customFormat="1" ht="37.5" customHeight="1">
      <c r="B85" s="47"/>
      <c r="C85" s="73" t="s">
        <v>43</v>
      </c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48"/>
    </row>
    <row r="86" spans="2:18" s="9" customFormat="1" ht="7.5" customHeight="1">
      <c r="B86" s="47"/>
      <c r="R86" s="48"/>
    </row>
    <row r="87" spans="2:18" s="9" customFormat="1" ht="15" customHeight="1">
      <c r="B87" s="47"/>
      <c r="C87" s="7" t="s">
        <v>1</v>
      </c>
      <c r="F87" s="79" t="str">
        <f>$F$4</f>
        <v>Oprava MK – spojka na ul. Zahradní v Karviné – Fryštátě</v>
      </c>
      <c r="G87" s="79"/>
      <c r="H87" s="79"/>
      <c r="I87" s="79"/>
      <c r="J87" s="79"/>
      <c r="K87" s="79"/>
      <c r="L87" s="79"/>
      <c r="M87" s="79"/>
      <c r="N87" s="79"/>
      <c r="O87" s="79"/>
      <c r="P87" s="79"/>
      <c r="R87" s="48"/>
    </row>
    <row r="88" spans="2:18" s="9" customFormat="1" ht="15" customHeight="1">
      <c r="B88" s="47"/>
      <c r="C88" s="7" t="s">
        <v>3</v>
      </c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R88" s="48"/>
    </row>
    <row r="89" spans="2:18" s="9" customFormat="1" ht="7.5" customHeight="1">
      <c r="B89" s="47"/>
      <c r="R89" s="48"/>
    </row>
    <row r="90" spans="2:18" s="9" customFormat="1" ht="18.75" customHeight="1">
      <c r="B90" s="47"/>
      <c r="C90" s="12" t="s">
        <v>4</v>
      </c>
      <c r="F90" s="13" t="str">
        <f>$F$7</f>
        <v>Karviná</v>
      </c>
      <c r="K90" s="12" t="s">
        <v>6</v>
      </c>
      <c r="M90" s="80" t="str">
        <f>IF($O$7="","",$O$7)</f>
        <v>10.01.2022</v>
      </c>
      <c r="N90" s="80"/>
      <c r="O90" s="80"/>
      <c r="P90" s="80"/>
      <c r="R90" s="48"/>
    </row>
    <row r="91" spans="2:18" s="9" customFormat="1" ht="7.5" customHeight="1">
      <c r="B91" s="47"/>
      <c r="R91" s="48"/>
    </row>
    <row r="92" spans="2:18" s="9" customFormat="1" ht="15.75" customHeight="1">
      <c r="B92" s="47"/>
      <c r="C92" s="12" t="s">
        <v>8</v>
      </c>
      <c r="F92" s="13" t="str">
        <f>$E$10</f>
        <v>Statutární město Karviná</v>
      </c>
      <c r="K92" s="12" t="s">
        <v>15</v>
      </c>
      <c r="M92" s="74"/>
      <c r="N92" s="74"/>
      <c r="O92" s="74"/>
      <c r="P92" s="74"/>
      <c r="Q92" s="74"/>
      <c r="R92" s="48"/>
    </row>
    <row r="93" spans="2:18" s="9" customFormat="1" ht="15" customHeight="1">
      <c r="B93" s="47"/>
      <c r="C93" s="12" t="s">
        <v>14</v>
      </c>
      <c r="F93" s="13">
        <f>IF($E$13="","",$E$13)</f>
      </c>
      <c r="K93" s="12" t="s">
        <v>16</v>
      </c>
      <c r="M93" s="74"/>
      <c r="N93" s="74"/>
      <c r="O93" s="74"/>
      <c r="P93" s="74"/>
      <c r="Q93" s="74"/>
      <c r="R93" s="48"/>
    </row>
    <row r="94" spans="2:18" s="9" customFormat="1" ht="11.25" customHeight="1">
      <c r="B94" s="47"/>
      <c r="R94" s="48"/>
    </row>
    <row r="95" spans="2:18" s="49" customFormat="1" ht="30" customHeight="1">
      <c r="B95" s="50"/>
      <c r="C95" s="51" t="s">
        <v>44</v>
      </c>
      <c r="D95" s="52" t="s">
        <v>45</v>
      </c>
      <c r="E95" s="52" t="s">
        <v>46</v>
      </c>
      <c r="F95" s="84" t="s">
        <v>47</v>
      </c>
      <c r="G95" s="84"/>
      <c r="H95" s="84"/>
      <c r="I95" s="84"/>
      <c r="J95" s="52" t="s">
        <v>48</v>
      </c>
      <c r="K95" s="52" t="s">
        <v>49</v>
      </c>
      <c r="L95" s="84" t="s">
        <v>50</v>
      </c>
      <c r="M95" s="84"/>
      <c r="N95" s="85" t="s">
        <v>51</v>
      </c>
      <c r="O95" s="85"/>
      <c r="P95" s="85"/>
      <c r="Q95" s="85"/>
      <c r="R95" s="53"/>
    </row>
    <row r="96" spans="2:18" s="49" customFormat="1" ht="11.25" customHeight="1">
      <c r="B96" s="50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3"/>
    </row>
    <row r="97" spans="2:18" s="9" customFormat="1" ht="19.5" customHeight="1">
      <c r="B97" s="47"/>
      <c r="C97" s="42" t="s">
        <v>17</v>
      </c>
      <c r="N97" s="86">
        <f>SUM(N98:N129)</f>
        <v>0</v>
      </c>
      <c r="O97" s="86"/>
      <c r="P97" s="86"/>
      <c r="Q97" s="86"/>
      <c r="R97" s="48"/>
    </row>
    <row r="98" spans="2:18" s="9" customFormat="1" ht="19.5" customHeight="1">
      <c r="B98" s="47"/>
      <c r="C98" s="55">
        <v>1</v>
      </c>
      <c r="D98" s="55" t="s">
        <v>52</v>
      </c>
      <c r="E98" s="56" t="s">
        <v>53</v>
      </c>
      <c r="F98" s="87" t="s">
        <v>54</v>
      </c>
      <c r="G98" s="87"/>
      <c r="H98" s="87"/>
      <c r="I98" s="87"/>
      <c r="J98" s="57" t="s">
        <v>55</v>
      </c>
      <c r="K98" s="58">
        <v>1</v>
      </c>
      <c r="L98" s="88">
        <v>0</v>
      </c>
      <c r="M98" s="88"/>
      <c r="N98" s="88">
        <f aca="true" t="shared" si="0" ref="N98:N106">K98*L98</f>
        <v>0</v>
      </c>
      <c r="O98" s="88"/>
      <c r="P98" s="88"/>
      <c r="Q98" s="88"/>
      <c r="R98" s="48"/>
    </row>
    <row r="99" spans="2:18" s="9" customFormat="1" ht="19.5" customHeight="1">
      <c r="B99" s="47"/>
      <c r="C99" s="55">
        <v>2</v>
      </c>
      <c r="D99" s="55" t="s">
        <v>52</v>
      </c>
      <c r="E99" s="56" t="s">
        <v>56</v>
      </c>
      <c r="F99" s="87" t="s">
        <v>57</v>
      </c>
      <c r="G99" s="87"/>
      <c r="H99" s="87"/>
      <c r="I99" s="87"/>
      <c r="J99" s="57" t="s">
        <v>55</v>
      </c>
      <c r="K99" s="58">
        <v>1</v>
      </c>
      <c r="L99" s="88">
        <v>0</v>
      </c>
      <c r="M99" s="88"/>
      <c r="N99" s="88">
        <f t="shared" si="0"/>
        <v>0</v>
      </c>
      <c r="O99" s="88"/>
      <c r="P99" s="88"/>
      <c r="Q99" s="88"/>
      <c r="R99" s="48"/>
    </row>
    <row r="100" spans="2:18" s="9" customFormat="1" ht="19.5" customHeight="1">
      <c r="B100" s="47"/>
      <c r="C100" s="55">
        <v>3</v>
      </c>
      <c r="D100" s="55" t="s">
        <v>52</v>
      </c>
      <c r="E100" s="56" t="s">
        <v>58</v>
      </c>
      <c r="F100" s="87" t="s">
        <v>59</v>
      </c>
      <c r="G100" s="87"/>
      <c r="H100" s="87"/>
      <c r="I100" s="87"/>
      <c r="J100" s="57" t="s">
        <v>60</v>
      </c>
      <c r="K100" s="58">
        <v>1</v>
      </c>
      <c r="L100" s="88">
        <v>0</v>
      </c>
      <c r="M100" s="88"/>
      <c r="N100" s="88">
        <f t="shared" si="0"/>
        <v>0</v>
      </c>
      <c r="O100" s="88"/>
      <c r="P100" s="88"/>
      <c r="Q100" s="88"/>
      <c r="R100" s="48"/>
    </row>
    <row r="101" spans="2:18" s="9" customFormat="1" ht="19.5" customHeight="1">
      <c r="B101" s="47"/>
      <c r="C101" s="55">
        <v>4</v>
      </c>
      <c r="D101" s="55" t="s">
        <v>52</v>
      </c>
      <c r="E101" s="56" t="s">
        <v>61</v>
      </c>
      <c r="F101" s="87" t="s">
        <v>62</v>
      </c>
      <c r="G101" s="87"/>
      <c r="H101" s="87"/>
      <c r="I101" s="87"/>
      <c r="J101" s="57" t="s">
        <v>55</v>
      </c>
      <c r="K101" s="58">
        <v>1</v>
      </c>
      <c r="L101" s="88">
        <v>0</v>
      </c>
      <c r="M101" s="88"/>
      <c r="N101" s="88">
        <f t="shared" si="0"/>
        <v>0</v>
      </c>
      <c r="O101" s="88"/>
      <c r="P101" s="88"/>
      <c r="Q101" s="88"/>
      <c r="R101" s="48"/>
    </row>
    <row r="102" spans="2:18" s="9" customFormat="1" ht="19.5" customHeight="1">
      <c r="B102" s="47"/>
      <c r="C102" s="55">
        <v>5</v>
      </c>
      <c r="D102" s="55" t="s">
        <v>52</v>
      </c>
      <c r="E102" s="56" t="s">
        <v>63</v>
      </c>
      <c r="F102" s="87" t="s">
        <v>64</v>
      </c>
      <c r="G102" s="87"/>
      <c r="H102" s="87"/>
      <c r="I102" s="87"/>
      <c r="J102" s="57" t="s">
        <v>65</v>
      </c>
      <c r="K102" s="58">
        <v>1</v>
      </c>
      <c r="L102" s="88">
        <v>0</v>
      </c>
      <c r="M102" s="88"/>
      <c r="N102" s="88">
        <f t="shared" si="0"/>
        <v>0</v>
      </c>
      <c r="O102" s="88"/>
      <c r="P102" s="88"/>
      <c r="Q102" s="88"/>
      <c r="R102" s="48"/>
    </row>
    <row r="103" spans="2:18" s="9" customFormat="1" ht="19.5" customHeight="1">
      <c r="B103" s="47"/>
      <c r="C103" s="55">
        <v>6</v>
      </c>
      <c r="D103" s="55" t="s">
        <v>52</v>
      </c>
      <c r="E103" s="56" t="s">
        <v>66</v>
      </c>
      <c r="F103" s="87" t="s">
        <v>67</v>
      </c>
      <c r="G103" s="87"/>
      <c r="H103" s="87"/>
      <c r="I103" s="87"/>
      <c r="J103" s="57" t="s">
        <v>65</v>
      </c>
      <c r="K103" s="58">
        <v>1</v>
      </c>
      <c r="L103" s="88">
        <v>0</v>
      </c>
      <c r="M103" s="88"/>
      <c r="N103" s="88">
        <f t="shared" si="0"/>
        <v>0</v>
      </c>
      <c r="O103" s="88"/>
      <c r="P103" s="88"/>
      <c r="Q103" s="88"/>
      <c r="R103" s="48"/>
    </row>
    <row r="104" spans="2:18" s="1" customFormat="1" ht="19.5" customHeight="1">
      <c r="B104" s="47"/>
      <c r="C104" s="55">
        <v>7</v>
      </c>
      <c r="D104" s="55" t="s">
        <v>52</v>
      </c>
      <c r="E104" s="56" t="s">
        <v>68</v>
      </c>
      <c r="F104" s="87" t="s">
        <v>69</v>
      </c>
      <c r="G104" s="87"/>
      <c r="H104" s="87"/>
      <c r="I104" s="87"/>
      <c r="J104" s="57" t="s">
        <v>70</v>
      </c>
      <c r="K104" s="58">
        <v>9.35</v>
      </c>
      <c r="L104" s="88">
        <v>0</v>
      </c>
      <c r="M104" s="88"/>
      <c r="N104" s="88">
        <f t="shared" si="0"/>
        <v>0</v>
      </c>
      <c r="O104" s="88"/>
      <c r="P104" s="88"/>
      <c r="Q104" s="88"/>
      <c r="R104" s="48"/>
    </row>
    <row r="105" spans="2:18" s="1" customFormat="1" ht="25.5" customHeight="1">
      <c r="B105" s="59"/>
      <c r="C105" s="55">
        <v>8</v>
      </c>
      <c r="D105" s="55" t="s">
        <v>52</v>
      </c>
      <c r="E105" s="56" t="s">
        <v>71</v>
      </c>
      <c r="F105" s="87" t="s">
        <v>72</v>
      </c>
      <c r="G105" s="87"/>
      <c r="H105" s="87"/>
      <c r="I105" s="87"/>
      <c r="J105" s="57" t="s">
        <v>70</v>
      </c>
      <c r="K105" s="58">
        <v>599.25</v>
      </c>
      <c r="L105" s="88">
        <v>0</v>
      </c>
      <c r="M105" s="88"/>
      <c r="N105" s="88">
        <f t="shared" si="0"/>
        <v>0</v>
      </c>
      <c r="O105" s="88"/>
      <c r="P105" s="88"/>
      <c r="Q105" s="88"/>
      <c r="R105" s="48"/>
    </row>
    <row r="106" spans="2:18" s="9" customFormat="1" ht="39" customHeight="1">
      <c r="B106" s="47"/>
      <c r="C106" s="55">
        <v>9</v>
      </c>
      <c r="D106" s="55" t="s">
        <v>52</v>
      </c>
      <c r="E106" s="56" t="s">
        <v>73</v>
      </c>
      <c r="F106" s="87" t="s">
        <v>74</v>
      </c>
      <c r="G106" s="87"/>
      <c r="H106" s="87"/>
      <c r="I106" s="87"/>
      <c r="J106" s="57" t="s">
        <v>75</v>
      </c>
      <c r="K106" s="58">
        <v>292.545</v>
      </c>
      <c r="L106" s="88">
        <v>0</v>
      </c>
      <c r="M106" s="88"/>
      <c r="N106" s="88">
        <f t="shared" si="0"/>
        <v>0</v>
      </c>
      <c r="O106" s="88"/>
      <c r="P106" s="88"/>
      <c r="Q106" s="88"/>
      <c r="R106" s="48"/>
    </row>
    <row r="107" spans="2:18" s="9" customFormat="1" ht="19.5" customHeight="1">
      <c r="B107" s="47"/>
      <c r="C107" s="55">
        <v>10</v>
      </c>
      <c r="D107" s="55" t="s">
        <v>52</v>
      </c>
      <c r="E107" s="56" t="s">
        <v>76</v>
      </c>
      <c r="F107" s="87" t="s">
        <v>77</v>
      </c>
      <c r="G107" s="87"/>
      <c r="H107" s="87"/>
      <c r="I107" s="87"/>
      <c r="J107" s="57" t="s">
        <v>75</v>
      </c>
      <c r="K107" s="58">
        <v>43.882</v>
      </c>
      <c r="L107" s="88">
        <v>0</v>
      </c>
      <c r="M107" s="88"/>
      <c r="N107" s="88">
        <f>ROUND(L107*K107,2)</f>
        <v>0</v>
      </c>
      <c r="O107" s="88"/>
      <c r="P107" s="88"/>
      <c r="Q107" s="88"/>
      <c r="R107" s="48"/>
    </row>
    <row r="108" spans="2:18" s="9" customFormat="1" ht="19.5" customHeight="1">
      <c r="B108" s="47"/>
      <c r="C108" s="55">
        <v>11</v>
      </c>
      <c r="D108" s="55" t="s">
        <v>52</v>
      </c>
      <c r="E108" s="56" t="s">
        <v>78</v>
      </c>
      <c r="F108" s="87" t="s">
        <v>79</v>
      </c>
      <c r="G108" s="87"/>
      <c r="H108" s="87"/>
      <c r="I108" s="87"/>
      <c r="J108" s="57" t="s">
        <v>80</v>
      </c>
      <c r="K108" s="58">
        <v>8</v>
      </c>
      <c r="L108" s="88">
        <v>0</v>
      </c>
      <c r="M108" s="88"/>
      <c r="N108" s="88">
        <f>K108*L108</f>
        <v>0</v>
      </c>
      <c r="O108" s="88"/>
      <c r="P108" s="88"/>
      <c r="Q108" s="88"/>
      <c r="R108" s="48"/>
    </row>
    <row r="109" spans="2:18" s="9" customFormat="1" ht="19.5" customHeight="1">
      <c r="B109" s="47"/>
      <c r="C109" s="55">
        <v>12</v>
      </c>
      <c r="D109" s="55" t="s">
        <v>52</v>
      </c>
      <c r="E109" s="56" t="s">
        <v>81</v>
      </c>
      <c r="F109" s="87" t="s">
        <v>82</v>
      </c>
      <c r="G109" s="87"/>
      <c r="H109" s="87"/>
      <c r="I109" s="87"/>
      <c r="J109" s="57" t="s">
        <v>70</v>
      </c>
      <c r="K109" s="58">
        <v>659.45</v>
      </c>
      <c r="L109" s="88">
        <v>0</v>
      </c>
      <c r="M109" s="88"/>
      <c r="N109" s="88">
        <f>ROUND(L109*K109,2)</f>
        <v>0</v>
      </c>
      <c r="O109" s="88"/>
      <c r="P109" s="88"/>
      <c r="Q109" s="88"/>
      <c r="R109" s="48"/>
    </row>
    <row r="110" spans="2:18" s="9" customFormat="1" ht="19.5" customHeight="1">
      <c r="B110" s="47"/>
      <c r="C110" s="55">
        <v>13</v>
      </c>
      <c r="D110" s="55" t="s">
        <v>52</v>
      </c>
      <c r="E110" s="56" t="s">
        <v>83</v>
      </c>
      <c r="F110" s="87" t="s">
        <v>84</v>
      </c>
      <c r="G110" s="87"/>
      <c r="H110" s="87"/>
      <c r="I110" s="87"/>
      <c r="J110" s="57" t="s">
        <v>70</v>
      </c>
      <c r="K110" s="58">
        <v>659.45</v>
      </c>
      <c r="L110" s="88">
        <v>0</v>
      </c>
      <c r="M110" s="88"/>
      <c r="N110" s="88">
        <f aca="true" t="shared" si="1" ref="N110:N129">K110*L110</f>
        <v>0</v>
      </c>
      <c r="O110" s="88"/>
      <c r="P110" s="88"/>
      <c r="Q110" s="88"/>
      <c r="R110" s="48"/>
    </row>
    <row r="111" spans="2:18" s="9" customFormat="1" ht="19.5" customHeight="1">
      <c r="B111" s="47"/>
      <c r="C111" s="55">
        <v>14</v>
      </c>
      <c r="D111" s="55" t="s">
        <v>52</v>
      </c>
      <c r="E111" s="56" t="s">
        <v>85</v>
      </c>
      <c r="F111" s="87" t="s">
        <v>86</v>
      </c>
      <c r="G111" s="87"/>
      <c r="H111" s="87"/>
      <c r="I111" s="87"/>
      <c r="J111" s="57" t="s">
        <v>70</v>
      </c>
      <c r="K111" s="58">
        <v>131.75</v>
      </c>
      <c r="L111" s="88">
        <v>0</v>
      </c>
      <c r="M111" s="88"/>
      <c r="N111" s="88">
        <f t="shared" si="1"/>
        <v>0</v>
      </c>
      <c r="O111" s="88"/>
      <c r="P111" s="88"/>
      <c r="Q111" s="88"/>
      <c r="R111" s="48"/>
    </row>
    <row r="112" spans="2:18" s="9" customFormat="1" ht="26.25" customHeight="1">
      <c r="B112" s="47"/>
      <c r="C112" s="55">
        <v>15</v>
      </c>
      <c r="D112" s="55" t="s">
        <v>52</v>
      </c>
      <c r="E112" s="56" t="s">
        <v>87</v>
      </c>
      <c r="F112" s="87" t="s">
        <v>88</v>
      </c>
      <c r="G112" s="87"/>
      <c r="H112" s="87"/>
      <c r="I112" s="87"/>
      <c r="J112" s="57" t="s">
        <v>70</v>
      </c>
      <c r="K112" s="58">
        <v>608.6</v>
      </c>
      <c r="L112" s="88">
        <v>0</v>
      </c>
      <c r="M112" s="88"/>
      <c r="N112" s="88">
        <f t="shared" si="1"/>
        <v>0</v>
      </c>
      <c r="O112" s="88"/>
      <c r="P112" s="88"/>
      <c r="Q112" s="88"/>
      <c r="R112" s="48"/>
    </row>
    <row r="113" spans="2:18" s="9" customFormat="1" ht="19.5" customHeight="1">
      <c r="B113" s="47"/>
      <c r="C113" s="55">
        <v>16</v>
      </c>
      <c r="D113" s="55" t="s">
        <v>52</v>
      </c>
      <c r="E113" s="56" t="s">
        <v>89</v>
      </c>
      <c r="F113" s="87" t="s">
        <v>90</v>
      </c>
      <c r="G113" s="87"/>
      <c r="H113" s="87"/>
      <c r="I113" s="87"/>
      <c r="J113" s="57" t="s">
        <v>91</v>
      </c>
      <c r="K113" s="58">
        <v>15.215000000000002</v>
      </c>
      <c r="L113" s="88">
        <v>0</v>
      </c>
      <c r="M113" s="88"/>
      <c r="N113" s="88">
        <f t="shared" si="1"/>
        <v>0</v>
      </c>
      <c r="O113" s="88"/>
      <c r="P113" s="88"/>
      <c r="Q113" s="88"/>
      <c r="R113" s="48"/>
    </row>
    <row r="114" spans="2:18" s="9" customFormat="1" ht="19.5" customHeight="1">
      <c r="B114" s="47"/>
      <c r="C114" s="55">
        <v>17</v>
      </c>
      <c r="D114" s="55" t="s">
        <v>52</v>
      </c>
      <c r="E114" s="56" t="s">
        <v>92</v>
      </c>
      <c r="F114" s="87" t="s">
        <v>93</v>
      </c>
      <c r="G114" s="87"/>
      <c r="H114" s="87"/>
      <c r="I114" s="87"/>
      <c r="J114" s="57" t="s">
        <v>70</v>
      </c>
      <c r="K114" s="58">
        <v>608.6</v>
      </c>
      <c r="L114" s="88">
        <v>0</v>
      </c>
      <c r="M114" s="88"/>
      <c r="N114" s="88">
        <f t="shared" si="1"/>
        <v>0</v>
      </c>
      <c r="O114" s="88"/>
      <c r="P114" s="88"/>
      <c r="Q114" s="88"/>
      <c r="R114" s="48"/>
    </row>
    <row r="115" spans="2:18" s="9" customFormat="1" ht="25.5" customHeight="1">
      <c r="B115" s="47"/>
      <c r="C115" s="55">
        <v>18</v>
      </c>
      <c r="D115" s="55" t="s">
        <v>52</v>
      </c>
      <c r="E115" s="56" t="s">
        <v>94</v>
      </c>
      <c r="F115" s="87" t="s">
        <v>95</v>
      </c>
      <c r="G115" s="87"/>
      <c r="H115" s="87"/>
      <c r="I115" s="87"/>
      <c r="J115" s="57" t="s">
        <v>70</v>
      </c>
      <c r="K115" s="58">
        <v>608.6</v>
      </c>
      <c r="L115" s="88">
        <v>0</v>
      </c>
      <c r="M115" s="88"/>
      <c r="N115" s="88">
        <f t="shared" si="1"/>
        <v>0</v>
      </c>
      <c r="O115" s="88"/>
      <c r="P115" s="88"/>
      <c r="Q115" s="88"/>
      <c r="R115" s="48"/>
    </row>
    <row r="116" spans="2:18" s="9" customFormat="1" ht="19.5" customHeight="1">
      <c r="B116" s="47"/>
      <c r="C116" s="55">
        <v>19</v>
      </c>
      <c r="D116" s="55" t="s">
        <v>52</v>
      </c>
      <c r="E116" s="56" t="s">
        <v>96</v>
      </c>
      <c r="F116" s="87" t="s">
        <v>97</v>
      </c>
      <c r="G116" s="87"/>
      <c r="H116" s="87"/>
      <c r="I116" s="87"/>
      <c r="J116" s="57" t="s">
        <v>70</v>
      </c>
      <c r="K116" s="58">
        <v>42.5</v>
      </c>
      <c r="L116" s="88">
        <v>0</v>
      </c>
      <c r="M116" s="88"/>
      <c r="N116" s="88">
        <f t="shared" si="1"/>
        <v>0</v>
      </c>
      <c r="O116" s="88"/>
      <c r="P116" s="88"/>
      <c r="Q116" s="88"/>
      <c r="R116" s="48"/>
    </row>
    <row r="117" spans="2:18" s="9" customFormat="1" ht="25.5" customHeight="1">
      <c r="B117" s="47"/>
      <c r="C117" s="55">
        <v>20</v>
      </c>
      <c r="D117" s="55" t="s">
        <v>52</v>
      </c>
      <c r="E117" s="56" t="s">
        <v>98</v>
      </c>
      <c r="F117" s="87" t="s">
        <v>99</v>
      </c>
      <c r="G117" s="87"/>
      <c r="H117" s="87"/>
      <c r="I117" s="87"/>
      <c r="J117" s="57" t="s">
        <v>60</v>
      </c>
      <c r="K117" s="58">
        <v>6</v>
      </c>
      <c r="L117" s="88">
        <v>0</v>
      </c>
      <c r="M117" s="88"/>
      <c r="N117" s="88">
        <f t="shared" si="1"/>
        <v>0</v>
      </c>
      <c r="O117" s="88"/>
      <c r="P117" s="88"/>
      <c r="Q117" s="88"/>
      <c r="R117" s="48"/>
    </row>
    <row r="118" spans="2:18" s="9" customFormat="1" ht="25.5" customHeight="1">
      <c r="B118" s="47"/>
      <c r="C118" s="55">
        <v>21</v>
      </c>
      <c r="D118" s="55" t="s">
        <v>52</v>
      </c>
      <c r="E118" s="56" t="s">
        <v>100</v>
      </c>
      <c r="F118" s="87" t="s">
        <v>101</v>
      </c>
      <c r="G118" s="87"/>
      <c r="H118" s="87"/>
      <c r="I118" s="87"/>
      <c r="J118" s="57" t="s">
        <v>80</v>
      </c>
      <c r="K118" s="58">
        <v>42.5</v>
      </c>
      <c r="L118" s="88">
        <v>0</v>
      </c>
      <c r="M118" s="88"/>
      <c r="N118" s="88">
        <f t="shared" si="1"/>
        <v>0</v>
      </c>
      <c r="O118" s="88"/>
      <c r="P118" s="88"/>
      <c r="Q118" s="88"/>
      <c r="R118" s="48"/>
    </row>
    <row r="119" spans="2:18" s="9" customFormat="1" ht="19.5" customHeight="1">
      <c r="B119" s="47"/>
      <c r="C119" s="60">
        <v>22</v>
      </c>
      <c r="D119" s="60" t="s">
        <v>102</v>
      </c>
      <c r="E119" s="61" t="s">
        <v>103</v>
      </c>
      <c r="F119" s="89" t="s">
        <v>104</v>
      </c>
      <c r="G119" s="89"/>
      <c r="H119" s="89"/>
      <c r="I119" s="89"/>
      <c r="J119" s="62" t="s">
        <v>70</v>
      </c>
      <c r="K119" s="63">
        <v>5.253</v>
      </c>
      <c r="L119" s="90">
        <v>0</v>
      </c>
      <c r="M119" s="90"/>
      <c r="N119" s="90">
        <f t="shared" si="1"/>
        <v>0</v>
      </c>
      <c r="O119" s="90"/>
      <c r="P119" s="90"/>
      <c r="Q119" s="90"/>
      <c r="R119" s="48"/>
    </row>
    <row r="120" spans="2:18" s="9" customFormat="1" ht="25.5" customHeight="1">
      <c r="B120" s="47"/>
      <c r="C120" s="55">
        <v>23</v>
      </c>
      <c r="D120" s="55" t="s">
        <v>52</v>
      </c>
      <c r="E120" s="56" t="s">
        <v>105</v>
      </c>
      <c r="F120" s="87" t="s">
        <v>106</v>
      </c>
      <c r="G120" s="87"/>
      <c r="H120" s="87"/>
      <c r="I120" s="87"/>
      <c r="J120" s="57" t="s">
        <v>75</v>
      </c>
      <c r="K120" s="58">
        <v>1.2750000000000004</v>
      </c>
      <c r="L120" s="88">
        <v>0</v>
      </c>
      <c r="M120" s="88"/>
      <c r="N120" s="88">
        <f t="shared" si="1"/>
        <v>0</v>
      </c>
      <c r="O120" s="88"/>
      <c r="P120" s="88"/>
      <c r="Q120" s="88"/>
      <c r="R120" s="48"/>
    </row>
    <row r="121" spans="2:18" s="9" customFormat="1" ht="25.5" customHeight="1">
      <c r="B121" s="47"/>
      <c r="C121" s="55">
        <v>24</v>
      </c>
      <c r="D121" s="55" t="s">
        <v>52</v>
      </c>
      <c r="E121" s="56" t="s">
        <v>107</v>
      </c>
      <c r="F121" s="87" t="s">
        <v>108</v>
      </c>
      <c r="G121" s="87"/>
      <c r="H121" s="87"/>
      <c r="I121" s="87"/>
      <c r="J121" s="57" t="s">
        <v>80</v>
      </c>
      <c r="K121" s="58">
        <v>8.7</v>
      </c>
      <c r="L121" s="88">
        <v>0</v>
      </c>
      <c r="M121" s="88"/>
      <c r="N121" s="88">
        <f t="shared" si="1"/>
        <v>0</v>
      </c>
      <c r="O121" s="88"/>
      <c r="P121" s="88"/>
      <c r="Q121" s="88"/>
      <c r="R121" s="48"/>
    </row>
    <row r="122" spans="2:18" s="9" customFormat="1" ht="25.5" customHeight="1">
      <c r="B122" s="47"/>
      <c r="C122" s="55">
        <v>25</v>
      </c>
      <c r="D122" s="55" t="s">
        <v>52</v>
      </c>
      <c r="E122" s="56" t="s">
        <v>109</v>
      </c>
      <c r="F122" s="87" t="s">
        <v>110</v>
      </c>
      <c r="G122" s="87"/>
      <c r="H122" s="87"/>
      <c r="I122" s="87"/>
      <c r="J122" s="57" t="s">
        <v>80</v>
      </c>
      <c r="K122" s="58">
        <v>8.7</v>
      </c>
      <c r="L122" s="88">
        <v>0</v>
      </c>
      <c r="M122" s="88"/>
      <c r="N122" s="88">
        <f t="shared" si="1"/>
        <v>0</v>
      </c>
      <c r="O122" s="88"/>
      <c r="P122" s="88"/>
      <c r="Q122" s="88"/>
      <c r="R122" s="48"/>
    </row>
    <row r="123" spans="2:18" s="9" customFormat="1" ht="19.5" customHeight="1">
      <c r="B123" s="47"/>
      <c r="C123" s="55">
        <v>26</v>
      </c>
      <c r="D123" s="55" t="s">
        <v>52</v>
      </c>
      <c r="E123" s="56" t="s">
        <v>111</v>
      </c>
      <c r="F123" s="87" t="s">
        <v>112</v>
      </c>
      <c r="G123" s="87"/>
      <c r="H123" s="87"/>
      <c r="I123" s="87"/>
      <c r="J123" s="57" t="s">
        <v>80</v>
      </c>
      <c r="K123" s="58">
        <v>47.2</v>
      </c>
      <c r="L123" s="88">
        <v>0</v>
      </c>
      <c r="M123" s="88"/>
      <c r="N123" s="88">
        <f t="shared" si="1"/>
        <v>0</v>
      </c>
      <c r="O123" s="88"/>
      <c r="P123" s="88"/>
      <c r="Q123" s="88"/>
      <c r="R123" s="48"/>
    </row>
    <row r="124" spans="2:18" s="9" customFormat="1" ht="25.5" customHeight="1">
      <c r="B124" s="47"/>
      <c r="C124" s="55">
        <v>27</v>
      </c>
      <c r="D124" s="55" t="s">
        <v>52</v>
      </c>
      <c r="E124" s="56" t="s">
        <v>113</v>
      </c>
      <c r="F124" s="87" t="s">
        <v>114</v>
      </c>
      <c r="G124" s="87"/>
      <c r="H124" s="87"/>
      <c r="I124" s="87"/>
      <c r="J124" s="57" t="s">
        <v>70</v>
      </c>
      <c r="K124" s="58">
        <v>608.6</v>
      </c>
      <c r="L124" s="88">
        <v>0</v>
      </c>
      <c r="M124" s="88"/>
      <c r="N124" s="88">
        <f t="shared" si="1"/>
        <v>0</v>
      </c>
      <c r="O124" s="88"/>
      <c r="P124" s="88"/>
      <c r="Q124" s="88"/>
      <c r="R124" s="48"/>
    </row>
    <row r="125" spans="2:18" s="9" customFormat="1" ht="19.5" customHeight="1">
      <c r="B125" s="47"/>
      <c r="C125" s="55">
        <v>28</v>
      </c>
      <c r="D125" s="55" t="s">
        <v>52</v>
      </c>
      <c r="E125" s="56" t="s">
        <v>115</v>
      </c>
      <c r="F125" s="87" t="s">
        <v>116</v>
      </c>
      <c r="G125" s="87"/>
      <c r="H125" s="87"/>
      <c r="I125" s="87"/>
      <c r="J125" s="57" t="s">
        <v>91</v>
      </c>
      <c r="K125" s="58">
        <v>77.901</v>
      </c>
      <c r="L125" s="88">
        <v>0</v>
      </c>
      <c r="M125" s="88"/>
      <c r="N125" s="88">
        <f t="shared" si="1"/>
        <v>0</v>
      </c>
      <c r="O125" s="88"/>
      <c r="P125" s="88"/>
      <c r="Q125" s="88"/>
      <c r="R125" s="48"/>
    </row>
    <row r="126" spans="2:18" s="9" customFormat="1" ht="19.5" customHeight="1">
      <c r="B126" s="47"/>
      <c r="C126" s="55">
        <v>29</v>
      </c>
      <c r="D126" s="55" t="s">
        <v>52</v>
      </c>
      <c r="E126" s="56" t="s">
        <v>117</v>
      </c>
      <c r="F126" s="87" t="s">
        <v>118</v>
      </c>
      <c r="G126" s="87"/>
      <c r="H126" s="87"/>
      <c r="I126" s="87"/>
      <c r="J126" s="57" t="s">
        <v>91</v>
      </c>
      <c r="K126" s="58">
        <v>1090.614</v>
      </c>
      <c r="L126" s="88">
        <v>0</v>
      </c>
      <c r="M126" s="88"/>
      <c r="N126" s="88">
        <f t="shared" si="1"/>
        <v>0</v>
      </c>
      <c r="O126" s="88"/>
      <c r="P126" s="88"/>
      <c r="Q126" s="88"/>
      <c r="R126" s="48"/>
    </row>
    <row r="127" spans="2:18" s="9" customFormat="1" ht="19.5" customHeight="1">
      <c r="B127" s="47"/>
      <c r="C127" s="55">
        <v>30</v>
      </c>
      <c r="D127" s="55" t="s">
        <v>52</v>
      </c>
      <c r="E127" s="56" t="s">
        <v>119</v>
      </c>
      <c r="F127" s="87" t="s">
        <v>120</v>
      </c>
      <c r="G127" s="87"/>
      <c r="H127" s="87"/>
      <c r="I127" s="87"/>
      <c r="J127" s="57" t="s">
        <v>91</v>
      </c>
      <c r="K127" s="58">
        <v>77.901</v>
      </c>
      <c r="L127" s="88">
        <v>0</v>
      </c>
      <c r="M127" s="88"/>
      <c r="N127" s="88">
        <f t="shared" si="1"/>
        <v>0</v>
      </c>
      <c r="O127" s="88"/>
      <c r="P127" s="88"/>
      <c r="Q127" s="88"/>
      <c r="R127" s="48"/>
    </row>
    <row r="128" spans="2:18" s="9" customFormat="1" ht="19.5" customHeight="1">
      <c r="B128" s="47"/>
      <c r="C128" s="55">
        <v>31</v>
      </c>
      <c r="D128" s="55" t="s">
        <v>52</v>
      </c>
      <c r="E128" s="56" t="s">
        <v>121</v>
      </c>
      <c r="F128" s="87" t="s">
        <v>122</v>
      </c>
      <c r="G128" s="87"/>
      <c r="H128" s="87"/>
      <c r="I128" s="87"/>
      <c r="J128" s="57" t="s">
        <v>91</v>
      </c>
      <c r="K128" s="58">
        <v>77.901</v>
      </c>
      <c r="L128" s="88">
        <v>0</v>
      </c>
      <c r="M128" s="88"/>
      <c r="N128" s="88">
        <f t="shared" si="1"/>
        <v>0</v>
      </c>
      <c r="O128" s="88"/>
      <c r="P128" s="88"/>
      <c r="Q128" s="88"/>
      <c r="R128" s="48"/>
    </row>
    <row r="129" spans="2:18" s="9" customFormat="1" ht="25.5" customHeight="1">
      <c r="B129" s="47"/>
      <c r="C129" s="55">
        <v>32</v>
      </c>
      <c r="D129" s="55" t="s">
        <v>52</v>
      </c>
      <c r="E129" s="56" t="s">
        <v>123</v>
      </c>
      <c r="F129" s="87" t="s">
        <v>124</v>
      </c>
      <c r="G129" s="87"/>
      <c r="H129" s="87"/>
      <c r="I129" s="87"/>
      <c r="J129" s="57" t="s">
        <v>91</v>
      </c>
      <c r="K129" s="58">
        <v>806.294</v>
      </c>
      <c r="L129" s="88">
        <v>0</v>
      </c>
      <c r="M129" s="88"/>
      <c r="N129" s="88">
        <f t="shared" si="1"/>
        <v>0</v>
      </c>
      <c r="O129" s="88"/>
      <c r="P129" s="88"/>
      <c r="Q129" s="88"/>
      <c r="R129" s="48"/>
    </row>
    <row r="130" spans="2:18" ht="14.25" customHeight="1">
      <c r="B130" s="64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6"/>
    </row>
    <row r="135" spans="5:14" ht="14.25" customHeight="1">
      <c r="E135" s="67"/>
      <c r="F135" s="67"/>
      <c r="G135" s="67"/>
      <c r="H135" s="68"/>
      <c r="I135" s="69"/>
      <c r="J135" s="67"/>
      <c r="K135" s="70"/>
      <c r="L135" s="71"/>
      <c r="M135" s="71"/>
      <c r="N135" s="72"/>
    </row>
    <row r="136" spans="5:14" ht="14.25" customHeight="1">
      <c r="E136" s="67"/>
      <c r="F136" s="67"/>
      <c r="G136" s="67"/>
      <c r="H136" s="68"/>
      <c r="I136" s="69"/>
      <c r="J136" s="67"/>
      <c r="K136" s="70"/>
      <c r="L136" s="71"/>
      <c r="M136" s="71"/>
      <c r="N136" s="72"/>
    </row>
  </sheetData>
  <sheetProtection selectLockedCells="1" selectUnlockedCells="1"/>
  <mergeCells count="140">
    <mergeCell ref="F128:I128"/>
    <mergeCell ref="L128:M128"/>
    <mergeCell ref="N128:Q128"/>
    <mergeCell ref="F129:I129"/>
    <mergeCell ref="L129:M129"/>
    <mergeCell ref="N129:Q129"/>
    <mergeCell ref="F126:I126"/>
    <mergeCell ref="L126:M126"/>
    <mergeCell ref="N126:Q126"/>
    <mergeCell ref="F127:I127"/>
    <mergeCell ref="L127:M127"/>
    <mergeCell ref="N127:Q127"/>
    <mergeCell ref="F124:I124"/>
    <mergeCell ref="L124:M124"/>
    <mergeCell ref="N124:Q124"/>
    <mergeCell ref="F125:I125"/>
    <mergeCell ref="L125:M125"/>
    <mergeCell ref="N125:Q125"/>
    <mergeCell ref="F122:I122"/>
    <mergeCell ref="L122:M122"/>
    <mergeCell ref="N122:Q122"/>
    <mergeCell ref="F123:I123"/>
    <mergeCell ref="L123:M123"/>
    <mergeCell ref="N123:Q123"/>
    <mergeCell ref="F120:I120"/>
    <mergeCell ref="L120:M120"/>
    <mergeCell ref="N120:Q120"/>
    <mergeCell ref="F121:I121"/>
    <mergeCell ref="L121:M121"/>
    <mergeCell ref="N121:Q121"/>
    <mergeCell ref="F118:I118"/>
    <mergeCell ref="L118:M118"/>
    <mergeCell ref="N118:Q118"/>
    <mergeCell ref="F119:I119"/>
    <mergeCell ref="L119:M119"/>
    <mergeCell ref="N119:Q119"/>
    <mergeCell ref="F116:I116"/>
    <mergeCell ref="L116:M116"/>
    <mergeCell ref="N116:Q116"/>
    <mergeCell ref="F117:I117"/>
    <mergeCell ref="L117:M117"/>
    <mergeCell ref="N117:Q117"/>
    <mergeCell ref="F114:I114"/>
    <mergeCell ref="L114:M114"/>
    <mergeCell ref="N114:Q114"/>
    <mergeCell ref="F115:I115"/>
    <mergeCell ref="L115:M115"/>
    <mergeCell ref="N115:Q115"/>
    <mergeCell ref="F112:I112"/>
    <mergeCell ref="L112:M112"/>
    <mergeCell ref="N112:Q112"/>
    <mergeCell ref="F113:I113"/>
    <mergeCell ref="L113:M113"/>
    <mergeCell ref="N113:Q113"/>
    <mergeCell ref="F110:I110"/>
    <mergeCell ref="L110:M110"/>
    <mergeCell ref="N110:Q110"/>
    <mergeCell ref="F111:I111"/>
    <mergeCell ref="L111:M111"/>
    <mergeCell ref="N111:Q111"/>
    <mergeCell ref="F108:I108"/>
    <mergeCell ref="L108:M108"/>
    <mergeCell ref="N108:Q108"/>
    <mergeCell ref="F109:I109"/>
    <mergeCell ref="L109:M109"/>
    <mergeCell ref="N109:Q109"/>
    <mergeCell ref="F106:I106"/>
    <mergeCell ref="L106:M106"/>
    <mergeCell ref="N106:Q106"/>
    <mergeCell ref="F107:I107"/>
    <mergeCell ref="L107:M107"/>
    <mergeCell ref="N107:Q107"/>
    <mergeCell ref="F104:I104"/>
    <mergeCell ref="L104:M104"/>
    <mergeCell ref="N104:Q104"/>
    <mergeCell ref="F105:I105"/>
    <mergeCell ref="L105:M105"/>
    <mergeCell ref="N105:Q105"/>
    <mergeCell ref="F102:I102"/>
    <mergeCell ref="L102:M102"/>
    <mergeCell ref="N102:Q102"/>
    <mergeCell ref="F103:I103"/>
    <mergeCell ref="L103:M103"/>
    <mergeCell ref="N103:Q103"/>
    <mergeCell ref="F100:I100"/>
    <mergeCell ref="L100:M100"/>
    <mergeCell ref="N100:Q100"/>
    <mergeCell ref="F101:I101"/>
    <mergeCell ref="L101:M101"/>
    <mergeCell ref="N101:Q101"/>
    <mergeCell ref="N97:Q97"/>
    <mergeCell ref="F98:I98"/>
    <mergeCell ref="L98:M98"/>
    <mergeCell ref="N98:Q98"/>
    <mergeCell ref="F99:I99"/>
    <mergeCell ref="L99:M99"/>
    <mergeCell ref="N99:Q99"/>
    <mergeCell ref="M90:P90"/>
    <mergeCell ref="M92:Q92"/>
    <mergeCell ref="M93:Q93"/>
    <mergeCell ref="F95:I95"/>
    <mergeCell ref="L95:M95"/>
    <mergeCell ref="N95:Q95"/>
    <mergeCell ref="N75:Q75"/>
    <mergeCell ref="N77:Q77"/>
    <mergeCell ref="L79:Q79"/>
    <mergeCell ref="C85:Q85"/>
    <mergeCell ref="F87:P87"/>
    <mergeCell ref="F88:P88"/>
    <mergeCell ref="F65:P65"/>
    <mergeCell ref="F66:P66"/>
    <mergeCell ref="M68:P68"/>
    <mergeCell ref="M70:Q70"/>
    <mergeCell ref="M71:Q71"/>
    <mergeCell ref="C73:G73"/>
    <mergeCell ref="N73:Q73"/>
    <mergeCell ref="H30:J30"/>
    <mergeCell ref="M30:P30"/>
    <mergeCell ref="H31:J31"/>
    <mergeCell ref="M31:P31"/>
    <mergeCell ref="L33:P33"/>
    <mergeCell ref="C63:Q63"/>
    <mergeCell ref="H27:J27"/>
    <mergeCell ref="M27:P27"/>
    <mergeCell ref="H28:J28"/>
    <mergeCell ref="M28:P28"/>
    <mergeCell ref="H29:J29"/>
    <mergeCell ref="M29:P29"/>
    <mergeCell ref="O16:P16"/>
    <mergeCell ref="O18:P18"/>
    <mergeCell ref="O19:P19"/>
    <mergeCell ref="M22:P22"/>
    <mergeCell ref="M23:P23"/>
    <mergeCell ref="M25:P25"/>
    <mergeCell ref="C2:Q2"/>
    <mergeCell ref="O9:P9"/>
    <mergeCell ref="O10:P10"/>
    <mergeCell ref="O12:P12"/>
    <mergeCell ref="O13:P13"/>
    <mergeCell ref="O15:P15"/>
  </mergeCells>
  <printOptions/>
  <pageMargins left="0.39375" right="0.39375" top="0.39375" bottom="0.39375" header="0.5118055555555555" footer="0.5118055555555555"/>
  <pageSetup fitToHeight="5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D46" sqref="D46"/>
    </sheetView>
  </sheetViews>
  <sheetFormatPr defaultColWidth="16" defaultRowHeight="13.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Friedlová Radmila</dc:creator>
  <cp:keywords/>
  <dc:description/>
  <cp:lastModifiedBy>Friedlová Radmila</cp:lastModifiedBy>
  <dcterms:created xsi:type="dcterms:W3CDTF">2022-01-19T10:17:01Z</dcterms:created>
  <dcterms:modified xsi:type="dcterms:W3CDTF">2022-02-18T12:35:09Z</dcterms:modified>
  <cp:category/>
  <cp:version/>
  <cp:contentType/>
  <cp:contentStatus/>
</cp:coreProperties>
</file>