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 - Pavilon A2" sheetId="2" r:id="rId2"/>
  </sheets>
  <definedNames>
    <definedName name="_xlnm.Print_Area" localSheetId="0">'Rekapitulace stavby'!$D$4:$AO$76,'Rekapitulace stavby'!$C$82:$AQ$96</definedName>
    <definedName name="_xlnm._FilterDatabase" localSheetId="1" hidden="1">'002 - Pavilon A2'!$C$119:$K$130</definedName>
    <definedName name="_xlnm.Print_Area" localSheetId="1">'002 - Pavilon A2'!$C$4:$J$76,'002 - Pavilon A2'!$C$82:$J$101,'002 - Pavilon A2'!$C$107:$K$130</definedName>
    <definedName name="_xlnm.Print_Titles" localSheetId="0">'Rekapitulace stavby'!$92:$92</definedName>
    <definedName name="_xlnm.Print_Titles" localSheetId="1">'002 - Pavilon A2'!$119:$119</definedName>
  </definedNames>
  <calcPr fullCalcOnLoad="1"/>
</workbook>
</file>

<file path=xl/sharedStrings.xml><?xml version="1.0" encoding="utf-8"?>
<sst xmlns="http://schemas.openxmlformats.org/spreadsheetml/2006/main" count="325" uniqueCount="134">
  <si>
    <t>Export Komplet</t>
  </si>
  <si>
    <t/>
  </si>
  <si>
    <t>2.0</t>
  </si>
  <si>
    <t>ZAMOK</t>
  </si>
  <si>
    <t>False</t>
  </si>
  <si>
    <t>{1ad50eee-7e38-4c88-b569-d31f948f1048}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</si>
  <si>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</si>
  <si>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</si>
  <si>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</si>
  <si>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</si>
  <si>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</si>
  <si>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</si>
  <si>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</si>
  <si>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</si>
  <si>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20202312FIN-V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</si>
  <si>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</si>
  <si>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</si>
  <si>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budovy č.p. 2379 na ul. Žižkova v Karviné - Mizerově  -  vyhrazenézměny závazků</t>
  </si>
  <si>
    <t>KSO:</t>
  </si>
  <si>
    <t>CC-CZ:</t>
  </si>
  <si>
    <t>Místo:</t>
  </si>
  <si>
    <t xml:space="preserve"> </t>
  </si>
  <si>
    <t>Datum:</t>
  </si>
  <si>
    <t>22. 6. 2021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</si>
  <si>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</si>
  <si>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</si>
  <si>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</si>
  <si>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</si>
  <si>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</si>
  <si>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</si>
  <si>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</si>
  <si>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</si>
  <si>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</si>
  <si>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</si>
  <si>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</si>
  <si>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</si>
  <si>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</si>
  <si>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</si>
  <si>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</si>
  <si>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</si>
  <si>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</si>
  <si>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</si>
  <si>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</si>
  <si>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</si>
  <si>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</si>
  <si>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</si>
  <si>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</si>
  <si>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</si>
  <si>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</si>
  <si>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</si>
  <si>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</si>
  <si>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</si>
  <si>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</si>
  <si>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</si>
  <si>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</si>
  <si>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</si>
  <si>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</si>
  <si>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</si>
  <si>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</si>
  <si>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</si>
  <si>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</si>
  <si>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</si>
  <si>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</si>
  <si>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</si>
  <si>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</si>
  <si>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</si>
  <si>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</si>
  <si>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</si>
  <si>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</si>
  <si>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</si>
  <si>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</si>
  <si>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</si>
  <si>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</si>
  <si>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</si>
  <si>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</si>
  <si>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</si>
  <si>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</si>
  <si>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</si>
  <si>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002</t>
  </si>
  <si>
    <t>Pavilon A2</t>
  </si>
  <si>
    <t>STA</t>
  </si>
  <si>
    <t>1</t>
  </si>
  <si>
    <t>{3de6bbdf-0f3b-43df-b83c-32a8f034fc3e}</t>
  </si>
  <si>
    <t>2</t>
  </si>
  <si>
    <t>KRYCÍ LIST SOUPISU PRACÍ</t>
  </si>
  <si>
    <t>Objekt:</t>
  </si>
  <si>
    <t>002 - Pavilon A2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</si>
  <si>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</si>
  <si>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</si>
  <si>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</si>
  <si>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</si>
  <si>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</si>
  <si>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</si>
  <si>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povrchu, podlahy, osazení</t>
  </si>
  <si>
    <t>PSV - Práce a dodávky PSV</t>
  </si>
  <si>
    <t xml:space="preserve">    712 - Povlakové krytiny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</si>
  <si>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</si>
  <si>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</si>
  <si>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</si>
  <si>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</si>
  <si>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</si>
  <si>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</si>
  <si>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</si>
  <si>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</si>
  <si>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</si>
  <si>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</si>
  <si>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</si>
  <si>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</si>
  <si>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</si>
  <si>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</si>
  <si>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</si>
  <si>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</si>
  <si>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</si>
  <si>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povrchu, podlahy, osazení</t>
  </si>
  <si>
    <t>K</t>
  </si>
  <si>
    <t>R-6225031</t>
  </si>
  <si>
    <t xml:space="preserve">D+M - FASÁDNÍ DESKA TL. 8,0 MM vč. kotvení a dodávky kotevních prvků, vč. všech příslušenství a doplňků </t>
  </si>
  <si>
    <t>m2</t>
  </si>
  <si>
    <t>4</t>
  </si>
  <si>
    <t>-722710623</t>
  </si>
  <si>
    <t>P</t>
  </si>
  <si>
    <t xml:space="preserve">Poznámka k položce:
Položka obsahuje dodávku a montáž: 
- FASÁDNÍ DESKA TL. 8,0 MM
Veškeré systémové příslušenství a doplňky, ukončovací, rohové, koutové lišty, provedení ostění, nadpraží a parapetů, oplechování apod. 
Před zadáním do výroby zpracuje zhotovitel výrobní dokumentaci vč. kladečského schématu dle konkrétního dodavatele obkladu, tato bude předložena objednateli a projektantovi k odsouhlasení. </t>
  </si>
  <si>
    <t>VV</t>
  </si>
  <si>
    <t>"viz. výkresy nového stavu"130</t>
  </si>
  <si>
    <t>PSV</t>
  </si>
  <si>
    <t>Práce a dodávky PSV</t>
  </si>
  <si>
    <t>712</t>
  </si>
  <si>
    <t>Povlakové krytiny</t>
  </si>
  <si>
    <t>R7120002</t>
  </si>
  <si>
    <t xml:space="preserve">D+M PVC folie vč. sklovláknité geotextilie, vč. kotvení a dodávky kotevních prvků, vč. všech systémových příslušenství a doplňlků </t>
  </si>
  <si>
    <t>16</t>
  </si>
  <si>
    <t>-128731906</t>
  </si>
  <si>
    <t xml:space="preserve">Poznámka k položce:
Položka obsahuje : 
PVC krytina musí mít atest proti prorůstání kořenů, PVC krytina musí být vhodná pro extenzivní zelené střechy. 
- dodávku a montáž sklovláknité geotextilie
- dodávku a montáž PVC fólie vč. kotvení a dodávky kotevních prvků 
- veškeré rohové, koutové a ukončovací lišty, veškeré systémové příslušenství a doplňky 
Položka musí být naceněna tak, aby obsahovala  veškeré systémové prvky potřebné k provedení kompletní funkční střešní krytiny.
Před realizací provede zhotovitel  tahové zkoušky, na základěkterých zpracuje návrh kotvení a kotevní plán na základě konkrétního typu střešní krytiny a typu kotev, který předloží k odsouhlasení TDS a projektantovi. </t>
  </si>
  <si>
    <t>"pro zelenou střechu "48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</si>
</sst>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20202312FIN-V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 xml:space="preserve">Zateplení budovy č.p. 2379 na ul. Žižkova v Karviné - Mizerově  -  vyhrazenézměny závazků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22. 6. 2021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16.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'002 - Pavilon A2'!J30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'002 - Pavilon A2'!P120</f>
        <v>0</v>
      </c>
      <c r="AV95" s="126">
        <f>'002 - Pavilon A2'!J33</f>
        <v>0</v>
      </c>
      <c r="AW95" s="126">
        <f>'002 - Pavilon A2'!J34</f>
        <v>0</v>
      </c>
      <c r="AX95" s="126">
        <f>'002 - Pavilon A2'!J35</f>
        <v>0</v>
      </c>
      <c r="AY95" s="126">
        <f>'002 - Pavilon A2'!J36</f>
        <v>0</v>
      </c>
      <c r="AZ95" s="126">
        <f>'002 - Pavilon A2'!F33</f>
        <v>0</v>
      </c>
      <c r="BA95" s="126">
        <f>'002 - Pavilon A2'!F34</f>
        <v>0</v>
      </c>
      <c r="BB95" s="126">
        <f>'002 - Pavilon A2'!F35</f>
        <v>0</v>
      </c>
      <c r="BC95" s="126">
        <f>'002 - Pavilon A2'!F36</f>
        <v>0</v>
      </c>
      <c r="BD95" s="128">
        <f>'002 - Pavilon A2'!F37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2 - Pavilon A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83</v>
      </c>
    </row>
    <row r="4" spans="2:46" s="1" customFormat="1" ht="24.95" customHeight="1">
      <c r="B4" s="18"/>
      <c r="D4" s="132" t="s">
        <v>84</v>
      </c>
      <c r="L4" s="18"/>
      <c r="M4" s="133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4" t="s">
        <v>16</v>
      </c>
      <c r="L6" s="18"/>
    </row>
    <row r="7" spans="2:12" s="1" customFormat="1" ht="26.25" customHeight="1">
      <c r="B7" s="18"/>
      <c r="E7" s="135" t="str">
        <f>'Rekapitulace stavby'!K6</f>
        <v xml:space="preserve">Zateplení budovy č.p. 2379 na ul. Žižkova v Karviné - Mizerově  -  vyhrazenézměny závazků</v>
      </c>
      <c r="F7" s="134"/>
      <c r="G7" s="134"/>
      <c r="H7" s="134"/>
      <c r="L7" s="18"/>
    </row>
    <row r="8" spans="1:31" s="2" customFormat="1" ht="12" customHeight="1">
      <c r="A8" s="36"/>
      <c r="B8" s="42"/>
      <c r="C8" s="36"/>
      <c r="D8" s="134" t="s">
        <v>85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86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4" t="s">
        <v>18</v>
      </c>
      <c r="E11" s="36"/>
      <c r="F11" s="137" t="s">
        <v>1</v>
      </c>
      <c r="G11" s="36"/>
      <c r="H11" s="36"/>
      <c r="I11" s="134" t="s">
        <v>19</v>
      </c>
      <c r="J11" s="137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20</v>
      </c>
      <c r="E12" s="36"/>
      <c r="F12" s="137" t="s">
        <v>21</v>
      </c>
      <c r="G12" s="36"/>
      <c r="H12" s="36"/>
      <c r="I12" s="134" t="s">
        <v>22</v>
      </c>
      <c r="J12" s="138" t="str">
        <f>'Rekapitulace stavby'!AN8</f>
        <v>22. 6. 2021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4" t="s">
        <v>24</v>
      </c>
      <c r="E14" s="36"/>
      <c r="F14" s="36"/>
      <c r="G14" s="36"/>
      <c r="H14" s="36"/>
      <c r="I14" s="134" t="s">
        <v>25</v>
      </c>
      <c r="J14" s="137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tr">
        <f>IF('Rekapitulace stavby'!E11="","",'Rekapitulace stavby'!E11)</f>
        <v xml:space="preserve"> </v>
      </c>
      <c r="F15" s="36"/>
      <c r="G15" s="36"/>
      <c r="H15" s="36"/>
      <c r="I15" s="134" t="s">
        <v>26</v>
      </c>
      <c r="J15" s="137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4" t="s">
        <v>27</v>
      </c>
      <c r="E17" s="36"/>
      <c r="F17" s="36"/>
      <c r="G17" s="36"/>
      <c r="H17" s="36"/>
      <c r="I17" s="134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7"/>
      <c r="G18" s="137"/>
      <c r="H18" s="137"/>
      <c r="I18" s="134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4" t="s">
        <v>29</v>
      </c>
      <c r="E20" s="36"/>
      <c r="F20" s="36"/>
      <c r="G20" s="36"/>
      <c r="H20" s="36"/>
      <c r="I20" s="134" t="s">
        <v>25</v>
      </c>
      <c r="J20" s="137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tr">
        <f>IF('Rekapitulace stavby'!E17="","",'Rekapitulace stavby'!E17)</f>
        <v xml:space="preserve"> </v>
      </c>
      <c r="F21" s="36"/>
      <c r="G21" s="36"/>
      <c r="H21" s="36"/>
      <c r="I21" s="134" t="s">
        <v>26</v>
      </c>
      <c r="J21" s="137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4" t="s">
        <v>31</v>
      </c>
      <c r="E23" s="36"/>
      <c r="F23" s="36"/>
      <c r="G23" s="36"/>
      <c r="H23" s="36"/>
      <c r="I23" s="134" t="s">
        <v>25</v>
      </c>
      <c r="J23" s="137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4" t="s">
        <v>26</v>
      </c>
      <c r="J24" s="137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4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3"/>
      <c r="E29" s="143"/>
      <c r="F29" s="143"/>
      <c r="G29" s="143"/>
      <c r="H29" s="143"/>
      <c r="I29" s="143"/>
      <c r="J29" s="143"/>
      <c r="K29" s="143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33</v>
      </c>
      <c r="E30" s="36"/>
      <c r="F30" s="36"/>
      <c r="G30" s="36"/>
      <c r="H30" s="36"/>
      <c r="I30" s="36"/>
      <c r="J30" s="14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3"/>
      <c r="E31" s="143"/>
      <c r="F31" s="143"/>
      <c r="G31" s="143"/>
      <c r="H31" s="143"/>
      <c r="I31" s="143"/>
      <c r="J31" s="143"/>
      <c r="K31" s="143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35</v>
      </c>
      <c r="G32" s="36"/>
      <c r="H32" s="36"/>
      <c r="I32" s="146" t="s">
        <v>34</v>
      </c>
      <c r="J32" s="146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37</v>
      </c>
      <c r="E33" s="134" t="s">
        <v>38</v>
      </c>
      <c r="F33" s="148">
        <f>ROUND((SUM(BE120:BE130)),2)</f>
        <v>0</v>
      </c>
      <c r="G33" s="36"/>
      <c r="H33" s="36"/>
      <c r="I33" s="149">
        <v>0.21</v>
      </c>
      <c r="J33" s="148">
        <f>ROUND(((SUM(BE120:BE130))*I33),2)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4" t="s">
        <v>39</v>
      </c>
      <c r="F34" s="148">
        <f>ROUND((SUM(BF120:BF130)),2)</f>
        <v>0</v>
      </c>
      <c r="G34" s="36"/>
      <c r="H34" s="36"/>
      <c r="I34" s="149">
        <v>0.15</v>
      </c>
      <c r="J34" s="148">
        <f>ROUND(((SUM(BF120:BF130))*I34),2)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40</v>
      </c>
      <c r="F35" s="148">
        <f>ROUND((SUM(BG120:BG130)),2)</f>
        <v>0</v>
      </c>
      <c r="G35" s="36"/>
      <c r="H35" s="36"/>
      <c r="I35" s="149">
        <v>0.21</v>
      </c>
      <c r="J35" s="148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41</v>
      </c>
      <c r="F36" s="148">
        <f>ROUND((SUM(BH120:BH130)),2)</f>
        <v>0</v>
      </c>
      <c r="G36" s="36"/>
      <c r="H36" s="36"/>
      <c r="I36" s="149">
        <v>0.15</v>
      </c>
      <c r="J36" s="148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42</v>
      </c>
      <c r="F37" s="148">
        <f>ROUND((SUM(BI120:BI130)),2)</f>
        <v>0</v>
      </c>
      <c r="G37" s="36"/>
      <c r="H37" s="36"/>
      <c r="I37" s="149">
        <v>0</v>
      </c>
      <c r="J37" s="148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2"/>
      <c r="J39" s="155">
        <f>SUM(J30:J37)</f>
        <v>0</v>
      </c>
      <c r="K39" s="15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87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68" t="str">
        <f>E7</f>
        <v xml:space="preserve">Zateplení budovy č.p. 2379 na ul. Žižkova v Karviné - Mizerově  -  vyhrazenézměny závazků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85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002 - Pavilon A2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22. 6. 2021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9" t="s">
        <v>88</v>
      </c>
      <c r="D94" s="170"/>
      <c r="E94" s="170"/>
      <c r="F94" s="170"/>
      <c r="G94" s="170"/>
      <c r="H94" s="170"/>
      <c r="I94" s="170"/>
      <c r="J94" s="171" t="s">
        <v>89</v>
      </c>
      <c r="K94" s="17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2" t="s">
        <v>90</v>
      </c>
      <c r="D96" s="38"/>
      <c r="E96" s="38"/>
      <c r="F96" s="38"/>
      <c r="G96" s="38"/>
      <c r="H96" s="38"/>
      <c r="I96" s="38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91</v>
      </c>
    </row>
    <row r="97" spans="1:31" s="9" customFormat="1" ht="24.95" customHeight="1">
      <c r="A97" s="9"/>
      <c r="B97" s="173"/>
      <c r="C97" s="174"/>
      <c r="D97" s="175" t="s">
        <v>92</v>
      </c>
      <c r="E97" s="176"/>
      <c r="F97" s="176"/>
      <c r="G97" s="176"/>
      <c r="H97" s="176"/>
      <c r="I97" s="176"/>
      <c r="J97" s="177">
        <f>J121</f>
        <v>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9"/>
      <c r="C98" s="180"/>
      <c r="D98" s="181" t="s">
        <v>93</v>
      </c>
      <c r="E98" s="182"/>
      <c r="F98" s="182"/>
      <c r="G98" s="182"/>
      <c r="H98" s="182"/>
      <c r="I98" s="182"/>
      <c r="J98" s="183">
        <f>J122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3"/>
      <c r="C99" s="174"/>
      <c r="D99" s="175" t="s">
        <v>94</v>
      </c>
      <c r="E99" s="176"/>
      <c r="F99" s="176"/>
      <c r="G99" s="176"/>
      <c r="H99" s="176"/>
      <c r="I99" s="176"/>
      <c r="J99" s="177">
        <f>J126</f>
        <v>0</v>
      </c>
      <c r="K99" s="174"/>
      <c r="L99" s="17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9"/>
      <c r="C100" s="180"/>
      <c r="D100" s="181" t="s">
        <v>95</v>
      </c>
      <c r="E100" s="182"/>
      <c r="F100" s="182"/>
      <c r="G100" s="182"/>
      <c r="H100" s="182"/>
      <c r="I100" s="182"/>
      <c r="J100" s="183">
        <f>J127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96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6.25" customHeight="1">
      <c r="A110" s="36"/>
      <c r="B110" s="37"/>
      <c r="C110" s="38"/>
      <c r="D110" s="38"/>
      <c r="E110" s="168" t="str">
        <f>E7</f>
        <v xml:space="preserve">Zateplení budovy č.p. 2379 na ul. Žižkova v Karviné - Mizerově  -  vyhrazenézměny závazků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85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>002 - Pavilon A2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 xml:space="preserve"> </v>
      </c>
      <c r="G114" s="38"/>
      <c r="H114" s="38"/>
      <c r="I114" s="30" t="s">
        <v>22</v>
      </c>
      <c r="J114" s="77" t="str">
        <f>IF(J12="","",J12)</f>
        <v>22. 6. 2021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8"/>
      <c r="E116" s="38"/>
      <c r="F116" s="25" t="str">
        <f>E15</f>
        <v xml:space="preserve"> </v>
      </c>
      <c r="G116" s="38"/>
      <c r="H116" s="38"/>
      <c r="I116" s="30" t="s">
        <v>29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8"/>
      <c r="E117" s="38"/>
      <c r="F117" s="25" t="str">
        <f>IF(E18="","",E18)</f>
        <v>Vyplň údaj</v>
      </c>
      <c r="G117" s="38"/>
      <c r="H117" s="38"/>
      <c r="I117" s="30" t="s">
        <v>31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85"/>
      <c r="B119" s="186"/>
      <c r="C119" s="187" t="s">
        <v>97</v>
      </c>
      <c r="D119" s="188" t="s">
        <v>58</v>
      </c>
      <c r="E119" s="188" t="s">
        <v>54</v>
      </c>
      <c r="F119" s="188" t="s">
        <v>55</v>
      </c>
      <c r="G119" s="188" t="s">
        <v>98</v>
      </c>
      <c r="H119" s="188" t="s">
        <v>99</v>
      </c>
      <c r="I119" s="188" t="s">
        <v>100</v>
      </c>
      <c r="J119" s="188" t="s">
        <v>89</v>
      </c>
      <c r="K119" s="189" t="s">
        <v>101</v>
      </c>
      <c r="L119" s="190"/>
      <c r="M119" s="98" t="s">
        <v>1</v>
      </c>
      <c r="N119" s="99" t="s">
        <v>37</v>
      </c>
      <c r="O119" s="99" t="s">
        <v>102</v>
      </c>
      <c r="P119" s="99" t="s">
        <v>103</v>
      </c>
      <c r="Q119" s="99" t="s">
        <v>104</v>
      </c>
      <c r="R119" s="99" t="s">
        <v>105</v>
      </c>
      <c r="S119" s="99" t="s">
        <v>106</v>
      </c>
      <c r="T119" s="100" t="s">
        <v>107</v>
      </c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</row>
    <row r="120" spans="1:63" s="2" customFormat="1" ht="22.8" customHeight="1">
      <c r="A120" s="36"/>
      <c r="B120" s="37"/>
      <c r="C120" s="105" t="s">
        <v>108</v>
      </c>
      <c r="D120" s="38"/>
      <c r="E120" s="38"/>
      <c r="F120" s="38"/>
      <c r="G120" s="38"/>
      <c r="H120" s="38"/>
      <c r="I120" s="38"/>
      <c r="J120" s="191">
        <f>BK120</f>
        <v>0</v>
      </c>
      <c r="K120" s="38"/>
      <c r="L120" s="42"/>
      <c r="M120" s="101"/>
      <c r="N120" s="192"/>
      <c r="O120" s="102"/>
      <c r="P120" s="193">
        <f>P121+P126</f>
        <v>0</v>
      </c>
      <c r="Q120" s="102"/>
      <c r="R120" s="193">
        <f>R121+R126</f>
        <v>0</v>
      </c>
      <c r="S120" s="102"/>
      <c r="T120" s="194">
        <f>T121+T126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72</v>
      </c>
      <c r="AU120" s="15" t="s">
        <v>91</v>
      </c>
      <c r="BK120" s="195">
        <f>BK121+BK126</f>
        <v>0</v>
      </c>
    </row>
    <row r="121" spans="1:63" s="12" customFormat="1" ht="25.9" customHeight="1">
      <c r="A121" s="12"/>
      <c r="B121" s="196"/>
      <c r="C121" s="197"/>
      <c r="D121" s="198" t="s">
        <v>72</v>
      </c>
      <c r="E121" s="199" t="s">
        <v>109</v>
      </c>
      <c r="F121" s="199" t="s">
        <v>110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P122</f>
        <v>0</v>
      </c>
      <c r="Q121" s="204"/>
      <c r="R121" s="205">
        <f>R122</f>
        <v>0</v>
      </c>
      <c r="S121" s="204"/>
      <c r="T121" s="206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81</v>
      </c>
      <c r="AT121" s="208" t="s">
        <v>72</v>
      </c>
      <c r="AU121" s="208" t="s">
        <v>73</v>
      </c>
      <c r="AY121" s="207" t="s">
        <v>111</v>
      </c>
      <c r="BK121" s="209">
        <f>BK122</f>
        <v>0</v>
      </c>
    </row>
    <row r="122" spans="1:63" s="12" customFormat="1" ht="22.8" customHeight="1">
      <c r="A122" s="12"/>
      <c r="B122" s="196"/>
      <c r="C122" s="197"/>
      <c r="D122" s="198" t="s">
        <v>72</v>
      </c>
      <c r="E122" s="210" t="s">
        <v>112</v>
      </c>
      <c r="F122" s="210" t="s">
        <v>113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SUM(P123:P125)</f>
        <v>0</v>
      </c>
      <c r="Q122" s="204"/>
      <c r="R122" s="205">
        <f>SUM(R123:R125)</f>
        <v>0</v>
      </c>
      <c r="S122" s="204"/>
      <c r="T122" s="206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81</v>
      </c>
      <c r="AT122" s="208" t="s">
        <v>72</v>
      </c>
      <c r="AU122" s="208" t="s">
        <v>81</v>
      </c>
      <c r="AY122" s="207" t="s">
        <v>111</v>
      </c>
      <c r="BK122" s="209">
        <f>SUM(BK123:BK125)</f>
        <v>0</v>
      </c>
    </row>
    <row r="123" spans="1:65" s="2" customFormat="1" ht="37.8" customHeight="1">
      <c r="A123" s="36"/>
      <c r="B123" s="37"/>
      <c r="C123" s="212" t="s">
        <v>81</v>
      </c>
      <c r="D123" s="212" t="s">
        <v>114</v>
      </c>
      <c r="E123" s="213" t="s">
        <v>115</v>
      </c>
      <c r="F123" s="214" t="s">
        <v>116</v>
      </c>
      <c r="G123" s="215" t="s">
        <v>117</v>
      </c>
      <c r="H123" s="216">
        <v>130</v>
      </c>
      <c r="I123" s="217"/>
      <c r="J123" s="218">
        <f>ROUND(I123*H123,2)</f>
        <v>0</v>
      </c>
      <c r="K123" s="214" t="s">
        <v>1</v>
      </c>
      <c r="L123" s="42"/>
      <c r="M123" s="219" t="s">
        <v>1</v>
      </c>
      <c r="N123" s="220" t="s">
        <v>38</v>
      </c>
      <c r="O123" s="89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3" t="s">
        <v>118</v>
      </c>
      <c r="AT123" s="223" t="s">
        <v>114</v>
      </c>
      <c r="AU123" s="223" t="s">
        <v>83</v>
      </c>
      <c r="AY123" s="15" t="s">
        <v>111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5" t="s">
        <v>81</v>
      </c>
      <c r="BK123" s="224">
        <f>ROUND(I123*H123,2)</f>
        <v>0</v>
      </c>
      <c r="BL123" s="15" t="s">
        <v>118</v>
      </c>
      <c r="BM123" s="223" t="s">
        <v>119</v>
      </c>
    </row>
    <row r="124" spans="1:47" s="2" customFormat="1" ht="12">
      <c r="A124" s="36"/>
      <c r="B124" s="37"/>
      <c r="C124" s="38"/>
      <c r="D124" s="225" t="s">
        <v>120</v>
      </c>
      <c r="E124" s="38"/>
      <c r="F124" s="226" t="s">
        <v>121</v>
      </c>
      <c r="G124" s="38"/>
      <c r="H124" s="38"/>
      <c r="I124" s="227"/>
      <c r="J124" s="38"/>
      <c r="K124" s="38"/>
      <c r="L124" s="42"/>
      <c r="M124" s="228"/>
      <c r="N124" s="22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120</v>
      </c>
      <c r="AU124" s="15" t="s">
        <v>83</v>
      </c>
    </row>
    <row r="125" spans="1:51" s="13" customFormat="1" ht="12">
      <c r="A125" s="13"/>
      <c r="B125" s="230"/>
      <c r="C125" s="231"/>
      <c r="D125" s="225" t="s">
        <v>122</v>
      </c>
      <c r="E125" s="232" t="s">
        <v>1</v>
      </c>
      <c r="F125" s="233" t="s">
        <v>123</v>
      </c>
      <c r="G125" s="231"/>
      <c r="H125" s="234">
        <v>130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122</v>
      </c>
      <c r="AU125" s="240" t="s">
        <v>83</v>
      </c>
      <c r="AV125" s="13" t="s">
        <v>83</v>
      </c>
      <c r="AW125" s="13" t="s">
        <v>30</v>
      </c>
      <c r="AX125" s="13" t="s">
        <v>81</v>
      </c>
      <c r="AY125" s="240" t="s">
        <v>111</v>
      </c>
    </row>
    <row r="126" spans="1:63" s="12" customFormat="1" ht="25.9" customHeight="1">
      <c r="A126" s="12"/>
      <c r="B126" s="196"/>
      <c r="C126" s="197"/>
      <c r="D126" s="198" t="s">
        <v>72</v>
      </c>
      <c r="E126" s="199" t="s">
        <v>124</v>
      </c>
      <c r="F126" s="199" t="s">
        <v>125</v>
      </c>
      <c r="G126" s="197"/>
      <c r="H126" s="197"/>
      <c r="I126" s="200"/>
      <c r="J126" s="201">
        <f>BK126</f>
        <v>0</v>
      </c>
      <c r="K126" s="197"/>
      <c r="L126" s="202"/>
      <c r="M126" s="203"/>
      <c r="N126" s="204"/>
      <c r="O126" s="204"/>
      <c r="P126" s="205">
        <f>P127</f>
        <v>0</v>
      </c>
      <c r="Q126" s="204"/>
      <c r="R126" s="205">
        <f>R127</f>
        <v>0</v>
      </c>
      <c r="S126" s="204"/>
      <c r="T126" s="206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83</v>
      </c>
      <c r="AT126" s="208" t="s">
        <v>72</v>
      </c>
      <c r="AU126" s="208" t="s">
        <v>73</v>
      </c>
      <c r="AY126" s="207" t="s">
        <v>111</v>
      </c>
      <c r="BK126" s="209">
        <f>BK127</f>
        <v>0</v>
      </c>
    </row>
    <row r="127" spans="1:63" s="12" customFormat="1" ht="22.8" customHeight="1">
      <c r="A127" s="12"/>
      <c r="B127" s="196"/>
      <c r="C127" s="197"/>
      <c r="D127" s="198" t="s">
        <v>72</v>
      </c>
      <c r="E127" s="210" t="s">
        <v>126</v>
      </c>
      <c r="F127" s="210" t="s">
        <v>127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SUM(P128:P130)</f>
        <v>0</v>
      </c>
      <c r="Q127" s="204"/>
      <c r="R127" s="205">
        <f>SUM(R128:R130)</f>
        <v>0</v>
      </c>
      <c r="S127" s="204"/>
      <c r="T127" s="206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83</v>
      </c>
      <c r="AT127" s="208" t="s">
        <v>72</v>
      </c>
      <c r="AU127" s="208" t="s">
        <v>81</v>
      </c>
      <c r="AY127" s="207" t="s">
        <v>111</v>
      </c>
      <c r="BK127" s="209">
        <f>SUM(BK128:BK130)</f>
        <v>0</v>
      </c>
    </row>
    <row r="128" spans="1:65" s="2" customFormat="1" ht="37.8" customHeight="1">
      <c r="A128" s="36"/>
      <c r="B128" s="37"/>
      <c r="C128" s="212" t="s">
        <v>83</v>
      </c>
      <c r="D128" s="212" t="s">
        <v>114</v>
      </c>
      <c r="E128" s="213" t="s">
        <v>128</v>
      </c>
      <c r="F128" s="214" t="s">
        <v>129</v>
      </c>
      <c r="G128" s="215" t="s">
        <v>117</v>
      </c>
      <c r="H128" s="216">
        <v>48</v>
      </c>
      <c r="I128" s="217"/>
      <c r="J128" s="218">
        <f>ROUND(I128*H128,2)</f>
        <v>0</v>
      </c>
      <c r="K128" s="214" t="s">
        <v>1</v>
      </c>
      <c r="L128" s="42"/>
      <c r="M128" s="219" t="s">
        <v>1</v>
      </c>
      <c r="N128" s="220" t="s">
        <v>38</v>
      </c>
      <c r="O128" s="89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3" t="s">
        <v>130</v>
      </c>
      <c r="AT128" s="223" t="s">
        <v>114</v>
      </c>
      <c r="AU128" s="223" t="s">
        <v>83</v>
      </c>
      <c r="AY128" s="15" t="s">
        <v>111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5" t="s">
        <v>81</v>
      </c>
      <c r="BK128" s="224">
        <f>ROUND(I128*H128,2)</f>
        <v>0</v>
      </c>
      <c r="BL128" s="15" t="s">
        <v>130</v>
      </c>
      <c r="BM128" s="223" t="s">
        <v>131</v>
      </c>
    </row>
    <row r="129" spans="1:47" s="2" customFormat="1" ht="12">
      <c r="A129" s="36"/>
      <c r="B129" s="37"/>
      <c r="C129" s="38"/>
      <c r="D129" s="225" t="s">
        <v>120</v>
      </c>
      <c r="E129" s="38"/>
      <c r="F129" s="226" t="s">
        <v>132</v>
      </c>
      <c r="G129" s="38"/>
      <c r="H129" s="38"/>
      <c r="I129" s="227"/>
      <c r="J129" s="38"/>
      <c r="K129" s="38"/>
      <c r="L129" s="42"/>
      <c r="M129" s="228"/>
      <c r="N129" s="229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120</v>
      </c>
      <c r="AU129" s="15" t="s">
        <v>83</v>
      </c>
    </row>
    <row r="130" spans="1:51" s="13" customFormat="1" ht="12">
      <c r="A130" s="13"/>
      <c r="B130" s="230"/>
      <c r="C130" s="231"/>
      <c r="D130" s="225" t="s">
        <v>122</v>
      </c>
      <c r="E130" s="232" t="s">
        <v>1</v>
      </c>
      <c r="F130" s="233" t="s">
        <v>133</v>
      </c>
      <c r="G130" s="231"/>
      <c r="H130" s="234">
        <v>48</v>
      </c>
      <c r="I130" s="235"/>
      <c r="J130" s="231"/>
      <c r="K130" s="231"/>
      <c r="L130" s="236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122</v>
      </c>
      <c r="AU130" s="240" t="s">
        <v>83</v>
      </c>
      <c r="AV130" s="13" t="s">
        <v>83</v>
      </c>
      <c r="AW130" s="13" t="s">
        <v>30</v>
      </c>
      <c r="AX130" s="13" t="s">
        <v>81</v>
      </c>
      <c r="AY130" s="240" t="s">
        <v>111</v>
      </c>
    </row>
    <row r="131" spans="1:31" s="2" customFormat="1" ht="6.95" customHeight="1">
      <c r="A131" s="36"/>
      <c r="B131" s="64"/>
      <c r="C131" s="65"/>
      <c r="D131" s="65"/>
      <c r="E131" s="65"/>
      <c r="F131" s="65"/>
      <c r="G131" s="65"/>
      <c r="H131" s="65"/>
      <c r="I131" s="65"/>
      <c r="J131" s="65"/>
      <c r="K131" s="65"/>
      <c r="L131" s="42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password="CC35" sheet="1" objects="1" scenarios="1" formatColumns="0" formatRows="0" autoFilter="0"/>
  <autoFilter ref="C119:K13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BARBORAKYSKF1B5\barborakyskova</dc:creator>
  <cp:keywords/>
  <dc:description/>
  <cp:lastModifiedBy>BARBORAKYSKF1B5\barborakyskova</cp:lastModifiedBy>
  <dcterms:created xsi:type="dcterms:W3CDTF">2021-06-23T15:52:50Z</dcterms:created>
  <dcterms:modified xsi:type="dcterms:W3CDTF">2021-06-23T15:52:51Z</dcterms:modified>
  <cp:category/>
  <cp:version/>
  <cp:contentType/>
  <cp:contentStatus/>
</cp:coreProperties>
</file>