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1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Borovskeho2003-10 - Reko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'Borovskeho2003-10 - Rekon...'!$C$123:$K$199</definedName>
    <definedName name="_xlnm.Print_Area" localSheetId="1">'Borovskeho2003-10 - Rekon...'!$C$4:$J$76,'Borovskeho2003-10 - Rekon...'!$C$82:$J$107,'Borovskeho2003-10 - Rekon...'!$C$113:$K$199</definedName>
    <definedName name="_xlnm.Print_Titles" localSheetId="1">'Borovskeho2003-10 - Rekon...'!$123:$123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5"/>
  <c r="BH195"/>
  <c r="BG195"/>
  <c r="BF195"/>
  <c r="T195"/>
  <c r="T194"/>
  <c r="R195"/>
  <c r="R194"/>
  <c r="P195"/>
  <c r="P194"/>
  <c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0"/>
  <c r="F118"/>
  <c r="E116"/>
  <c r="J90"/>
  <c r="F89"/>
  <c r="F87"/>
  <c r="E85"/>
  <c r="J19"/>
  <c r="E19"/>
  <c r="J120"/>
  <c r="J18"/>
  <c r="J16"/>
  <c r="E16"/>
  <c r="F121"/>
  <c r="J15"/>
  <c r="J10"/>
  <c r="J118"/>
  <c i="1" r="L90"/>
  <c r="AM90"/>
  <c r="AM89"/>
  <c r="L89"/>
  <c r="AM87"/>
  <c r="L87"/>
  <c r="L85"/>
  <c r="L84"/>
  <c i="2" r="J199"/>
  <c r="BK197"/>
  <c r="BK195"/>
  <c r="BK193"/>
  <c r="J190"/>
  <c r="J188"/>
  <c r="J187"/>
  <c r="BK185"/>
  <c r="BK184"/>
  <c r="BK182"/>
  <c r="BK181"/>
  <c r="J180"/>
  <c r="BK178"/>
  <c r="BK177"/>
  <c r="BK176"/>
  <c r="J175"/>
  <c r="J171"/>
  <c r="BK169"/>
  <c r="J168"/>
  <c r="J166"/>
  <c r="J165"/>
  <c r="BK164"/>
  <c r="BK163"/>
  <c r="BK162"/>
  <c r="BK161"/>
  <c r="J160"/>
  <c r="BK159"/>
  <c r="BK158"/>
  <c r="J152"/>
  <c r="BK151"/>
  <c r="BK150"/>
  <c r="BK149"/>
  <c r="BK146"/>
  <c r="J142"/>
  <c r="J141"/>
  <c r="BK139"/>
  <c r="J137"/>
  <c r="J133"/>
  <c r="BK127"/>
  <c i="1" r="AS94"/>
  <c i="2" r="BK199"/>
  <c r="J197"/>
  <c r="J195"/>
  <c r="J193"/>
  <c r="BK190"/>
  <c r="BK188"/>
  <c r="BK187"/>
  <c r="J185"/>
  <c r="J184"/>
  <c r="J182"/>
  <c r="J181"/>
  <c r="BK180"/>
  <c r="J178"/>
  <c r="J177"/>
  <c r="J176"/>
  <c r="BK175"/>
  <c r="BK171"/>
  <c r="J169"/>
  <c r="BK168"/>
  <c r="BK166"/>
  <c r="BK165"/>
  <c r="J164"/>
  <c r="J163"/>
  <c r="J162"/>
  <c r="J161"/>
  <c r="BK160"/>
  <c r="J158"/>
  <c r="BK157"/>
  <c r="BK155"/>
  <c r="BK152"/>
  <c r="J151"/>
  <c r="BK144"/>
  <c r="BK142"/>
  <c r="BK141"/>
  <c r="BK140"/>
  <c r="J139"/>
  <c r="BK137"/>
  <c r="BK135"/>
  <c r="BK133"/>
  <c r="BK131"/>
  <c r="J129"/>
  <c r="J127"/>
  <c r="J159"/>
  <c r="J157"/>
  <c r="J155"/>
  <c r="J150"/>
  <c r="J149"/>
  <c r="J146"/>
  <c r="J144"/>
  <c r="J140"/>
  <c r="J135"/>
  <c r="J131"/>
  <c r="BK129"/>
  <c l="1" r="T154"/>
  <c r="BK126"/>
  <c r="J126"/>
  <c r="J96"/>
  <c r="P126"/>
  <c r="R126"/>
  <c r="T126"/>
  <c r="BK148"/>
  <c r="J148"/>
  <c r="J97"/>
  <c r="P148"/>
  <c r="R148"/>
  <c r="T148"/>
  <c r="BK154"/>
  <c r="J154"/>
  <c r="J98"/>
  <c r="P154"/>
  <c r="R154"/>
  <c r="BK167"/>
  <c r="J167"/>
  <c r="J99"/>
  <c r="P167"/>
  <c r="R167"/>
  <c r="T167"/>
  <c r="BK183"/>
  <c r="J183"/>
  <c r="J100"/>
  <c r="P183"/>
  <c r="R183"/>
  <c r="T183"/>
  <c r="J87"/>
  <c r="BE133"/>
  <c r="BE140"/>
  <c r="BE142"/>
  <c r="BE151"/>
  <c r="BE152"/>
  <c r="J89"/>
  <c r="BE127"/>
  <c r="BE129"/>
  <c r="BE135"/>
  <c r="BE137"/>
  <c r="BE139"/>
  <c r="BE155"/>
  <c r="BE158"/>
  <c r="BE159"/>
  <c r="BE162"/>
  <c r="BE165"/>
  <c r="BE171"/>
  <c r="BE177"/>
  <c r="BE178"/>
  <c r="BE180"/>
  <c r="BE185"/>
  <c r="BE187"/>
  <c r="BE188"/>
  <c r="BE190"/>
  <c r="BE193"/>
  <c r="BE195"/>
  <c r="F90"/>
  <c r="BE131"/>
  <c r="BE141"/>
  <c r="BE144"/>
  <c r="BE146"/>
  <c r="BE149"/>
  <c r="BE150"/>
  <c r="BE157"/>
  <c r="BE160"/>
  <c r="BE161"/>
  <c r="BE163"/>
  <c r="BE164"/>
  <c r="BE166"/>
  <c r="BE168"/>
  <c r="BE169"/>
  <c r="BE175"/>
  <c r="BE176"/>
  <c r="BE181"/>
  <c r="BE182"/>
  <c r="BE184"/>
  <c r="BE197"/>
  <c r="BE199"/>
  <c r="BK189"/>
  <c r="J189"/>
  <c r="J101"/>
  <c r="BK192"/>
  <c r="J192"/>
  <c r="J103"/>
  <c r="BK194"/>
  <c r="J194"/>
  <c r="J104"/>
  <c r="BK196"/>
  <c r="J196"/>
  <c r="J105"/>
  <c r="BK198"/>
  <c r="J198"/>
  <c r="J106"/>
  <c r="F32"/>
  <c i="1" r="BA95"/>
  <c r="BA94"/>
  <c r="W30"/>
  <c i="2" r="F34"/>
  <c i="1" r="BC95"/>
  <c r="BC94"/>
  <c r="W32"/>
  <c i="2" r="F35"/>
  <c i="1" r="BD95"/>
  <c r="BD94"/>
  <c r="W33"/>
  <c i="2" r="F33"/>
  <c i="1" r="BB95"/>
  <c r="BB94"/>
  <c r="AX94"/>
  <c i="2" r="J32"/>
  <c i="1" r="AW95"/>
  <c i="2" l="1" r="R125"/>
  <c r="R124"/>
  <c r="T125"/>
  <c r="T124"/>
  <c r="P125"/>
  <c r="P124"/>
  <c i="1" r="AU95"/>
  <c i="2" r="BK125"/>
  <c r="BK191"/>
  <c r="J191"/>
  <c r="J102"/>
  <c i="1" r="AU94"/>
  <c r="AY94"/>
  <c i="2" r="F31"/>
  <c i="1" r="AZ95"/>
  <c r="AZ94"/>
  <c r="W29"/>
  <c r="AW94"/>
  <c r="AK30"/>
  <c r="W31"/>
  <c i="2" r="J31"/>
  <c i="1" r="AV95"/>
  <c r="AT95"/>
  <c i="2" l="1" r="BK124"/>
  <c r="J124"/>
  <c r="J94"/>
  <c r="J125"/>
  <c r="J95"/>
  <c i="1" r="AV94"/>
  <c r="AK29"/>
  <c l="1" r="AT94"/>
  <c i="2" r="J28"/>
  <c i="1" r="AG95"/>
  <c r="AG94"/>
  <c r="AN94"/>
  <c l="1" r="AN9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<sst xmlns="http://schemas.openxmlformats.org/spreadsheetml/2006/main">
  <si>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</si>
  <si>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</si>
  <si>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</si>
  <si>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</si>
  <si>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</si>
  <si>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{cb7f28a5-8a7c-4882-9e28-aa1f5a8f4355}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</si>
  <si>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</si>
  <si>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</si>
  <si>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</si>
  <si>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</si>
  <si>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</si>
  <si>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</si>
  <si>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</si>
  <si>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</si>
  <si>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Borovskeho2003-10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</si>
  <si>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</si>
  <si>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</si>
  <si>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Rekonstrukce chodníku  ul. Borovského 2003-2010</t>
  </si>
  <si>
    <t>KSO:</t>
  </si>
  <si>
    <t>CC-CZ:</t>
  </si>
  <si>
    <t>Místo:</t>
  </si>
  <si>
    <t>Karviná</t>
  </si>
  <si>
    <t>Datum:</t>
  </si>
  <si>
    <t>30. 3. 2021</t>
  </si>
  <si>
    <t>Zadavatel:</t>
  </si>
  <si>
    <t>IČ:</t>
  </si>
  <si>
    <t xml:space="preserve">Statutární město  Karviná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</si>
  <si>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</si>
  <si>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</si>
  <si>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</si>
  <si>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</si>
  <si>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</si>
  <si>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</si>
  <si>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</si>
  <si>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</si>
  <si>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</si>
  <si>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</si>
  <si>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</si>
  <si>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</si>
  <si>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</si>
  <si>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</si>
  <si>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</si>
  <si>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</si>
  <si>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</si>
  <si>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</si>
  <si>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</si>
  <si>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</si>
  <si>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</si>
  <si>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</si>
  <si>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</si>
  <si>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</si>
  <si>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</si>
  <si>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</si>
  <si>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</si>
  <si>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</si>
  <si>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</si>
  <si>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</si>
  <si>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</si>
  <si>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</si>
  <si>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</si>
  <si>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</si>
  <si>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</si>
  <si>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</si>
  <si>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</si>
  <si>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</si>
  <si>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</si>
  <si>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</si>
  <si>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</si>
  <si>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</si>
  <si>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</si>
  <si>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</si>
  <si>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</si>
  <si>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</si>
  <si>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</si>
  <si>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</si>
  <si>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</si>
  <si>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</si>
  <si>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</si>
  <si>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</si>
  <si>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</si>
  <si>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</si>
  <si>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</si>
  <si>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</si>
  <si>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</si>
  <si>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</si>
  <si>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</si>
  <si>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</si>
  <si>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</si>
  <si>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</si>
  <si>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</si>
  <si>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</si>
  <si>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</si>
  <si>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</si>
  <si>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</si>
  <si>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</si>
  <si>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</si>
  <si>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</si>
  <si>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</si>
  <si>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</si>
  <si>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</si>
  <si>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</si>
  <si>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</si>
  <si>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</si>
  <si>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</si>
  <si>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</si>
  <si>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</si>
  <si>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</si>
  <si>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</si>
  <si>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</si>
  <si>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</si>
  <si>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</si>
  <si>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</si>
  <si>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</si>
  <si>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</si>
  <si>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</si>
  <si>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</si>
  <si>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</si>
  <si>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</si>
  <si>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</si>
  <si>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</si>
  <si>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</si>
  <si>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200 mm ručně</t>
  </si>
  <si>
    <t>m2</t>
  </si>
  <si>
    <t>CS ÚRS 2021 01</t>
  </si>
  <si>
    <t>4</t>
  </si>
  <si>
    <t>-1389296509</t>
  </si>
  <si>
    <t>VV</t>
  </si>
  <si>
    <t>315*0,2</t>
  </si>
  <si>
    <t>113107132</t>
  </si>
  <si>
    <t>Odstranění podkladu z betonu prostého tl 200 mm ručně</t>
  </si>
  <si>
    <t>-1014270017</t>
  </si>
  <si>
    <t>315*0,1</t>
  </si>
  <si>
    <t>3</t>
  </si>
  <si>
    <t>113107137</t>
  </si>
  <si>
    <t>Odstranění podkladu z betonu vyztuženého sítěmi tl 200 mm ručně</t>
  </si>
  <si>
    <t>1261093048</t>
  </si>
  <si>
    <t>315*0,05</t>
  </si>
  <si>
    <t>113107322</t>
  </si>
  <si>
    <t>Odstranění podkladu z kameniva drceného tl 200 mm strojně</t>
  </si>
  <si>
    <t>-978757895</t>
  </si>
  <si>
    <t>315*0,8</t>
  </si>
  <si>
    <t>5</t>
  </si>
  <si>
    <t>113107332</t>
  </si>
  <si>
    <t xml:space="preserve">Odstranění podkladu z betonu prostého tl 200 mm strojně </t>
  </si>
  <si>
    <t>1501648860</t>
  </si>
  <si>
    <t>6</t>
  </si>
  <si>
    <t>113107337</t>
  </si>
  <si>
    <t xml:space="preserve">Odstranění podkladu z betonu vyztuženého sítěmi tl 200 mm strojně </t>
  </si>
  <si>
    <t>-14471578</t>
  </si>
  <si>
    <t>7</t>
  </si>
  <si>
    <t>113154123</t>
  </si>
  <si>
    <t>Frézování živičného krytu tl 50 mm pruh š 1 m pl do 500 m2 bez překážek v trase</t>
  </si>
  <si>
    <t>1818682857</t>
  </si>
  <si>
    <t>8</t>
  </si>
  <si>
    <t>113202111</t>
  </si>
  <si>
    <t>Vytrhání obrub krajníků obrubníků stojatých</t>
  </si>
  <si>
    <t>m</t>
  </si>
  <si>
    <t>1168021970</t>
  </si>
  <si>
    <t>9</t>
  </si>
  <si>
    <t>181311103.1</t>
  </si>
  <si>
    <t>Rozprostření ornice tl vrstvy do 100 mm v rovině nebo ve svahu do 1:5 ručně</t>
  </si>
  <si>
    <t>1029627485</t>
  </si>
  <si>
    <t>10</t>
  </si>
  <si>
    <t>M</t>
  </si>
  <si>
    <t>10364101</t>
  </si>
  <si>
    <t xml:space="preserve">zemina pro terénní úpravy -  ornice</t>
  </si>
  <si>
    <t>t</t>
  </si>
  <si>
    <t>660282077</t>
  </si>
  <si>
    <t>205*0,1*1,8</t>
  </si>
  <si>
    <t>11</t>
  </si>
  <si>
    <t>181411131</t>
  </si>
  <si>
    <t>Založení parkového trávníku výsevem plochy do 1000 m2 v rovině a ve svahu do 1:5</t>
  </si>
  <si>
    <t>836457954</t>
  </si>
  <si>
    <t>205*0,5*2</t>
  </si>
  <si>
    <t>12</t>
  </si>
  <si>
    <t>00572410</t>
  </si>
  <si>
    <t>osivo směs travní parková</t>
  </si>
  <si>
    <t>kg</t>
  </si>
  <si>
    <t>-1339129970</t>
  </si>
  <si>
    <t>205*0,02 'Přepočtené koeficientem množství</t>
  </si>
  <si>
    <t>Komunikace pozemní</t>
  </si>
  <si>
    <t>13</t>
  </si>
  <si>
    <t>564731111</t>
  </si>
  <si>
    <t>Podklad z kameniva hrubého drceného vel. 32-63 mm tl 100 mm</t>
  </si>
  <si>
    <t>-2098605346</t>
  </si>
  <si>
    <t>14</t>
  </si>
  <si>
    <t>564770111</t>
  </si>
  <si>
    <t>Podklad z kameniva hrubého drceného vel. 16-32 mm tl 250 mm</t>
  </si>
  <si>
    <t>-1868940200</t>
  </si>
  <si>
    <t>596211111</t>
  </si>
  <si>
    <t>Kladení zámkové dlažby komunikací pro pěší tl 60 mm skupiny A pl do 100 m2</t>
  </si>
  <si>
    <t>449571722</t>
  </si>
  <si>
    <t>16</t>
  </si>
  <si>
    <t>59245018</t>
  </si>
  <si>
    <t>dlažba tvar obdélník betonová 200x100x60mm přírodní</t>
  </si>
  <si>
    <t>31342895</t>
  </si>
  <si>
    <t>315*1,03 'Přepočtené koeficientem množství</t>
  </si>
  <si>
    <t>Trubní vedení</t>
  </si>
  <si>
    <t>17</t>
  </si>
  <si>
    <t>890411811</t>
  </si>
  <si>
    <t>Bourání šachet z prefabrikovaných skruží ručně obestavěného prostoru do 1,5 m3</t>
  </si>
  <si>
    <t>m3</t>
  </si>
  <si>
    <t>-1599025178</t>
  </si>
  <si>
    <t>1*0,5*0,5*2</t>
  </si>
  <si>
    <t>18</t>
  </si>
  <si>
    <t>895941111</t>
  </si>
  <si>
    <t>Zřízení vpusti kanalizační uliční z betonových dílců typ UV-50 normální</t>
  </si>
  <si>
    <t>kus</t>
  </si>
  <si>
    <t>-2069403064</t>
  </si>
  <si>
    <t>19</t>
  </si>
  <si>
    <t>59223850</t>
  </si>
  <si>
    <t>dno pro uliční vpusť s výtokovým otvorem betonové 450x330x50mm</t>
  </si>
  <si>
    <t>-431009024</t>
  </si>
  <si>
    <t>20</t>
  </si>
  <si>
    <t>59223864</t>
  </si>
  <si>
    <t>prstenec pro uliční vpusť vyrovnávací betonový 390x60x130mm</t>
  </si>
  <si>
    <t>1804355472</t>
  </si>
  <si>
    <t>59223856</t>
  </si>
  <si>
    <t>skruž pro uliční vpusť horní betonová 450x195x50mm</t>
  </si>
  <si>
    <t>581953764</t>
  </si>
  <si>
    <t>22</t>
  </si>
  <si>
    <t>59223860</t>
  </si>
  <si>
    <t>skruž pro uliční vpusť středová betonová 450x195x50mm</t>
  </si>
  <si>
    <t>1780962682</t>
  </si>
  <si>
    <t>23</t>
  </si>
  <si>
    <t>899204112</t>
  </si>
  <si>
    <t>Osazení mříží litinových včetně rámů a košů na bahno pro třídu zatížení D400, E600</t>
  </si>
  <si>
    <t>-322121285</t>
  </si>
  <si>
    <t>24</t>
  </si>
  <si>
    <t>55242320</t>
  </si>
  <si>
    <t>mříž vtoková litinová plochá 500x500mm</t>
  </si>
  <si>
    <t>1103077082</t>
  </si>
  <si>
    <t>25</t>
  </si>
  <si>
    <t>899204211</t>
  </si>
  <si>
    <t>Demontáž mříží litinových včetně rámů hmotnosti přes 150 kg</t>
  </si>
  <si>
    <t>1478174555</t>
  </si>
  <si>
    <t>26</t>
  </si>
  <si>
    <t>899231111</t>
  </si>
  <si>
    <t>Výšková úprava uličního vstupu nebo vpusti do 200 mm zvýšením mříže</t>
  </si>
  <si>
    <t>-26955242</t>
  </si>
  <si>
    <t>27</t>
  </si>
  <si>
    <t>899431111</t>
  </si>
  <si>
    <t>Výšková úprava uličního vstupu nebo vpusti do 200 mm zvýšením krycího hrnce, šoupěte nebo hydrantu</t>
  </si>
  <si>
    <t>-1733493344</t>
  </si>
  <si>
    <t>Ostatní konstrukce a práce, bourání</t>
  </si>
  <si>
    <t>28</t>
  </si>
  <si>
    <t>916231213</t>
  </si>
  <si>
    <t>Osazení chodníkového obrubníku betonového stojatého s boční opěrou do lože z betonu prostého</t>
  </si>
  <si>
    <t>1065513854</t>
  </si>
  <si>
    <t>29</t>
  </si>
  <si>
    <t>59217001</t>
  </si>
  <si>
    <t>obrubník betonový zahradní 1000x50x250mm</t>
  </si>
  <si>
    <t>-909530210</t>
  </si>
  <si>
    <t>392*1,02 'Přepočtené koeficientem množství</t>
  </si>
  <si>
    <t>30</t>
  </si>
  <si>
    <t>916991121</t>
  </si>
  <si>
    <t>Lože pod obrubníky, krajníky nebo obruby z dlažebních kostek z betonu prostého</t>
  </si>
  <si>
    <t>1232917456</t>
  </si>
  <si>
    <t>392*0,25*0,25</t>
  </si>
  <si>
    <t>70*0,21*0,3</t>
  </si>
  <si>
    <t>Součet</t>
  </si>
  <si>
    <t>31</t>
  </si>
  <si>
    <t>919735111</t>
  </si>
  <si>
    <t>Řezání stávajícího živičného krytu hl do 50 mm</t>
  </si>
  <si>
    <t>1925601045</t>
  </si>
  <si>
    <t>32</t>
  </si>
  <si>
    <t>919735124</t>
  </si>
  <si>
    <t>Řezání stávajícího betonového krytu hl do 200 mm</t>
  </si>
  <si>
    <t>1151102342</t>
  </si>
  <si>
    <t>33</t>
  </si>
  <si>
    <t>935112111</t>
  </si>
  <si>
    <t xml:space="preserve">Osazení  žlabu do betonu tl 100 mm z betonových tvárnic </t>
  </si>
  <si>
    <t>-2064540599</t>
  </si>
  <si>
    <t>34</t>
  </si>
  <si>
    <t>59227724</t>
  </si>
  <si>
    <t>žlab dvouvrstvý vibrolisovaný pro povrchové odvodnění betonový 70/100x280x210mm</t>
  </si>
  <si>
    <t>-500834876</t>
  </si>
  <si>
    <t>70/0,28</t>
  </si>
  <si>
    <t>35</t>
  </si>
  <si>
    <t>935932313</t>
  </si>
  <si>
    <t>Odvodňovací plastový žlab pro zatížení C250 vnitřní š 100 mm s roštem můstkovým z plastu</t>
  </si>
  <si>
    <t>-386300322</t>
  </si>
  <si>
    <t>36</t>
  </si>
  <si>
    <t>93599001</t>
  </si>
  <si>
    <t>Odvodnění žlabu,napojení šachtic</t>
  </si>
  <si>
    <t>572127151</t>
  </si>
  <si>
    <t>37</t>
  </si>
  <si>
    <t>966008211</t>
  </si>
  <si>
    <t>Bourání odvodňovacího žlabu z betonových příkopových tvárnic š do 500 mm</t>
  </si>
  <si>
    <t>-1637451149</t>
  </si>
  <si>
    <t>997</t>
  </si>
  <si>
    <t>Přesun sutě</t>
  </si>
  <si>
    <t>38</t>
  </si>
  <si>
    <t>997221561</t>
  </si>
  <si>
    <t>Vodorovná doprava suti z kusových materiálů do 1 km</t>
  </si>
  <si>
    <t>206587462</t>
  </si>
  <si>
    <t>39</t>
  </si>
  <si>
    <t>997221569</t>
  </si>
  <si>
    <t>Příplatek ZKD 1 km u vodorovné dopravy suti z kusových materiálů</t>
  </si>
  <si>
    <t>-2104981269</t>
  </si>
  <si>
    <t>377,995*14 'Přepočtené koeficientem množství</t>
  </si>
  <si>
    <t>40</t>
  </si>
  <si>
    <t>997221611</t>
  </si>
  <si>
    <t>Nakládání suti na dopravní prostředky pro vodorovnou dopravu</t>
  </si>
  <si>
    <t>-1658890343</t>
  </si>
  <si>
    <t>41</t>
  </si>
  <si>
    <t>997221862</t>
  </si>
  <si>
    <t xml:space="preserve">Poplatek za uložení stavebního odpadu na recyklační skládce </t>
  </si>
  <si>
    <t>984038067</t>
  </si>
  <si>
    <t>998</t>
  </si>
  <si>
    <t>Přesun hmot</t>
  </si>
  <si>
    <t>42</t>
  </si>
  <si>
    <t>998223011</t>
  </si>
  <si>
    <t>Přesun hmot pro pozemní komunikace s krytem dlážděným</t>
  </si>
  <si>
    <t>-949173535</t>
  </si>
  <si>
    <t>VRN</t>
  </si>
  <si>
    <t>Vedlejší rozpočtové náklady</t>
  </si>
  <si>
    <t>VRN1</t>
  </si>
  <si>
    <t>Průzkumné, geodetické a projektové práce</t>
  </si>
  <si>
    <t>43</t>
  </si>
  <si>
    <t>012002000</t>
  </si>
  <si>
    <t>Geodetické práce</t>
  </si>
  <si>
    <t>kpl</t>
  </si>
  <si>
    <t>1024</t>
  </si>
  <si>
    <t>-533384096</t>
  </si>
  <si>
    <t>VRN3</t>
  </si>
  <si>
    <t>Zařízení staveniště</t>
  </si>
  <si>
    <t>44</t>
  </si>
  <si>
    <t>030001000</t>
  </si>
  <si>
    <t>-566096714</t>
  </si>
  <si>
    <t>VRN4</t>
  </si>
  <si>
    <t>Inženýrská činnost</t>
  </si>
  <si>
    <t>45</t>
  </si>
  <si>
    <t>045002000</t>
  </si>
  <si>
    <t>Kompletační a koordinační činnost</t>
  </si>
  <si>
    <t>-1631776833</t>
  </si>
  <si>
    <t>VRN7</t>
  </si>
  <si>
    <t>Provozní vlivy</t>
  </si>
  <si>
    <t>46</t>
  </si>
  <si>
    <t>070001000</t>
  </si>
  <si>
    <t>1312711993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</si>
</sst>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Borovskeho2003-10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Rekonstrukce chodníku  ul. Borovského 2003-2010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Karviná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30. 3. 2021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Statutární město  Karviná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Martin  Pniok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37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'Borovskeho2003-10 - Rekon...'!J28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'Borovskeho2003-10 - Rekon...'!P124</f>
        <v>0</v>
      </c>
      <c r="AV95" s="126">
        <f>'Borovskeho2003-10 - Rekon...'!J31</f>
        <v>0</v>
      </c>
      <c r="AW95" s="126">
        <f>'Borovskeho2003-10 - Rekon...'!J32</f>
        <v>0</v>
      </c>
      <c r="AX95" s="126">
        <f>'Borovskeho2003-10 - Rekon...'!J33</f>
        <v>0</v>
      </c>
      <c r="AY95" s="126">
        <f>'Borovskeho2003-10 - Rekon...'!J34</f>
        <v>0</v>
      </c>
      <c r="AZ95" s="126">
        <f>'Borovskeho2003-10 - Rekon...'!F31</f>
        <v>0</v>
      </c>
      <c r="BA95" s="126">
        <f>'Borovskeho2003-10 - Rekon...'!F32</f>
        <v>0</v>
      </c>
      <c r="BB95" s="126">
        <f>'Borovskeho2003-10 - Rekon...'!F33</f>
        <v>0</v>
      </c>
      <c r="BC95" s="126">
        <f>'Borovskeho2003-10 - Rekon...'!F34</f>
        <v>0</v>
      </c>
      <c r="BD95" s="128">
        <f>'Borovskeho2003-10 - Rekon...'!F35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K9TBLR+6sejKIFEXyXBABDhcTtyplNH1T6UlTGHaoVLCgkWYuzZ8jmIbHuiKiKZQjwwJqIVckMhFj9eBfh33kQ==" hashValue="lRw9XQxJU5tFo5J6oYWRZku15Rc5Cul4pciWsLkKtwa9c5NsGbICLev1/SUr+1qmZN2Tsf24FOP41cOGJSi86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orovskeho2003-10 - Reko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30. 3. 2021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ROUND(J124,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ROUND((SUM(BE124:BE199)),  2)</f>
        <v>0</v>
      </c>
      <c r="G31" s="37"/>
      <c r="H31" s="37"/>
      <c r="I31" s="148">
        <v>0.20999999999999999</v>
      </c>
      <c r="J31" s="147">
        <f>ROUND(((SUM(BE124:BE199))*I31),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ROUND((SUM(BF124:BF199)),  2)</f>
        <v>0</v>
      </c>
      <c r="G32" s="37"/>
      <c r="H32" s="37"/>
      <c r="I32" s="148">
        <v>0.14999999999999999</v>
      </c>
      <c r="J32" s="147">
        <f>ROUND(((SUM(BF124:BF199))*I32),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ROUND((SUM(BG124:BG199)),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ROUND((SUM(BH124:BH199)),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ROUND((SUM(BI124:BI199)),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 xml:space="preserve">Rekonstrukce chodníku  ul. Borovského 2003-2010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Karviná</v>
      </c>
      <c r="G87" s="39"/>
      <c r="H87" s="39"/>
      <c r="I87" s="31" t="s">
        <v>22</v>
      </c>
      <c r="J87" s="78" t="str">
        <f>IF(J10="","",J10)</f>
        <v>30. 3. 2021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Statutární město  Karviná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 xml:space="preserve">Martin  Pniok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J124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J125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J126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J148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J154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J167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J183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J189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1"/>
      <c r="C102" s="172"/>
      <c r="D102" s="173" t="s">
        <v>97</v>
      </c>
      <c r="E102" s="174"/>
      <c r="F102" s="174"/>
      <c r="G102" s="174"/>
      <c r="H102" s="174"/>
      <c r="I102" s="174"/>
      <c r="J102" s="175">
        <f>J191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7"/>
      <c r="C103" s="178"/>
      <c r="D103" s="179" t="s">
        <v>98</v>
      </c>
      <c r="E103" s="180"/>
      <c r="F103" s="180"/>
      <c r="G103" s="180"/>
      <c r="H103" s="180"/>
      <c r="I103" s="180"/>
      <c r="J103" s="181">
        <f>J192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99</v>
      </c>
      <c r="E104" s="180"/>
      <c r="F104" s="180"/>
      <c r="G104" s="180"/>
      <c r="H104" s="180"/>
      <c r="I104" s="180"/>
      <c r="J104" s="181">
        <f>J194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100</v>
      </c>
      <c r="E105" s="180"/>
      <c r="F105" s="180"/>
      <c r="G105" s="180"/>
      <c r="H105" s="180"/>
      <c r="I105" s="180"/>
      <c r="J105" s="181">
        <f>J196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101</v>
      </c>
      <c r="E106" s="180"/>
      <c r="F106" s="180"/>
      <c r="G106" s="180"/>
      <c r="H106" s="180"/>
      <c r="I106" s="180"/>
      <c r="J106" s="181">
        <f>J198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102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E7</f>
        <v xml:space="preserve">Rekonstrukce chodníku  ul. Borovského 2003-2010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F10</f>
        <v>Karviná</v>
      </c>
      <c r="G118" s="39"/>
      <c r="H118" s="39"/>
      <c r="I118" s="31" t="s">
        <v>22</v>
      </c>
      <c r="J118" s="78" t="str">
        <f>IF(J10="","",J10)</f>
        <v>30. 3. 2021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E13</f>
        <v xml:space="preserve">Statutární město  Karviná</v>
      </c>
      <c r="G120" s="39"/>
      <c r="H120" s="39"/>
      <c r="I120" s="31" t="s">
        <v>30</v>
      </c>
      <c r="J120" s="35" t="str">
        <f>E19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IF(E16="","",E16)</f>
        <v>Vyplň údaj</v>
      </c>
      <c r="G121" s="39"/>
      <c r="H121" s="39"/>
      <c r="I121" s="31" t="s">
        <v>33</v>
      </c>
      <c r="J121" s="35" t="str">
        <f>E22</f>
        <v xml:space="preserve">Martin  Pniok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83"/>
      <c r="B123" s="184"/>
      <c r="C123" s="185" t="s">
        <v>103</v>
      </c>
      <c r="D123" s="186" t="s">
        <v>61</v>
      </c>
      <c r="E123" s="186" t="s">
        <v>57</v>
      </c>
      <c r="F123" s="186" t="s">
        <v>58</v>
      </c>
      <c r="G123" s="186" t="s">
        <v>104</v>
      </c>
      <c r="H123" s="186" t="s">
        <v>105</v>
      </c>
      <c r="I123" s="186" t="s">
        <v>106</v>
      </c>
      <c r="J123" s="186" t="s">
        <v>87</v>
      </c>
      <c r="K123" s="187" t="s">
        <v>107</v>
      </c>
      <c r="L123" s="188"/>
      <c r="M123" s="99" t="s">
        <v>1</v>
      </c>
      <c r="N123" s="100" t="s">
        <v>40</v>
      </c>
      <c r="O123" s="100" t="s">
        <v>108</v>
      </c>
      <c r="P123" s="100" t="s">
        <v>109</v>
      </c>
      <c r="Q123" s="100" t="s">
        <v>110</v>
      </c>
      <c r="R123" s="100" t="s">
        <v>111</v>
      </c>
      <c r="S123" s="100" t="s">
        <v>112</v>
      </c>
      <c r="T123" s="101" t="s">
        <v>113</v>
      </c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</row>
    <row r="124" s="2" customFormat="1" ht="22.8" customHeight="1">
      <c r="A124" s="37"/>
      <c r="B124" s="38"/>
      <c r="C124" s="106" t="s">
        <v>114</v>
      </c>
      <c r="D124" s="39"/>
      <c r="E124" s="39"/>
      <c r="F124" s="39"/>
      <c r="G124" s="39"/>
      <c r="H124" s="39"/>
      <c r="I124" s="39"/>
      <c r="J124" s="189">
        <f>BK124</f>
        <v>0</v>
      </c>
      <c r="K124" s="39"/>
      <c r="L124" s="43"/>
      <c r="M124" s="102"/>
      <c r="N124" s="190"/>
      <c r="O124" s="103"/>
      <c r="P124" s="191">
        <f>P125+P191</f>
        <v>0</v>
      </c>
      <c r="Q124" s="103"/>
      <c r="R124" s="191">
        <f>R125+R191</f>
        <v>467.69815940000001</v>
      </c>
      <c r="S124" s="103"/>
      <c r="T124" s="192">
        <f>T125+T191</f>
        <v>377.995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89</v>
      </c>
      <c r="BK124" s="193">
        <f>BK125+BK191</f>
        <v>0</v>
      </c>
    </row>
    <row r="125" s="12" customFormat="1" ht="25.92" customHeight="1">
      <c r="A125" s="12"/>
      <c r="B125" s="194"/>
      <c r="C125" s="195"/>
      <c r="D125" s="196" t="s">
        <v>75</v>
      </c>
      <c r="E125" s="197" t="s">
        <v>115</v>
      </c>
      <c r="F125" s="197" t="s">
        <v>116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P126+P148+P154+P167+P183+P189</f>
        <v>0</v>
      </c>
      <c r="Q125" s="202"/>
      <c r="R125" s="203">
        <f>R126+R148+R154+R167+R183+R189</f>
        <v>467.69815940000001</v>
      </c>
      <c r="S125" s="202"/>
      <c r="T125" s="204">
        <f>T126+T148+T154+T167+T183+T189</f>
        <v>377.995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5" t="s">
        <v>81</v>
      </c>
      <c r="AT125" s="206" t="s">
        <v>75</v>
      </c>
      <c r="AU125" s="206" t="s">
        <v>76</v>
      </c>
      <c r="AY125" s="205" t="s">
        <v>117</v>
      </c>
      <c r="BK125" s="207">
        <f>BK126+BK148+BK154+BK167+BK183+BK189</f>
        <v>0</v>
      </c>
    </row>
    <row r="126" s="12" customFormat="1" ht="22.8" customHeight="1">
      <c r="A126" s="12"/>
      <c r="B126" s="194"/>
      <c r="C126" s="195"/>
      <c r="D126" s="196" t="s">
        <v>75</v>
      </c>
      <c r="E126" s="208" t="s">
        <v>81</v>
      </c>
      <c r="F126" s="208" t="s">
        <v>118</v>
      </c>
      <c r="G126" s="195"/>
      <c r="H126" s="195"/>
      <c r="I126" s="198"/>
      <c r="J126" s="209">
        <f>BK126</f>
        <v>0</v>
      </c>
      <c r="K126" s="195"/>
      <c r="L126" s="200"/>
      <c r="M126" s="201"/>
      <c r="N126" s="202"/>
      <c r="O126" s="202"/>
      <c r="P126" s="203">
        <f>SUM(P127:P147)</f>
        <v>0</v>
      </c>
      <c r="Q126" s="202"/>
      <c r="R126" s="203">
        <f>SUM(R127:R147)</f>
        <v>36.919849999999997</v>
      </c>
      <c r="S126" s="202"/>
      <c r="T126" s="204">
        <f>SUM(T127:T147)</f>
        <v>359.13499999999999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5" t="s">
        <v>81</v>
      </c>
      <c r="AT126" s="206" t="s">
        <v>75</v>
      </c>
      <c r="AU126" s="206" t="s">
        <v>81</v>
      </c>
      <c r="AY126" s="205" t="s">
        <v>117</v>
      </c>
      <c r="BK126" s="207">
        <f>SUM(BK127:BK147)</f>
        <v>0</v>
      </c>
    </row>
    <row r="127" s="2" customFormat="1">
      <c r="A127" s="37"/>
      <c r="B127" s="38"/>
      <c r="C127" s="210" t="s">
        <v>81</v>
      </c>
      <c r="D127" s="210" t="s">
        <v>119</v>
      </c>
      <c r="E127" s="211" t="s">
        <v>120</v>
      </c>
      <c r="F127" s="212" t="s">
        <v>121</v>
      </c>
      <c r="G127" s="213" t="s">
        <v>122</v>
      </c>
      <c r="H127" s="214">
        <v>63</v>
      </c>
      <c r="I127" s="215"/>
      <c r="J127" s="216">
        <f>ROUND(I127*H127,2)</f>
        <v>0</v>
      </c>
      <c r="K127" s="212" t="s">
        <v>123</v>
      </c>
      <c r="L127" s="43"/>
      <c r="M127" s="217" t="s">
        <v>1</v>
      </c>
      <c r="N127" s="218" t="s">
        <v>41</v>
      </c>
      <c r="O127" s="90"/>
      <c r="P127" s="219">
        <f>O127*H127</f>
        <v>0</v>
      </c>
      <c r="Q127" s="219">
        <v>0</v>
      </c>
      <c r="R127" s="219">
        <f>Q127*H127</f>
        <v>0</v>
      </c>
      <c r="S127" s="219">
        <v>0.28999999999999998</v>
      </c>
      <c r="T127" s="220">
        <f>S127*H127</f>
        <v>18.27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1" t="s">
        <v>124</v>
      </c>
      <c r="AT127" s="221" t="s">
        <v>119</v>
      </c>
      <c r="AU127" s="221" t="s">
        <v>83</v>
      </c>
      <c r="AY127" s="16" t="s">
        <v>117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6" t="s">
        <v>81</v>
      </c>
      <c r="BK127" s="222">
        <f>ROUND(I127*H127,2)</f>
        <v>0</v>
      </c>
      <c r="BL127" s="16" t="s">
        <v>124</v>
      </c>
      <c r="BM127" s="221" t="s">
        <v>125</v>
      </c>
    </row>
    <row r="128" s="13" customFormat="1">
      <c r="A128" s="13"/>
      <c r="B128" s="223"/>
      <c r="C128" s="224"/>
      <c r="D128" s="225" t="s">
        <v>126</v>
      </c>
      <c r="E128" s="226" t="s">
        <v>1</v>
      </c>
      <c r="F128" s="227" t="s">
        <v>127</v>
      </c>
      <c r="G128" s="224"/>
      <c r="H128" s="228">
        <v>63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126</v>
      </c>
      <c r="AU128" s="234" t="s">
        <v>83</v>
      </c>
      <c r="AV128" s="13" t="s">
        <v>83</v>
      </c>
      <c r="AW128" s="13" t="s">
        <v>32</v>
      </c>
      <c r="AX128" s="13" t="s">
        <v>81</v>
      </c>
      <c r="AY128" s="234" t="s">
        <v>117</v>
      </c>
    </row>
    <row r="129" s="2" customFormat="1">
      <c r="A129" s="37"/>
      <c r="B129" s="38"/>
      <c r="C129" s="210" t="s">
        <v>83</v>
      </c>
      <c r="D129" s="210" t="s">
        <v>119</v>
      </c>
      <c r="E129" s="211" t="s">
        <v>128</v>
      </c>
      <c r="F129" s="212" t="s">
        <v>129</v>
      </c>
      <c r="G129" s="213" t="s">
        <v>122</v>
      </c>
      <c r="H129" s="214">
        <v>31.5</v>
      </c>
      <c r="I129" s="215"/>
      <c r="J129" s="216">
        <f>ROUND(I129*H129,2)</f>
        <v>0</v>
      </c>
      <c r="K129" s="212" t="s">
        <v>123</v>
      </c>
      <c r="L129" s="43"/>
      <c r="M129" s="217" t="s">
        <v>1</v>
      </c>
      <c r="N129" s="218" t="s">
        <v>41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0.47999999999999998</v>
      </c>
      <c r="T129" s="220">
        <f>S129*H129</f>
        <v>15.119999999999999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124</v>
      </c>
      <c r="AT129" s="221" t="s">
        <v>119</v>
      </c>
      <c r="AU129" s="221" t="s">
        <v>83</v>
      </c>
      <c r="AY129" s="16" t="s">
        <v>117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81</v>
      </c>
      <c r="BK129" s="222">
        <f>ROUND(I129*H129,2)</f>
        <v>0</v>
      </c>
      <c r="BL129" s="16" t="s">
        <v>124</v>
      </c>
      <c r="BM129" s="221" t="s">
        <v>130</v>
      </c>
    </row>
    <row r="130" s="13" customFormat="1">
      <c r="A130" s="13"/>
      <c r="B130" s="223"/>
      <c r="C130" s="224"/>
      <c r="D130" s="225" t="s">
        <v>126</v>
      </c>
      <c r="E130" s="226" t="s">
        <v>1</v>
      </c>
      <c r="F130" s="227" t="s">
        <v>131</v>
      </c>
      <c r="G130" s="224"/>
      <c r="H130" s="228">
        <v>31.5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126</v>
      </c>
      <c r="AU130" s="234" t="s">
        <v>83</v>
      </c>
      <c r="AV130" s="13" t="s">
        <v>83</v>
      </c>
      <c r="AW130" s="13" t="s">
        <v>32</v>
      </c>
      <c r="AX130" s="13" t="s">
        <v>81</v>
      </c>
      <c r="AY130" s="234" t="s">
        <v>117</v>
      </c>
    </row>
    <row r="131" s="2" customFormat="1">
      <c r="A131" s="37"/>
      <c r="B131" s="38"/>
      <c r="C131" s="210" t="s">
        <v>132</v>
      </c>
      <c r="D131" s="210" t="s">
        <v>119</v>
      </c>
      <c r="E131" s="211" t="s">
        <v>133</v>
      </c>
      <c r="F131" s="212" t="s">
        <v>134</v>
      </c>
      <c r="G131" s="213" t="s">
        <v>122</v>
      </c>
      <c r="H131" s="214">
        <v>15.75</v>
      </c>
      <c r="I131" s="215"/>
      <c r="J131" s="216">
        <f>ROUND(I131*H131,2)</f>
        <v>0</v>
      </c>
      <c r="K131" s="212" t="s">
        <v>123</v>
      </c>
      <c r="L131" s="43"/>
      <c r="M131" s="217" t="s">
        <v>1</v>
      </c>
      <c r="N131" s="218" t="s">
        <v>41</v>
      </c>
      <c r="O131" s="90"/>
      <c r="P131" s="219">
        <f>O131*H131</f>
        <v>0</v>
      </c>
      <c r="Q131" s="219">
        <v>0</v>
      </c>
      <c r="R131" s="219">
        <f>Q131*H131</f>
        <v>0</v>
      </c>
      <c r="S131" s="219">
        <v>0.47999999999999998</v>
      </c>
      <c r="T131" s="220">
        <f>S131*H131</f>
        <v>7.5599999999999996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124</v>
      </c>
      <c r="AT131" s="221" t="s">
        <v>119</v>
      </c>
      <c r="AU131" s="221" t="s">
        <v>83</v>
      </c>
      <c r="AY131" s="16" t="s">
        <v>117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81</v>
      </c>
      <c r="BK131" s="222">
        <f>ROUND(I131*H131,2)</f>
        <v>0</v>
      </c>
      <c r="BL131" s="16" t="s">
        <v>124</v>
      </c>
      <c r="BM131" s="221" t="s">
        <v>135</v>
      </c>
    </row>
    <row r="132" s="13" customFormat="1">
      <c r="A132" s="13"/>
      <c r="B132" s="223"/>
      <c r="C132" s="224"/>
      <c r="D132" s="225" t="s">
        <v>126</v>
      </c>
      <c r="E132" s="226" t="s">
        <v>1</v>
      </c>
      <c r="F132" s="227" t="s">
        <v>136</v>
      </c>
      <c r="G132" s="224"/>
      <c r="H132" s="228">
        <v>15.75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126</v>
      </c>
      <c r="AU132" s="234" t="s">
        <v>83</v>
      </c>
      <c r="AV132" s="13" t="s">
        <v>83</v>
      </c>
      <c r="AW132" s="13" t="s">
        <v>32</v>
      </c>
      <c r="AX132" s="13" t="s">
        <v>81</v>
      </c>
      <c r="AY132" s="234" t="s">
        <v>117</v>
      </c>
    </row>
    <row r="133" s="2" customFormat="1">
      <c r="A133" s="37"/>
      <c r="B133" s="38"/>
      <c r="C133" s="210" t="s">
        <v>124</v>
      </c>
      <c r="D133" s="210" t="s">
        <v>119</v>
      </c>
      <c r="E133" s="211" t="s">
        <v>137</v>
      </c>
      <c r="F133" s="212" t="s">
        <v>138</v>
      </c>
      <c r="G133" s="213" t="s">
        <v>122</v>
      </c>
      <c r="H133" s="214">
        <v>252</v>
      </c>
      <c r="I133" s="215"/>
      <c r="J133" s="216">
        <f>ROUND(I133*H133,2)</f>
        <v>0</v>
      </c>
      <c r="K133" s="212" t="s">
        <v>123</v>
      </c>
      <c r="L133" s="43"/>
      <c r="M133" s="217" t="s">
        <v>1</v>
      </c>
      <c r="N133" s="218" t="s">
        <v>41</v>
      </c>
      <c r="O133" s="90"/>
      <c r="P133" s="219">
        <f>O133*H133</f>
        <v>0</v>
      </c>
      <c r="Q133" s="219">
        <v>0</v>
      </c>
      <c r="R133" s="219">
        <f>Q133*H133</f>
        <v>0</v>
      </c>
      <c r="S133" s="219">
        <v>0.28999999999999998</v>
      </c>
      <c r="T133" s="220">
        <f>S133*H133</f>
        <v>73.079999999999998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124</v>
      </c>
      <c r="AT133" s="221" t="s">
        <v>119</v>
      </c>
      <c r="AU133" s="221" t="s">
        <v>83</v>
      </c>
      <c r="AY133" s="16" t="s">
        <v>117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81</v>
      </c>
      <c r="BK133" s="222">
        <f>ROUND(I133*H133,2)</f>
        <v>0</v>
      </c>
      <c r="BL133" s="16" t="s">
        <v>124</v>
      </c>
      <c r="BM133" s="221" t="s">
        <v>139</v>
      </c>
    </row>
    <row r="134" s="13" customFormat="1">
      <c r="A134" s="13"/>
      <c r="B134" s="223"/>
      <c r="C134" s="224"/>
      <c r="D134" s="225" t="s">
        <v>126</v>
      </c>
      <c r="E134" s="226" t="s">
        <v>1</v>
      </c>
      <c r="F134" s="227" t="s">
        <v>140</v>
      </c>
      <c r="G134" s="224"/>
      <c r="H134" s="228">
        <v>252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126</v>
      </c>
      <c r="AU134" s="234" t="s">
        <v>83</v>
      </c>
      <c r="AV134" s="13" t="s">
        <v>83</v>
      </c>
      <c r="AW134" s="13" t="s">
        <v>32</v>
      </c>
      <c r="AX134" s="13" t="s">
        <v>81</v>
      </c>
      <c r="AY134" s="234" t="s">
        <v>117</v>
      </c>
    </row>
    <row r="135" s="2" customFormat="1">
      <c r="A135" s="37"/>
      <c r="B135" s="38"/>
      <c r="C135" s="210" t="s">
        <v>141</v>
      </c>
      <c r="D135" s="210" t="s">
        <v>119</v>
      </c>
      <c r="E135" s="211" t="s">
        <v>142</v>
      </c>
      <c r="F135" s="212" t="s">
        <v>143</v>
      </c>
      <c r="G135" s="213" t="s">
        <v>122</v>
      </c>
      <c r="H135" s="214">
        <v>252</v>
      </c>
      <c r="I135" s="215"/>
      <c r="J135" s="216">
        <f>ROUND(I135*H135,2)</f>
        <v>0</v>
      </c>
      <c r="K135" s="212" t="s">
        <v>123</v>
      </c>
      <c r="L135" s="43"/>
      <c r="M135" s="217" t="s">
        <v>1</v>
      </c>
      <c r="N135" s="218" t="s">
        <v>41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0.47999999999999998</v>
      </c>
      <c r="T135" s="220">
        <f>S135*H135</f>
        <v>120.95999999999999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124</v>
      </c>
      <c r="AT135" s="221" t="s">
        <v>119</v>
      </c>
      <c r="AU135" s="221" t="s">
        <v>83</v>
      </c>
      <c r="AY135" s="16" t="s">
        <v>117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81</v>
      </c>
      <c r="BK135" s="222">
        <f>ROUND(I135*H135,2)</f>
        <v>0</v>
      </c>
      <c r="BL135" s="16" t="s">
        <v>124</v>
      </c>
      <c r="BM135" s="221" t="s">
        <v>144</v>
      </c>
    </row>
    <row r="136" s="13" customFormat="1">
      <c r="A136" s="13"/>
      <c r="B136" s="223"/>
      <c r="C136" s="224"/>
      <c r="D136" s="225" t="s">
        <v>126</v>
      </c>
      <c r="E136" s="226" t="s">
        <v>1</v>
      </c>
      <c r="F136" s="227" t="s">
        <v>140</v>
      </c>
      <c r="G136" s="224"/>
      <c r="H136" s="228">
        <v>252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126</v>
      </c>
      <c r="AU136" s="234" t="s">
        <v>83</v>
      </c>
      <c r="AV136" s="13" t="s">
        <v>83</v>
      </c>
      <c r="AW136" s="13" t="s">
        <v>32</v>
      </c>
      <c r="AX136" s="13" t="s">
        <v>81</v>
      </c>
      <c r="AY136" s="234" t="s">
        <v>117</v>
      </c>
    </row>
    <row r="137" s="2" customFormat="1">
      <c r="A137" s="37"/>
      <c r="B137" s="38"/>
      <c r="C137" s="210" t="s">
        <v>145</v>
      </c>
      <c r="D137" s="210" t="s">
        <v>119</v>
      </c>
      <c r="E137" s="211" t="s">
        <v>146</v>
      </c>
      <c r="F137" s="212" t="s">
        <v>147</v>
      </c>
      <c r="G137" s="213" t="s">
        <v>122</v>
      </c>
      <c r="H137" s="214">
        <v>15.75</v>
      </c>
      <c r="I137" s="215"/>
      <c r="J137" s="216">
        <f>ROUND(I137*H137,2)</f>
        <v>0</v>
      </c>
      <c r="K137" s="212" t="s">
        <v>123</v>
      </c>
      <c r="L137" s="43"/>
      <c r="M137" s="217" t="s">
        <v>1</v>
      </c>
      <c r="N137" s="218" t="s">
        <v>41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0.47999999999999998</v>
      </c>
      <c r="T137" s="220">
        <f>S137*H137</f>
        <v>7.5599999999999996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124</v>
      </c>
      <c r="AT137" s="221" t="s">
        <v>119</v>
      </c>
      <c r="AU137" s="221" t="s">
        <v>83</v>
      </c>
      <c r="AY137" s="16" t="s">
        <v>117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81</v>
      </c>
      <c r="BK137" s="222">
        <f>ROUND(I137*H137,2)</f>
        <v>0</v>
      </c>
      <c r="BL137" s="16" t="s">
        <v>124</v>
      </c>
      <c r="BM137" s="221" t="s">
        <v>148</v>
      </c>
    </row>
    <row r="138" s="13" customFormat="1">
      <c r="A138" s="13"/>
      <c r="B138" s="223"/>
      <c r="C138" s="224"/>
      <c r="D138" s="225" t="s">
        <v>126</v>
      </c>
      <c r="E138" s="226" t="s">
        <v>1</v>
      </c>
      <c r="F138" s="227" t="s">
        <v>136</v>
      </c>
      <c r="G138" s="224"/>
      <c r="H138" s="228">
        <v>15.75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126</v>
      </c>
      <c r="AU138" s="234" t="s">
        <v>83</v>
      </c>
      <c r="AV138" s="13" t="s">
        <v>83</v>
      </c>
      <c r="AW138" s="13" t="s">
        <v>32</v>
      </c>
      <c r="AX138" s="13" t="s">
        <v>81</v>
      </c>
      <c r="AY138" s="234" t="s">
        <v>117</v>
      </c>
    </row>
    <row r="139" s="2" customFormat="1">
      <c r="A139" s="37"/>
      <c r="B139" s="38"/>
      <c r="C139" s="210" t="s">
        <v>149</v>
      </c>
      <c r="D139" s="210" t="s">
        <v>119</v>
      </c>
      <c r="E139" s="211" t="s">
        <v>150</v>
      </c>
      <c r="F139" s="212" t="s">
        <v>151</v>
      </c>
      <c r="G139" s="213" t="s">
        <v>122</v>
      </c>
      <c r="H139" s="214">
        <v>315</v>
      </c>
      <c r="I139" s="215"/>
      <c r="J139" s="216">
        <f>ROUND(I139*H139,2)</f>
        <v>0</v>
      </c>
      <c r="K139" s="212" t="s">
        <v>123</v>
      </c>
      <c r="L139" s="43"/>
      <c r="M139" s="217" t="s">
        <v>1</v>
      </c>
      <c r="N139" s="218" t="s">
        <v>41</v>
      </c>
      <c r="O139" s="90"/>
      <c r="P139" s="219">
        <f>O139*H139</f>
        <v>0</v>
      </c>
      <c r="Q139" s="219">
        <v>5.0000000000000002E-05</v>
      </c>
      <c r="R139" s="219">
        <f>Q139*H139</f>
        <v>0.01575</v>
      </c>
      <c r="S139" s="219">
        <v>0.11500000000000001</v>
      </c>
      <c r="T139" s="220">
        <f>S139*H139</f>
        <v>36.225000000000001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124</v>
      </c>
      <c r="AT139" s="221" t="s">
        <v>119</v>
      </c>
      <c r="AU139" s="221" t="s">
        <v>83</v>
      </c>
      <c r="AY139" s="16" t="s">
        <v>117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81</v>
      </c>
      <c r="BK139" s="222">
        <f>ROUND(I139*H139,2)</f>
        <v>0</v>
      </c>
      <c r="BL139" s="16" t="s">
        <v>124</v>
      </c>
      <c r="BM139" s="221" t="s">
        <v>152</v>
      </c>
    </row>
    <row r="140" s="2" customFormat="1" ht="16.5" customHeight="1">
      <c r="A140" s="37"/>
      <c r="B140" s="38"/>
      <c r="C140" s="210" t="s">
        <v>153</v>
      </c>
      <c r="D140" s="210" t="s">
        <v>119</v>
      </c>
      <c r="E140" s="211" t="s">
        <v>154</v>
      </c>
      <c r="F140" s="212" t="s">
        <v>155</v>
      </c>
      <c r="G140" s="213" t="s">
        <v>156</v>
      </c>
      <c r="H140" s="214">
        <v>392</v>
      </c>
      <c r="I140" s="215"/>
      <c r="J140" s="216">
        <f>ROUND(I140*H140,2)</f>
        <v>0</v>
      </c>
      <c r="K140" s="212" t="s">
        <v>123</v>
      </c>
      <c r="L140" s="43"/>
      <c r="M140" s="217" t="s">
        <v>1</v>
      </c>
      <c r="N140" s="218" t="s">
        <v>41</v>
      </c>
      <c r="O140" s="90"/>
      <c r="P140" s="219">
        <f>O140*H140</f>
        <v>0</v>
      </c>
      <c r="Q140" s="219">
        <v>0</v>
      </c>
      <c r="R140" s="219">
        <f>Q140*H140</f>
        <v>0</v>
      </c>
      <c r="S140" s="219">
        <v>0.20499999999999999</v>
      </c>
      <c r="T140" s="220">
        <f>S140*H140</f>
        <v>80.359999999999999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124</v>
      </c>
      <c r="AT140" s="221" t="s">
        <v>119</v>
      </c>
      <c r="AU140" s="221" t="s">
        <v>83</v>
      </c>
      <c r="AY140" s="16" t="s">
        <v>117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81</v>
      </c>
      <c r="BK140" s="222">
        <f>ROUND(I140*H140,2)</f>
        <v>0</v>
      </c>
      <c r="BL140" s="16" t="s">
        <v>124</v>
      </c>
      <c r="BM140" s="221" t="s">
        <v>157</v>
      </c>
    </row>
    <row r="141" s="2" customFormat="1">
      <c r="A141" s="37"/>
      <c r="B141" s="38"/>
      <c r="C141" s="210" t="s">
        <v>158</v>
      </c>
      <c r="D141" s="210" t="s">
        <v>119</v>
      </c>
      <c r="E141" s="211" t="s">
        <v>159</v>
      </c>
      <c r="F141" s="212" t="s">
        <v>160</v>
      </c>
      <c r="G141" s="213" t="s">
        <v>122</v>
      </c>
      <c r="H141" s="214">
        <v>205</v>
      </c>
      <c r="I141" s="215"/>
      <c r="J141" s="216">
        <f>ROUND(I141*H141,2)</f>
        <v>0</v>
      </c>
      <c r="K141" s="212" t="s">
        <v>1</v>
      </c>
      <c r="L141" s="43"/>
      <c r="M141" s="217" t="s">
        <v>1</v>
      </c>
      <c r="N141" s="218" t="s">
        <v>41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124</v>
      </c>
      <c r="AT141" s="221" t="s">
        <v>119</v>
      </c>
      <c r="AU141" s="221" t="s">
        <v>83</v>
      </c>
      <c r="AY141" s="16" t="s">
        <v>117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81</v>
      </c>
      <c r="BK141" s="222">
        <f>ROUND(I141*H141,2)</f>
        <v>0</v>
      </c>
      <c r="BL141" s="16" t="s">
        <v>124</v>
      </c>
      <c r="BM141" s="221" t="s">
        <v>161</v>
      </c>
    </row>
    <row r="142" s="2" customFormat="1" ht="16.5" customHeight="1">
      <c r="A142" s="37"/>
      <c r="B142" s="38"/>
      <c r="C142" s="235" t="s">
        <v>162</v>
      </c>
      <c r="D142" s="235" t="s">
        <v>163</v>
      </c>
      <c r="E142" s="236" t="s">
        <v>164</v>
      </c>
      <c r="F142" s="237" t="s">
        <v>165</v>
      </c>
      <c r="G142" s="238" t="s">
        <v>166</v>
      </c>
      <c r="H142" s="239">
        <v>36.899999999999999</v>
      </c>
      <c r="I142" s="240"/>
      <c r="J142" s="241">
        <f>ROUND(I142*H142,2)</f>
        <v>0</v>
      </c>
      <c r="K142" s="237" t="s">
        <v>123</v>
      </c>
      <c r="L142" s="242"/>
      <c r="M142" s="243" t="s">
        <v>1</v>
      </c>
      <c r="N142" s="244" t="s">
        <v>41</v>
      </c>
      <c r="O142" s="90"/>
      <c r="P142" s="219">
        <f>O142*H142</f>
        <v>0</v>
      </c>
      <c r="Q142" s="219">
        <v>1</v>
      </c>
      <c r="R142" s="219">
        <f>Q142*H142</f>
        <v>36.899999999999999</v>
      </c>
      <c r="S142" s="219">
        <v>0</v>
      </c>
      <c r="T142" s="22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153</v>
      </c>
      <c r="AT142" s="221" t="s">
        <v>163</v>
      </c>
      <c r="AU142" s="221" t="s">
        <v>83</v>
      </c>
      <c r="AY142" s="16" t="s">
        <v>117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81</v>
      </c>
      <c r="BK142" s="222">
        <f>ROUND(I142*H142,2)</f>
        <v>0</v>
      </c>
      <c r="BL142" s="16" t="s">
        <v>124</v>
      </c>
      <c r="BM142" s="221" t="s">
        <v>167</v>
      </c>
    </row>
    <row r="143" s="13" customFormat="1">
      <c r="A143" s="13"/>
      <c r="B143" s="223"/>
      <c r="C143" s="224"/>
      <c r="D143" s="225" t="s">
        <v>126</v>
      </c>
      <c r="E143" s="226" t="s">
        <v>1</v>
      </c>
      <c r="F143" s="227" t="s">
        <v>168</v>
      </c>
      <c r="G143" s="224"/>
      <c r="H143" s="228">
        <v>36.899999999999999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126</v>
      </c>
      <c r="AU143" s="234" t="s">
        <v>83</v>
      </c>
      <c r="AV143" s="13" t="s">
        <v>83</v>
      </c>
      <c r="AW143" s="13" t="s">
        <v>32</v>
      </c>
      <c r="AX143" s="13" t="s">
        <v>81</v>
      </c>
      <c r="AY143" s="234" t="s">
        <v>117</v>
      </c>
    </row>
    <row r="144" s="2" customFormat="1">
      <c r="A144" s="37"/>
      <c r="B144" s="38"/>
      <c r="C144" s="210" t="s">
        <v>169</v>
      </c>
      <c r="D144" s="210" t="s">
        <v>119</v>
      </c>
      <c r="E144" s="211" t="s">
        <v>170</v>
      </c>
      <c r="F144" s="212" t="s">
        <v>171</v>
      </c>
      <c r="G144" s="213" t="s">
        <v>122</v>
      </c>
      <c r="H144" s="214">
        <v>205</v>
      </c>
      <c r="I144" s="215"/>
      <c r="J144" s="216">
        <f>ROUND(I144*H144,2)</f>
        <v>0</v>
      </c>
      <c r="K144" s="212" t="s">
        <v>123</v>
      </c>
      <c r="L144" s="43"/>
      <c r="M144" s="217" t="s">
        <v>1</v>
      </c>
      <c r="N144" s="218" t="s">
        <v>41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124</v>
      </c>
      <c r="AT144" s="221" t="s">
        <v>119</v>
      </c>
      <c r="AU144" s="221" t="s">
        <v>83</v>
      </c>
      <c r="AY144" s="16" t="s">
        <v>117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81</v>
      </c>
      <c r="BK144" s="222">
        <f>ROUND(I144*H144,2)</f>
        <v>0</v>
      </c>
      <c r="BL144" s="16" t="s">
        <v>124</v>
      </c>
      <c r="BM144" s="221" t="s">
        <v>172</v>
      </c>
    </row>
    <row r="145" s="13" customFormat="1">
      <c r="A145" s="13"/>
      <c r="B145" s="223"/>
      <c r="C145" s="224"/>
      <c r="D145" s="225" t="s">
        <v>126</v>
      </c>
      <c r="E145" s="226" t="s">
        <v>1</v>
      </c>
      <c r="F145" s="227" t="s">
        <v>173</v>
      </c>
      <c r="G145" s="224"/>
      <c r="H145" s="228">
        <v>205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126</v>
      </c>
      <c r="AU145" s="234" t="s">
        <v>83</v>
      </c>
      <c r="AV145" s="13" t="s">
        <v>83</v>
      </c>
      <c r="AW145" s="13" t="s">
        <v>32</v>
      </c>
      <c r="AX145" s="13" t="s">
        <v>81</v>
      </c>
      <c r="AY145" s="234" t="s">
        <v>117</v>
      </c>
    </row>
    <row r="146" s="2" customFormat="1" ht="16.5" customHeight="1">
      <c r="A146" s="37"/>
      <c r="B146" s="38"/>
      <c r="C146" s="235" t="s">
        <v>174</v>
      </c>
      <c r="D146" s="235" t="s">
        <v>163</v>
      </c>
      <c r="E146" s="236" t="s">
        <v>175</v>
      </c>
      <c r="F146" s="237" t="s">
        <v>176</v>
      </c>
      <c r="G146" s="238" t="s">
        <v>177</v>
      </c>
      <c r="H146" s="239">
        <v>4.0999999999999996</v>
      </c>
      <c r="I146" s="240"/>
      <c r="J146" s="241">
        <f>ROUND(I146*H146,2)</f>
        <v>0</v>
      </c>
      <c r="K146" s="237" t="s">
        <v>123</v>
      </c>
      <c r="L146" s="242"/>
      <c r="M146" s="243" t="s">
        <v>1</v>
      </c>
      <c r="N146" s="244" t="s">
        <v>41</v>
      </c>
      <c r="O146" s="90"/>
      <c r="P146" s="219">
        <f>O146*H146</f>
        <v>0</v>
      </c>
      <c r="Q146" s="219">
        <v>0.001</v>
      </c>
      <c r="R146" s="219">
        <f>Q146*H146</f>
        <v>0.0040999999999999995</v>
      </c>
      <c r="S146" s="219">
        <v>0</v>
      </c>
      <c r="T146" s="22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1" t="s">
        <v>153</v>
      </c>
      <c r="AT146" s="221" t="s">
        <v>163</v>
      </c>
      <c r="AU146" s="221" t="s">
        <v>83</v>
      </c>
      <c r="AY146" s="16" t="s">
        <v>117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6" t="s">
        <v>81</v>
      </c>
      <c r="BK146" s="222">
        <f>ROUND(I146*H146,2)</f>
        <v>0</v>
      </c>
      <c r="BL146" s="16" t="s">
        <v>124</v>
      </c>
      <c r="BM146" s="221" t="s">
        <v>178</v>
      </c>
    </row>
    <row r="147" s="13" customFormat="1">
      <c r="A147" s="13"/>
      <c r="B147" s="223"/>
      <c r="C147" s="224"/>
      <c r="D147" s="225" t="s">
        <v>126</v>
      </c>
      <c r="E147" s="224"/>
      <c r="F147" s="227" t="s">
        <v>179</v>
      </c>
      <c r="G147" s="224"/>
      <c r="H147" s="228">
        <v>4.0999999999999996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126</v>
      </c>
      <c r="AU147" s="234" t="s">
        <v>83</v>
      </c>
      <c r="AV147" s="13" t="s">
        <v>83</v>
      </c>
      <c r="AW147" s="13" t="s">
        <v>4</v>
      </c>
      <c r="AX147" s="13" t="s">
        <v>81</v>
      </c>
      <c r="AY147" s="234" t="s">
        <v>117</v>
      </c>
    </row>
    <row r="148" s="12" customFormat="1" ht="22.8" customHeight="1">
      <c r="A148" s="12"/>
      <c r="B148" s="194"/>
      <c r="C148" s="195"/>
      <c r="D148" s="196" t="s">
        <v>75</v>
      </c>
      <c r="E148" s="208" t="s">
        <v>141</v>
      </c>
      <c r="F148" s="208" t="s">
        <v>180</v>
      </c>
      <c r="G148" s="195"/>
      <c r="H148" s="195"/>
      <c r="I148" s="198"/>
      <c r="J148" s="209">
        <f>BK148</f>
        <v>0</v>
      </c>
      <c r="K148" s="195"/>
      <c r="L148" s="200"/>
      <c r="M148" s="201"/>
      <c r="N148" s="202"/>
      <c r="O148" s="202"/>
      <c r="P148" s="203">
        <f>SUM(P149:P153)</f>
        <v>0</v>
      </c>
      <c r="Q148" s="202"/>
      <c r="R148" s="203">
        <f>SUM(R149:R153)</f>
        <v>287.33670000000001</v>
      </c>
      <c r="S148" s="202"/>
      <c r="T148" s="20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5" t="s">
        <v>81</v>
      </c>
      <c r="AT148" s="206" t="s">
        <v>75</v>
      </c>
      <c r="AU148" s="206" t="s">
        <v>81</v>
      </c>
      <c r="AY148" s="205" t="s">
        <v>117</v>
      </c>
      <c r="BK148" s="207">
        <f>SUM(BK149:BK153)</f>
        <v>0</v>
      </c>
    </row>
    <row r="149" s="2" customFormat="1">
      <c r="A149" s="37"/>
      <c r="B149" s="38"/>
      <c r="C149" s="210" t="s">
        <v>181</v>
      </c>
      <c r="D149" s="210" t="s">
        <v>119</v>
      </c>
      <c r="E149" s="211" t="s">
        <v>182</v>
      </c>
      <c r="F149" s="212" t="s">
        <v>183</v>
      </c>
      <c r="G149" s="213" t="s">
        <v>122</v>
      </c>
      <c r="H149" s="214">
        <v>315</v>
      </c>
      <c r="I149" s="215"/>
      <c r="J149" s="216">
        <f>ROUND(I149*H149,2)</f>
        <v>0</v>
      </c>
      <c r="K149" s="212" t="s">
        <v>123</v>
      </c>
      <c r="L149" s="43"/>
      <c r="M149" s="217" t="s">
        <v>1</v>
      </c>
      <c r="N149" s="218" t="s">
        <v>41</v>
      </c>
      <c r="O149" s="90"/>
      <c r="P149" s="219">
        <f>O149*H149</f>
        <v>0</v>
      </c>
      <c r="Q149" s="219">
        <v>0.19700000000000001</v>
      </c>
      <c r="R149" s="219">
        <f>Q149*H149</f>
        <v>62.055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124</v>
      </c>
      <c r="AT149" s="221" t="s">
        <v>119</v>
      </c>
      <c r="AU149" s="221" t="s">
        <v>83</v>
      </c>
      <c r="AY149" s="16" t="s">
        <v>117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81</v>
      </c>
      <c r="BK149" s="222">
        <f>ROUND(I149*H149,2)</f>
        <v>0</v>
      </c>
      <c r="BL149" s="16" t="s">
        <v>124</v>
      </c>
      <c r="BM149" s="221" t="s">
        <v>184</v>
      </c>
    </row>
    <row r="150" s="2" customFormat="1">
      <c r="A150" s="37"/>
      <c r="B150" s="38"/>
      <c r="C150" s="210" t="s">
        <v>185</v>
      </c>
      <c r="D150" s="210" t="s">
        <v>119</v>
      </c>
      <c r="E150" s="211" t="s">
        <v>186</v>
      </c>
      <c r="F150" s="212" t="s">
        <v>187</v>
      </c>
      <c r="G150" s="213" t="s">
        <v>122</v>
      </c>
      <c r="H150" s="214">
        <v>315</v>
      </c>
      <c r="I150" s="215"/>
      <c r="J150" s="216">
        <f>ROUND(I150*H150,2)</f>
        <v>0</v>
      </c>
      <c r="K150" s="212" t="s">
        <v>123</v>
      </c>
      <c r="L150" s="43"/>
      <c r="M150" s="217" t="s">
        <v>1</v>
      </c>
      <c r="N150" s="218" t="s">
        <v>41</v>
      </c>
      <c r="O150" s="90"/>
      <c r="P150" s="219">
        <f>O150*H150</f>
        <v>0</v>
      </c>
      <c r="Q150" s="219">
        <v>0.496</v>
      </c>
      <c r="R150" s="219">
        <f>Q150*H150</f>
        <v>156.24000000000001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124</v>
      </c>
      <c r="AT150" s="221" t="s">
        <v>119</v>
      </c>
      <c r="AU150" s="221" t="s">
        <v>83</v>
      </c>
      <c r="AY150" s="16" t="s">
        <v>117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81</v>
      </c>
      <c r="BK150" s="222">
        <f>ROUND(I150*H150,2)</f>
        <v>0</v>
      </c>
      <c r="BL150" s="16" t="s">
        <v>124</v>
      </c>
      <c r="BM150" s="221" t="s">
        <v>188</v>
      </c>
    </row>
    <row r="151" s="2" customFormat="1">
      <c r="A151" s="37"/>
      <c r="B151" s="38"/>
      <c r="C151" s="210" t="s">
        <v>8</v>
      </c>
      <c r="D151" s="210" t="s">
        <v>119</v>
      </c>
      <c r="E151" s="211" t="s">
        <v>189</v>
      </c>
      <c r="F151" s="212" t="s">
        <v>190</v>
      </c>
      <c r="G151" s="213" t="s">
        <v>122</v>
      </c>
      <c r="H151" s="214">
        <v>315</v>
      </c>
      <c r="I151" s="215"/>
      <c r="J151" s="216">
        <f>ROUND(I151*H151,2)</f>
        <v>0</v>
      </c>
      <c r="K151" s="212" t="s">
        <v>123</v>
      </c>
      <c r="L151" s="43"/>
      <c r="M151" s="217" t="s">
        <v>1</v>
      </c>
      <c r="N151" s="218" t="s">
        <v>41</v>
      </c>
      <c r="O151" s="90"/>
      <c r="P151" s="219">
        <f>O151*H151</f>
        <v>0</v>
      </c>
      <c r="Q151" s="219">
        <v>0.084250000000000005</v>
      </c>
      <c r="R151" s="219">
        <f>Q151*H151</f>
        <v>26.53875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124</v>
      </c>
      <c r="AT151" s="221" t="s">
        <v>119</v>
      </c>
      <c r="AU151" s="221" t="s">
        <v>83</v>
      </c>
      <c r="AY151" s="16" t="s">
        <v>117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81</v>
      </c>
      <c r="BK151" s="222">
        <f>ROUND(I151*H151,2)</f>
        <v>0</v>
      </c>
      <c r="BL151" s="16" t="s">
        <v>124</v>
      </c>
      <c r="BM151" s="221" t="s">
        <v>191</v>
      </c>
    </row>
    <row r="152" s="2" customFormat="1" ht="21.75" customHeight="1">
      <c r="A152" s="37"/>
      <c r="B152" s="38"/>
      <c r="C152" s="235" t="s">
        <v>192</v>
      </c>
      <c r="D152" s="235" t="s">
        <v>163</v>
      </c>
      <c r="E152" s="236" t="s">
        <v>193</v>
      </c>
      <c r="F152" s="237" t="s">
        <v>194</v>
      </c>
      <c r="G152" s="238" t="s">
        <v>122</v>
      </c>
      <c r="H152" s="239">
        <v>324.44999999999999</v>
      </c>
      <c r="I152" s="240"/>
      <c r="J152" s="241">
        <f>ROUND(I152*H152,2)</f>
        <v>0</v>
      </c>
      <c r="K152" s="237" t="s">
        <v>123</v>
      </c>
      <c r="L152" s="242"/>
      <c r="M152" s="243" t="s">
        <v>1</v>
      </c>
      <c r="N152" s="244" t="s">
        <v>41</v>
      </c>
      <c r="O152" s="90"/>
      <c r="P152" s="219">
        <f>O152*H152</f>
        <v>0</v>
      </c>
      <c r="Q152" s="219">
        <v>0.13100000000000001</v>
      </c>
      <c r="R152" s="219">
        <f>Q152*H152</f>
        <v>42.502949999999998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153</v>
      </c>
      <c r="AT152" s="221" t="s">
        <v>163</v>
      </c>
      <c r="AU152" s="221" t="s">
        <v>83</v>
      </c>
      <c r="AY152" s="16" t="s">
        <v>117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81</v>
      </c>
      <c r="BK152" s="222">
        <f>ROUND(I152*H152,2)</f>
        <v>0</v>
      </c>
      <c r="BL152" s="16" t="s">
        <v>124</v>
      </c>
      <c r="BM152" s="221" t="s">
        <v>195</v>
      </c>
    </row>
    <row r="153" s="13" customFormat="1">
      <c r="A153" s="13"/>
      <c r="B153" s="223"/>
      <c r="C153" s="224"/>
      <c r="D153" s="225" t="s">
        <v>126</v>
      </c>
      <c r="E153" s="224"/>
      <c r="F153" s="227" t="s">
        <v>196</v>
      </c>
      <c r="G153" s="224"/>
      <c r="H153" s="228">
        <v>324.44999999999999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126</v>
      </c>
      <c r="AU153" s="234" t="s">
        <v>83</v>
      </c>
      <c r="AV153" s="13" t="s">
        <v>83</v>
      </c>
      <c r="AW153" s="13" t="s">
        <v>4</v>
      </c>
      <c r="AX153" s="13" t="s">
        <v>81</v>
      </c>
      <c r="AY153" s="234" t="s">
        <v>117</v>
      </c>
    </row>
    <row r="154" s="12" customFormat="1" ht="22.8" customHeight="1">
      <c r="A154" s="12"/>
      <c r="B154" s="194"/>
      <c r="C154" s="195"/>
      <c r="D154" s="196" t="s">
        <v>75</v>
      </c>
      <c r="E154" s="208" t="s">
        <v>153</v>
      </c>
      <c r="F154" s="208" t="s">
        <v>197</v>
      </c>
      <c r="G154" s="195"/>
      <c r="H154" s="195"/>
      <c r="I154" s="198"/>
      <c r="J154" s="209">
        <f>BK154</f>
        <v>0</v>
      </c>
      <c r="K154" s="195"/>
      <c r="L154" s="200"/>
      <c r="M154" s="201"/>
      <c r="N154" s="202"/>
      <c r="O154" s="202"/>
      <c r="P154" s="203">
        <f>SUM(P155:P166)</f>
        <v>0</v>
      </c>
      <c r="Q154" s="202"/>
      <c r="R154" s="203">
        <f>SUM(R155:R166)</f>
        <v>4.3395200000000003</v>
      </c>
      <c r="S154" s="202"/>
      <c r="T154" s="204">
        <f>SUM(T155:T166)</f>
        <v>1.3599999999999999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5" t="s">
        <v>81</v>
      </c>
      <c r="AT154" s="206" t="s">
        <v>75</v>
      </c>
      <c r="AU154" s="206" t="s">
        <v>81</v>
      </c>
      <c r="AY154" s="205" t="s">
        <v>117</v>
      </c>
      <c r="BK154" s="207">
        <f>SUM(BK155:BK166)</f>
        <v>0</v>
      </c>
    </row>
    <row r="155" s="2" customFormat="1">
      <c r="A155" s="37"/>
      <c r="B155" s="38"/>
      <c r="C155" s="210" t="s">
        <v>198</v>
      </c>
      <c r="D155" s="210" t="s">
        <v>119</v>
      </c>
      <c r="E155" s="211" t="s">
        <v>199</v>
      </c>
      <c r="F155" s="212" t="s">
        <v>200</v>
      </c>
      <c r="G155" s="213" t="s">
        <v>201</v>
      </c>
      <c r="H155" s="214">
        <v>0.5</v>
      </c>
      <c r="I155" s="215"/>
      <c r="J155" s="216">
        <f>ROUND(I155*H155,2)</f>
        <v>0</v>
      </c>
      <c r="K155" s="212" t="s">
        <v>123</v>
      </c>
      <c r="L155" s="43"/>
      <c r="M155" s="217" t="s">
        <v>1</v>
      </c>
      <c r="N155" s="218" t="s">
        <v>41</v>
      </c>
      <c r="O155" s="90"/>
      <c r="P155" s="219">
        <f>O155*H155</f>
        <v>0</v>
      </c>
      <c r="Q155" s="219">
        <v>0</v>
      </c>
      <c r="R155" s="219">
        <f>Q155*H155</f>
        <v>0</v>
      </c>
      <c r="S155" s="219">
        <v>1.9199999999999999</v>
      </c>
      <c r="T155" s="220">
        <f>S155*H155</f>
        <v>0.95999999999999996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124</v>
      </c>
      <c r="AT155" s="221" t="s">
        <v>119</v>
      </c>
      <c r="AU155" s="221" t="s">
        <v>83</v>
      </c>
      <c r="AY155" s="16" t="s">
        <v>117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81</v>
      </c>
      <c r="BK155" s="222">
        <f>ROUND(I155*H155,2)</f>
        <v>0</v>
      </c>
      <c r="BL155" s="16" t="s">
        <v>124</v>
      </c>
      <c r="BM155" s="221" t="s">
        <v>202</v>
      </c>
    </row>
    <row r="156" s="13" customFormat="1">
      <c r="A156" s="13"/>
      <c r="B156" s="223"/>
      <c r="C156" s="224"/>
      <c r="D156" s="225" t="s">
        <v>126</v>
      </c>
      <c r="E156" s="226" t="s">
        <v>1</v>
      </c>
      <c r="F156" s="227" t="s">
        <v>203</v>
      </c>
      <c r="G156" s="224"/>
      <c r="H156" s="228">
        <v>0.5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126</v>
      </c>
      <c r="AU156" s="234" t="s">
        <v>83</v>
      </c>
      <c r="AV156" s="13" t="s">
        <v>83</v>
      </c>
      <c r="AW156" s="13" t="s">
        <v>32</v>
      </c>
      <c r="AX156" s="13" t="s">
        <v>81</v>
      </c>
      <c r="AY156" s="234" t="s">
        <v>117</v>
      </c>
    </row>
    <row r="157" s="2" customFormat="1">
      <c r="A157" s="37"/>
      <c r="B157" s="38"/>
      <c r="C157" s="210" t="s">
        <v>204</v>
      </c>
      <c r="D157" s="210" t="s">
        <v>119</v>
      </c>
      <c r="E157" s="211" t="s">
        <v>205</v>
      </c>
      <c r="F157" s="212" t="s">
        <v>206</v>
      </c>
      <c r="G157" s="213" t="s">
        <v>207</v>
      </c>
      <c r="H157" s="214">
        <v>2</v>
      </c>
      <c r="I157" s="215"/>
      <c r="J157" s="216">
        <f>ROUND(I157*H157,2)</f>
        <v>0</v>
      </c>
      <c r="K157" s="212" t="s">
        <v>123</v>
      </c>
      <c r="L157" s="43"/>
      <c r="M157" s="217" t="s">
        <v>1</v>
      </c>
      <c r="N157" s="218" t="s">
        <v>41</v>
      </c>
      <c r="O157" s="90"/>
      <c r="P157" s="219">
        <f>O157*H157</f>
        <v>0</v>
      </c>
      <c r="Q157" s="219">
        <v>0.34089999999999998</v>
      </c>
      <c r="R157" s="219">
        <f>Q157*H157</f>
        <v>0.68179999999999996</v>
      </c>
      <c r="S157" s="219">
        <v>0</v>
      </c>
      <c r="T157" s="22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124</v>
      </c>
      <c r="AT157" s="221" t="s">
        <v>119</v>
      </c>
      <c r="AU157" s="221" t="s">
        <v>83</v>
      </c>
      <c r="AY157" s="16" t="s">
        <v>117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81</v>
      </c>
      <c r="BK157" s="222">
        <f>ROUND(I157*H157,2)</f>
        <v>0</v>
      </c>
      <c r="BL157" s="16" t="s">
        <v>124</v>
      </c>
      <c r="BM157" s="221" t="s">
        <v>208</v>
      </c>
    </row>
    <row r="158" s="2" customFormat="1">
      <c r="A158" s="37"/>
      <c r="B158" s="38"/>
      <c r="C158" s="235" t="s">
        <v>209</v>
      </c>
      <c r="D158" s="235" t="s">
        <v>163</v>
      </c>
      <c r="E158" s="236" t="s">
        <v>210</v>
      </c>
      <c r="F158" s="237" t="s">
        <v>211</v>
      </c>
      <c r="G158" s="238" t="s">
        <v>207</v>
      </c>
      <c r="H158" s="239">
        <v>2</v>
      </c>
      <c r="I158" s="240"/>
      <c r="J158" s="241">
        <f>ROUND(I158*H158,2)</f>
        <v>0</v>
      </c>
      <c r="K158" s="237" t="s">
        <v>123</v>
      </c>
      <c r="L158" s="242"/>
      <c r="M158" s="243" t="s">
        <v>1</v>
      </c>
      <c r="N158" s="244" t="s">
        <v>41</v>
      </c>
      <c r="O158" s="90"/>
      <c r="P158" s="219">
        <f>O158*H158</f>
        <v>0</v>
      </c>
      <c r="Q158" s="219">
        <v>0.097000000000000003</v>
      </c>
      <c r="R158" s="219">
        <f>Q158*H158</f>
        <v>0.19400000000000001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153</v>
      </c>
      <c r="AT158" s="221" t="s">
        <v>163</v>
      </c>
      <c r="AU158" s="221" t="s">
        <v>83</v>
      </c>
      <c r="AY158" s="16" t="s">
        <v>117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81</v>
      </c>
      <c r="BK158" s="222">
        <f>ROUND(I158*H158,2)</f>
        <v>0</v>
      </c>
      <c r="BL158" s="16" t="s">
        <v>124</v>
      </c>
      <c r="BM158" s="221" t="s">
        <v>212</v>
      </c>
    </row>
    <row r="159" s="2" customFormat="1">
      <c r="A159" s="37"/>
      <c r="B159" s="38"/>
      <c r="C159" s="235" t="s">
        <v>213</v>
      </c>
      <c r="D159" s="235" t="s">
        <v>163</v>
      </c>
      <c r="E159" s="236" t="s">
        <v>214</v>
      </c>
      <c r="F159" s="237" t="s">
        <v>215</v>
      </c>
      <c r="G159" s="238" t="s">
        <v>207</v>
      </c>
      <c r="H159" s="239">
        <v>2</v>
      </c>
      <c r="I159" s="240"/>
      <c r="J159" s="241">
        <f>ROUND(I159*H159,2)</f>
        <v>0</v>
      </c>
      <c r="K159" s="237" t="s">
        <v>123</v>
      </c>
      <c r="L159" s="242"/>
      <c r="M159" s="243" t="s">
        <v>1</v>
      </c>
      <c r="N159" s="244" t="s">
        <v>41</v>
      </c>
      <c r="O159" s="90"/>
      <c r="P159" s="219">
        <f>O159*H159</f>
        <v>0</v>
      </c>
      <c r="Q159" s="219">
        <v>0.027</v>
      </c>
      <c r="R159" s="219">
        <f>Q159*H159</f>
        <v>0.053999999999999999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153</v>
      </c>
      <c r="AT159" s="221" t="s">
        <v>163</v>
      </c>
      <c r="AU159" s="221" t="s">
        <v>83</v>
      </c>
      <c r="AY159" s="16" t="s">
        <v>117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81</v>
      </c>
      <c r="BK159" s="222">
        <f>ROUND(I159*H159,2)</f>
        <v>0</v>
      </c>
      <c r="BL159" s="16" t="s">
        <v>124</v>
      </c>
      <c r="BM159" s="221" t="s">
        <v>216</v>
      </c>
    </row>
    <row r="160" s="2" customFormat="1" ht="21.75" customHeight="1">
      <c r="A160" s="37"/>
      <c r="B160" s="38"/>
      <c r="C160" s="235" t="s">
        <v>7</v>
      </c>
      <c r="D160" s="235" t="s">
        <v>163</v>
      </c>
      <c r="E160" s="236" t="s">
        <v>217</v>
      </c>
      <c r="F160" s="237" t="s">
        <v>218</v>
      </c>
      <c r="G160" s="238" t="s">
        <v>207</v>
      </c>
      <c r="H160" s="239">
        <v>2</v>
      </c>
      <c r="I160" s="240"/>
      <c r="J160" s="241">
        <f>ROUND(I160*H160,2)</f>
        <v>0</v>
      </c>
      <c r="K160" s="237" t="s">
        <v>123</v>
      </c>
      <c r="L160" s="242"/>
      <c r="M160" s="243" t="s">
        <v>1</v>
      </c>
      <c r="N160" s="244" t="s">
        <v>41</v>
      </c>
      <c r="O160" s="90"/>
      <c r="P160" s="219">
        <f>O160*H160</f>
        <v>0</v>
      </c>
      <c r="Q160" s="219">
        <v>0.040000000000000001</v>
      </c>
      <c r="R160" s="219">
        <f>Q160*H160</f>
        <v>0.080000000000000002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153</v>
      </c>
      <c r="AT160" s="221" t="s">
        <v>163</v>
      </c>
      <c r="AU160" s="221" t="s">
        <v>83</v>
      </c>
      <c r="AY160" s="16" t="s">
        <v>117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81</v>
      </c>
      <c r="BK160" s="222">
        <f>ROUND(I160*H160,2)</f>
        <v>0</v>
      </c>
      <c r="BL160" s="16" t="s">
        <v>124</v>
      </c>
      <c r="BM160" s="221" t="s">
        <v>219</v>
      </c>
    </row>
    <row r="161" s="2" customFormat="1">
      <c r="A161" s="37"/>
      <c r="B161" s="38"/>
      <c r="C161" s="235" t="s">
        <v>220</v>
      </c>
      <c r="D161" s="235" t="s">
        <v>163</v>
      </c>
      <c r="E161" s="236" t="s">
        <v>221</v>
      </c>
      <c r="F161" s="237" t="s">
        <v>222</v>
      </c>
      <c r="G161" s="238" t="s">
        <v>207</v>
      </c>
      <c r="H161" s="239">
        <v>2</v>
      </c>
      <c r="I161" s="240"/>
      <c r="J161" s="241">
        <f>ROUND(I161*H161,2)</f>
        <v>0</v>
      </c>
      <c r="K161" s="237" t="s">
        <v>123</v>
      </c>
      <c r="L161" s="242"/>
      <c r="M161" s="243" t="s">
        <v>1</v>
      </c>
      <c r="N161" s="244" t="s">
        <v>41</v>
      </c>
      <c r="O161" s="90"/>
      <c r="P161" s="219">
        <f>O161*H161</f>
        <v>0</v>
      </c>
      <c r="Q161" s="219">
        <v>0.040000000000000001</v>
      </c>
      <c r="R161" s="219">
        <f>Q161*H161</f>
        <v>0.080000000000000002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153</v>
      </c>
      <c r="AT161" s="221" t="s">
        <v>163</v>
      </c>
      <c r="AU161" s="221" t="s">
        <v>83</v>
      </c>
      <c r="AY161" s="16" t="s">
        <v>117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81</v>
      </c>
      <c r="BK161" s="222">
        <f>ROUND(I161*H161,2)</f>
        <v>0</v>
      </c>
      <c r="BL161" s="16" t="s">
        <v>124</v>
      </c>
      <c r="BM161" s="221" t="s">
        <v>223</v>
      </c>
    </row>
    <row r="162" s="2" customFormat="1">
      <c r="A162" s="37"/>
      <c r="B162" s="38"/>
      <c r="C162" s="210" t="s">
        <v>224</v>
      </c>
      <c r="D162" s="210" t="s">
        <v>119</v>
      </c>
      <c r="E162" s="211" t="s">
        <v>225</v>
      </c>
      <c r="F162" s="212" t="s">
        <v>226</v>
      </c>
      <c r="G162" s="213" t="s">
        <v>207</v>
      </c>
      <c r="H162" s="214">
        <v>2</v>
      </c>
      <c r="I162" s="215"/>
      <c r="J162" s="216">
        <f>ROUND(I162*H162,2)</f>
        <v>0</v>
      </c>
      <c r="K162" s="212" t="s">
        <v>123</v>
      </c>
      <c r="L162" s="43"/>
      <c r="M162" s="217" t="s">
        <v>1</v>
      </c>
      <c r="N162" s="218" t="s">
        <v>41</v>
      </c>
      <c r="O162" s="90"/>
      <c r="P162" s="219">
        <f>O162*H162</f>
        <v>0</v>
      </c>
      <c r="Q162" s="219">
        <v>0.21734000000000001</v>
      </c>
      <c r="R162" s="219">
        <f>Q162*H162</f>
        <v>0.43468000000000001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124</v>
      </c>
      <c r="AT162" s="221" t="s">
        <v>119</v>
      </c>
      <c r="AU162" s="221" t="s">
        <v>83</v>
      </c>
      <c r="AY162" s="16" t="s">
        <v>117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81</v>
      </c>
      <c r="BK162" s="222">
        <f>ROUND(I162*H162,2)</f>
        <v>0</v>
      </c>
      <c r="BL162" s="16" t="s">
        <v>124</v>
      </c>
      <c r="BM162" s="221" t="s">
        <v>227</v>
      </c>
    </row>
    <row r="163" s="2" customFormat="1" ht="16.5" customHeight="1">
      <c r="A163" s="37"/>
      <c r="B163" s="38"/>
      <c r="C163" s="235" t="s">
        <v>228</v>
      </c>
      <c r="D163" s="235" t="s">
        <v>163</v>
      </c>
      <c r="E163" s="236" t="s">
        <v>229</v>
      </c>
      <c r="F163" s="237" t="s">
        <v>230</v>
      </c>
      <c r="G163" s="238" t="s">
        <v>207</v>
      </c>
      <c r="H163" s="239">
        <v>2</v>
      </c>
      <c r="I163" s="240"/>
      <c r="J163" s="241">
        <f>ROUND(I163*H163,2)</f>
        <v>0</v>
      </c>
      <c r="K163" s="237" t="s">
        <v>123</v>
      </c>
      <c r="L163" s="242"/>
      <c r="M163" s="243" t="s">
        <v>1</v>
      </c>
      <c r="N163" s="244" t="s">
        <v>41</v>
      </c>
      <c r="O163" s="90"/>
      <c r="P163" s="219">
        <f>O163*H163</f>
        <v>0</v>
      </c>
      <c r="Q163" s="219">
        <v>0.050599999999999999</v>
      </c>
      <c r="R163" s="219">
        <f>Q163*H163</f>
        <v>0.1012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153</v>
      </c>
      <c r="AT163" s="221" t="s">
        <v>163</v>
      </c>
      <c r="AU163" s="221" t="s">
        <v>83</v>
      </c>
      <c r="AY163" s="16" t="s">
        <v>117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81</v>
      </c>
      <c r="BK163" s="222">
        <f>ROUND(I163*H163,2)</f>
        <v>0</v>
      </c>
      <c r="BL163" s="16" t="s">
        <v>124</v>
      </c>
      <c r="BM163" s="221" t="s">
        <v>231</v>
      </c>
    </row>
    <row r="164" s="2" customFormat="1">
      <c r="A164" s="37"/>
      <c r="B164" s="38"/>
      <c r="C164" s="210" t="s">
        <v>232</v>
      </c>
      <c r="D164" s="210" t="s">
        <v>119</v>
      </c>
      <c r="E164" s="211" t="s">
        <v>233</v>
      </c>
      <c r="F164" s="212" t="s">
        <v>234</v>
      </c>
      <c r="G164" s="213" t="s">
        <v>207</v>
      </c>
      <c r="H164" s="214">
        <v>2</v>
      </c>
      <c r="I164" s="215"/>
      <c r="J164" s="216">
        <f>ROUND(I164*H164,2)</f>
        <v>0</v>
      </c>
      <c r="K164" s="212" t="s">
        <v>123</v>
      </c>
      <c r="L164" s="43"/>
      <c r="M164" s="217" t="s">
        <v>1</v>
      </c>
      <c r="N164" s="218" t="s">
        <v>41</v>
      </c>
      <c r="O164" s="90"/>
      <c r="P164" s="219">
        <f>O164*H164</f>
        <v>0</v>
      </c>
      <c r="Q164" s="219">
        <v>0</v>
      </c>
      <c r="R164" s="219">
        <f>Q164*H164</f>
        <v>0</v>
      </c>
      <c r="S164" s="219">
        <v>0.20000000000000001</v>
      </c>
      <c r="T164" s="220">
        <f>S164*H164</f>
        <v>0.40000000000000002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124</v>
      </c>
      <c r="AT164" s="221" t="s">
        <v>119</v>
      </c>
      <c r="AU164" s="221" t="s">
        <v>83</v>
      </c>
      <c r="AY164" s="16" t="s">
        <v>117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81</v>
      </c>
      <c r="BK164" s="222">
        <f>ROUND(I164*H164,2)</f>
        <v>0</v>
      </c>
      <c r="BL164" s="16" t="s">
        <v>124</v>
      </c>
      <c r="BM164" s="221" t="s">
        <v>235</v>
      </c>
    </row>
    <row r="165" s="2" customFormat="1">
      <c r="A165" s="37"/>
      <c r="B165" s="38"/>
      <c r="C165" s="210" t="s">
        <v>236</v>
      </c>
      <c r="D165" s="210" t="s">
        <v>119</v>
      </c>
      <c r="E165" s="211" t="s">
        <v>237</v>
      </c>
      <c r="F165" s="212" t="s">
        <v>238</v>
      </c>
      <c r="G165" s="213" t="s">
        <v>207</v>
      </c>
      <c r="H165" s="214">
        <v>2</v>
      </c>
      <c r="I165" s="215"/>
      <c r="J165" s="216">
        <f>ROUND(I165*H165,2)</f>
        <v>0</v>
      </c>
      <c r="K165" s="212" t="s">
        <v>123</v>
      </c>
      <c r="L165" s="43"/>
      <c r="M165" s="217" t="s">
        <v>1</v>
      </c>
      <c r="N165" s="218" t="s">
        <v>41</v>
      </c>
      <c r="O165" s="90"/>
      <c r="P165" s="219">
        <f>O165*H165</f>
        <v>0</v>
      </c>
      <c r="Q165" s="219">
        <v>0.42368</v>
      </c>
      <c r="R165" s="219">
        <f>Q165*H165</f>
        <v>0.84736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124</v>
      </c>
      <c r="AT165" s="221" t="s">
        <v>119</v>
      </c>
      <c r="AU165" s="221" t="s">
        <v>83</v>
      </c>
      <c r="AY165" s="16" t="s">
        <v>117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81</v>
      </c>
      <c r="BK165" s="222">
        <f>ROUND(I165*H165,2)</f>
        <v>0</v>
      </c>
      <c r="BL165" s="16" t="s">
        <v>124</v>
      </c>
      <c r="BM165" s="221" t="s">
        <v>239</v>
      </c>
    </row>
    <row r="166" s="2" customFormat="1" ht="33" customHeight="1">
      <c r="A166" s="37"/>
      <c r="B166" s="38"/>
      <c r="C166" s="210" t="s">
        <v>240</v>
      </c>
      <c r="D166" s="210" t="s">
        <v>119</v>
      </c>
      <c r="E166" s="211" t="s">
        <v>241</v>
      </c>
      <c r="F166" s="212" t="s">
        <v>242</v>
      </c>
      <c r="G166" s="213" t="s">
        <v>207</v>
      </c>
      <c r="H166" s="214">
        <v>6</v>
      </c>
      <c r="I166" s="215"/>
      <c r="J166" s="216">
        <f>ROUND(I166*H166,2)</f>
        <v>0</v>
      </c>
      <c r="K166" s="212" t="s">
        <v>123</v>
      </c>
      <c r="L166" s="43"/>
      <c r="M166" s="217" t="s">
        <v>1</v>
      </c>
      <c r="N166" s="218" t="s">
        <v>41</v>
      </c>
      <c r="O166" s="90"/>
      <c r="P166" s="219">
        <f>O166*H166</f>
        <v>0</v>
      </c>
      <c r="Q166" s="219">
        <v>0.31108000000000002</v>
      </c>
      <c r="R166" s="219">
        <f>Q166*H166</f>
        <v>1.8664800000000001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124</v>
      </c>
      <c r="AT166" s="221" t="s">
        <v>119</v>
      </c>
      <c r="AU166" s="221" t="s">
        <v>83</v>
      </c>
      <c r="AY166" s="16" t="s">
        <v>117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81</v>
      </c>
      <c r="BK166" s="222">
        <f>ROUND(I166*H166,2)</f>
        <v>0</v>
      </c>
      <c r="BL166" s="16" t="s">
        <v>124</v>
      </c>
      <c r="BM166" s="221" t="s">
        <v>243</v>
      </c>
    </row>
    <row r="167" s="12" customFormat="1" ht="22.8" customHeight="1">
      <c r="A167" s="12"/>
      <c r="B167" s="194"/>
      <c r="C167" s="195"/>
      <c r="D167" s="196" t="s">
        <v>75</v>
      </c>
      <c r="E167" s="208" t="s">
        <v>158</v>
      </c>
      <c r="F167" s="208" t="s">
        <v>244</v>
      </c>
      <c r="G167" s="195"/>
      <c r="H167" s="195"/>
      <c r="I167" s="198"/>
      <c r="J167" s="209">
        <f>BK167</f>
        <v>0</v>
      </c>
      <c r="K167" s="195"/>
      <c r="L167" s="200"/>
      <c r="M167" s="201"/>
      <c r="N167" s="202"/>
      <c r="O167" s="202"/>
      <c r="P167" s="203">
        <f>SUM(P168:P182)</f>
        <v>0</v>
      </c>
      <c r="Q167" s="202"/>
      <c r="R167" s="203">
        <f>SUM(R168:R182)</f>
        <v>139.10208940000001</v>
      </c>
      <c r="S167" s="202"/>
      <c r="T167" s="204">
        <f>SUM(T168:T182)</f>
        <v>17.5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5" t="s">
        <v>81</v>
      </c>
      <c r="AT167" s="206" t="s">
        <v>75</v>
      </c>
      <c r="AU167" s="206" t="s">
        <v>81</v>
      </c>
      <c r="AY167" s="205" t="s">
        <v>117</v>
      </c>
      <c r="BK167" s="207">
        <f>SUM(BK168:BK182)</f>
        <v>0</v>
      </c>
    </row>
    <row r="168" s="2" customFormat="1" ht="33" customHeight="1">
      <c r="A168" s="37"/>
      <c r="B168" s="38"/>
      <c r="C168" s="210" t="s">
        <v>245</v>
      </c>
      <c r="D168" s="210" t="s">
        <v>119</v>
      </c>
      <c r="E168" s="211" t="s">
        <v>246</v>
      </c>
      <c r="F168" s="212" t="s">
        <v>247</v>
      </c>
      <c r="G168" s="213" t="s">
        <v>156</v>
      </c>
      <c r="H168" s="214">
        <v>392</v>
      </c>
      <c r="I168" s="215"/>
      <c r="J168" s="216">
        <f>ROUND(I168*H168,2)</f>
        <v>0</v>
      </c>
      <c r="K168" s="212" t="s">
        <v>123</v>
      </c>
      <c r="L168" s="43"/>
      <c r="M168" s="217" t="s">
        <v>1</v>
      </c>
      <c r="N168" s="218" t="s">
        <v>41</v>
      </c>
      <c r="O168" s="90"/>
      <c r="P168" s="219">
        <f>O168*H168</f>
        <v>0</v>
      </c>
      <c r="Q168" s="219">
        <v>0.1295</v>
      </c>
      <c r="R168" s="219">
        <f>Q168*H168</f>
        <v>50.764000000000003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124</v>
      </c>
      <c r="AT168" s="221" t="s">
        <v>119</v>
      </c>
      <c r="AU168" s="221" t="s">
        <v>83</v>
      </c>
      <c r="AY168" s="16" t="s">
        <v>117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81</v>
      </c>
      <c r="BK168" s="222">
        <f>ROUND(I168*H168,2)</f>
        <v>0</v>
      </c>
      <c r="BL168" s="16" t="s">
        <v>124</v>
      </c>
      <c r="BM168" s="221" t="s">
        <v>248</v>
      </c>
    </row>
    <row r="169" s="2" customFormat="1" ht="16.5" customHeight="1">
      <c r="A169" s="37"/>
      <c r="B169" s="38"/>
      <c r="C169" s="235" t="s">
        <v>249</v>
      </c>
      <c r="D169" s="235" t="s">
        <v>163</v>
      </c>
      <c r="E169" s="236" t="s">
        <v>250</v>
      </c>
      <c r="F169" s="237" t="s">
        <v>251</v>
      </c>
      <c r="G169" s="238" t="s">
        <v>156</v>
      </c>
      <c r="H169" s="239">
        <v>399.83999999999998</v>
      </c>
      <c r="I169" s="240"/>
      <c r="J169" s="241">
        <f>ROUND(I169*H169,2)</f>
        <v>0</v>
      </c>
      <c r="K169" s="237" t="s">
        <v>123</v>
      </c>
      <c r="L169" s="242"/>
      <c r="M169" s="243" t="s">
        <v>1</v>
      </c>
      <c r="N169" s="244" t="s">
        <v>41</v>
      </c>
      <c r="O169" s="90"/>
      <c r="P169" s="219">
        <f>O169*H169</f>
        <v>0</v>
      </c>
      <c r="Q169" s="219">
        <v>0.028000000000000001</v>
      </c>
      <c r="R169" s="219">
        <f>Q169*H169</f>
        <v>11.19552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153</v>
      </c>
      <c r="AT169" s="221" t="s">
        <v>163</v>
      </c>
      <c r="AU169" s="221" t="s">
        <v>83</v>
      </c>
      <c r="AY169" s="16" t="s">
        <v>117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81</v>
      </c>
      <c r="BK169" s="222">
        <f>ROUND(I169*H169,2)</f>
        <v>0</v>
      </c>
      <c r="BL169" s="16" t="s">
        <v>124</v>
      </c>
      <c r="BM169" s="221" t="s">
        <v>252</v>
      </c>
    </row>
    <row r="170" s="13" customFormat="1">
      <c r="A170" s="13"/>
      <c r="B170" s="223"/>
      <c r="C170" s="224"/>
      <c r="D170" s="225" t="s">
        <v>126</v>
      </c>
      <c r="E170" s="224"/>
      <c r="F170" s="227" t="s">
        <v>253</v>
      </c>
      <c r="G170" s="224"/>
      <c r="H170" s="228">
        <v>399.83999999999998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126</v>
      </c>
      <c r="AU170" s="234" t="s">
        <v>83</v>
      </c>
      <c r="AV170" s="13" t="s">
        <v>83</v>
      </c>
      <c r="AW170" s="13" t="s">
        <v>4</v>
      </c>
      <c r="AX170" s="13" t="s">
        <v>81</v>
      </c>
      <c r="AY170" s="234" t="s">
        <v>117</v>
      </c>
    </row>
    <row r="171" s="2" customFormat="1">
      <c r="A171" s="37"/>
      <c r="B171" s="38"/>
      <c r="C171" s="210" t="s">
        <v>254</v>
      </c>
      <c r="D171" s="210" t="s">
        <v>119</v>
      </c>
      <c r="E171" s="211" t="s">
        <v>255</v>
      </c>
      <c r="F171" s="212" t="s">
        <v>256</v>
      </c>
      <c r="G171" s="213" t="s">
        <v>201</v>
      </c>
      <c r="H171" s="214">
        <v>28.91</v>
      </c>
      <c r="I171" s="215"/>
      <c r="J171" s="216">
        <f>ROUND(I171*H171,2)</f>
        <v>0</v>
      </c>
      <c r="K171" s="212" t="s">
        <v>123</v>
      </c>
      <c r="L171" s="43"/>
      <c r="M171" s="217" t="s">
        <v>1</v>
      </c>
      <c r="N171" s="218" t="s">
        <v>41</v>
      </c>
      <c r="O171" s="90"/>
      <c r="P171" s="219">
        <f>O171*H171</f>
        <v>0</v>
      </c>
      <c r="Q171" s="219">
        <v>2.2563399999999998</v>
      </c>
      <c r="R171" s="219">
        <f>Q171*H171</f>
        <v>65.230789399999992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124</v>
      </c>
      <c r="AT171" s="221" t="s">
        <v>119</v>
      </c>
      <c r="AU171" s="221" t="s">
        <v>83</v>
      </c>
      <c r="AY171" s="16" t="s">
        <v>117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81</v>
      </c>
      <c r="BK171" s="222">
        <f>ROUND(I171*H171,2)</f>
        <v>0</v>
      </c>
      <c r="BL171" s="16" t="s">
        <v>124</v>
      </c>
      <c r="BM171" s="221" t="s">
        <v>257</v>
      </c>
    </row>
    <row r="172" s="13" customFormat="1">
      <c r="A172" s="13"/>
      <c r="B172" s="223"/>
      <c r="C172" s="224"/>
      <c r="D172" s="225" t="s">
        <v>126</v>
      </c>
      <c r="E172" s="226" t="s">
        <v>1</v>
      </c>
      <c r="F172" s="227" t="s">
        <v>258</v>
      </c>
      <c r="G172" s="224"/>
      <c r="H172" s="228">
        <v>24.5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126</v>
      </c>
      <c r="AU172" s="234" t="s">
        <v>83</v>
      </c>
      <c r="AV172" s="13" t="s">
        <v>83</v>
      </c>
      <c r="AW172" s="13" t="s">
        <v>32</v>
      </c>
      <c r="AX172" s="13" t="s">
        <v>76</v>
      </c>
      <c r="AY172" s="234" t="s">
        <v>117</v>
      </c>
    </row>
    <row r="173" s="13" customFormat="1">
      <c r="A173" s="13"/>
      <c r="B173" s="223"/>
      <c r="C173" s="224"/>
      <c r="D173" s="225" t="s">
        <v>126</v>
      </c>
      <c r="E173" s="226" t="s">
        <v>1</v>
      </c>
      <c r="F173" s="227" t="s">
        <v>259</v>
      </c>
      <c r="G173" s="224"/>
      <c r="H173" s="228">
        <v>4.4100000000000001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126</v>
      </c>
      <c r="AU173" s="234" t="s">
        <v>83</v>
      </c>
      <c r="AV173" s="13" t="s">
        <v>83</v>
      </c>
      <c r="AW173" s="13" t="s">
        <v>32</v>
      </c>
      <c r="AX173" s="13" t="s">
        <v>76</v>
      </c>
      <c r="AY173" s="234" t="s">
        <v>117</v>
      </c>
    </row>
    <row r="174" s="14" customFormat="1">
      <c r="A174" s="14"/>
      <c r="B174" s="245"/>
      <c r="C174" s="246"/>
      <c r="D174" s="225" t="s">
        <v>126</v>
      </c>
      <c r="E174" s="247" t="s">
        <v>1</v>
      </c>
      <c r="F174" s="248" t="s">
        <v>260</v>
      </c>
      <c r="G174" s="246"/>
      <c r="H174" s="249">
        <v>28.91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126</v>
      </c>
      <c r="AU174" s="255" t="s">
        <v>83</v>
      </c>
      <c r="AV174" s="14" t="s">
        <v>124</v>
      </c>
      <c r="AW174" s="14" t="s">
        <v>32</v>
      </c>
      <c r="AX174" s="14" t="s">
        <v>81</v>
      </c>
      <c r="AY174" s="255" t="s">
        <v>117</v>
      </c>
    </row>
    <row r="175" s="2" customFormat="1" ht="16.5" customHeight="1">
      <c r="A175" s="37"/>
      <c r="B175" s="38"/>
      <c r="C175" s="210" t="s">
        <v>261</v>
      </c>
      <c r="D175" s="210" t="s">
        <v>119</v>
      </c>
      <c r="E175" s="211" t="s">
        <v>262</v>
      </c>
      <c r="F175" s="212" t="s">
        <v>263</v>
      </c>
      <c r="G175" s="213" t="s">
        <v>156</v>
      </c>
      <c r="H175" s="214">
        <v>32</v>
      </c>
      <c r="I175" s="215"/>
      <c r="J175" s="216">
        <f>ROUND(I175*H175,2)</f>
        <v>0</v>
      </c>
      <c r="K175" s="212" t="s">
        <v>123</v>
      </c>
      <c r="L175" s="43"/>
      <c r="M175" s="217" t="s">
        <v>1</v>
      </c>
      <c r="N175" s="218" t="s">
        <v>41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124</v>
      </c>
      <c r="AT175" s="221" t="s">
        <v>119</v>
      </c>
      <c r="AU175" s="221" t="s">
        <v>83</v>
      </c>
      <c r="AY175" s="16" t="s">
        <v>117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81</v>
      </c>
      <c r="BK175" s="222">
        <f>ROUND(I175*H175,2)</f>
        <v>0</v>
      </c>
      <c r="BL175" s="16" t="s">
        <v>124</v>
      </c>
      <c r="BM175" s="221" t="s">
        <v>264</v>
      </c>
    </row>
    <row r="176" s="2" customFormat="1" ht="21.75" customHeight="1">
      <c r="A176" s="37"/>
      <c r="B176" s="38"/>
      <c r="C176" s="210" t="s">
        <v>265</v>
      </c>
      <c r="D176" s="210" t="s">
        <v>119</v>
      </c>
      <c r="E176" s="211" t="s">
        <v>266</v>
      </c>
      <c r="F176" s="212" t="s">
        <v>267</v>
      </c>
      <c r="G176" s="213" t="s">
        <v>156</v>
      </c>
      <c r="H176" s="214">
        <v>32</v>
      </c>
      <c r="I176" s="215"/>
      <c r="J176" s="216">
        <f>ROUND(I176*H176,2)</f>
        <v>0</v>
      </c>
      <c r="K176" s="212" t="s">
        <v>123</v>
      </c>
      <c r="L176" s="43"/>
      <c r="M176" s="217" t="s">
        <v>1</v>
      </c>
      <c r="N176" s="218" t="s">
        <v>41</v>
      </c>
      <c r="O176" s="90"/>
      <c r="P176" s="219">
        <f>O176*H176</f>
        <v>0</v>
      </c>
      <c r="Q176" s="219">
        <v>8.0000000000000007E-05</v>
      </c>
      <c r="R176" s="219">
        <f>Q176*H176</f>
        <v>0.0025600000000000002</v>
      </c>
      <c r="S176" s="219">
        <v>0</v>
      </c>
      <c r="T176" s="22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124</v>
      </c>
      <c r="AT176" s="221" t="s">
        <v>119</v>
      </c>
      <c r="AU176" s="221" t="s">
        <v>83</v>
      </c>
      <c r="AY176" s="16" t="s">
        <v>117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81</v>
      </c>
      <c r="BK176" s="222">
        <f>ROUND(I176*H176,2)</f>
        <v>0</v>
      </c>
      <c r="BL176" s="16" t="s">
        <v>124</v>
      </c>
      <c r="BM176" s="221" t="s">
        <v>268</v>
      </c>
    </row>
    <row r="177" s="2" customFormat="1">
      <c r="A177" s="37"/>
      <c r="B177" s="38"/>
      <c r="C177" s="210" t="s">
        <v>269</v>
      </c>
      <c r="D177" s="210" t="s">
        <v>119</v>
      </c>
      <c r="E177" s="211" t="s">
        <v>270</v>
      </c>
      <c r="F177" s="212" t="s">
        <v>271</v>
      </c>
      <c r="G177" s="213" t="s">
        <v>156</v>
      </c>
      <c r="H177" s="214">
        <v>70</v>
      </c>
      <c r="I177" s="215"/>
      <c r="J177" s="216">
        <f>ROUND(I177*H177,2)</f>
        <v>0</v>
      </c>
      <c r="K177" s="212" t="s">
        <v>123</v>
      </c>
      <c r="L177" s="43"/>
      <c r="M177" s="217" t="s">
        <v>1</v>
      </c>
      <c r="N177" s="218" t="s">
        <v>41</v>
      </c>
      <c r="O177" s="90"/>
      <c r="P177" s="219">
        <f>O177*H177</f>
        <v>0</v>
      </c>
      <c r="Q177" s="219">
        <v>0.13095999999999999</v>
      </c>
      <c r="R177" s="219">
        <f>Q177*H177</f>
        <v>9.1671999999999993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124</v>
      </c>
      <c r="AT177" s="221" t="s">
        <v>119</v>
      </c>
      <c r="AU177" s="221" t="s">
        <v>83</v>
      </c>
      <c r="AY177" s="16" t="s">
        <v>117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81</v>
      </c>
      <c r="BK177" s="222">
        <f>ROUND(I177*H177,2)</f>
        <v>0</v>
      </c>
      <c r="BL177" s="16" t="s">
        <v>124</v>
      </c>
      <c r="BM177" s="221" t="s">
        <v>272</v>
      </c>
    </row>
    <row r="178" s="2" customFormat="1">
      <c r="A178" s="37"/>
      <c r="B178" s="38"/>
      <c r="C178" s="235" t="s">
        <v>273</v>
      </c>
      <c r="D178" s="235" t="s">
        <v>163</v>
      </c>
      <c r="E178" s="236" t="s">
        <v>274</v>
      </c>
      <c r="F178" s="237" t="s">
        <v>275</v>
      </c>
      <c r="G178" s="238" t="s">
        <v>207</v>
      </c>
      <c r="H178" s="239">
        <v>250</v>
      </c>
      <c r="I178" s="240"/>
      <c r="J178" s="241">
        <f>ROUND(I178*H178,2)</f>
        <v>0</v>
      </c>
      <c r="K178" s="237" t="s">
        <v>123</v>
      </c>
      <c r="L178" s="242"/>
      <c r="M178" s="243" t="s">
        <v>1</v>
      </c>
      <c r="N178" s="244" t="s">
        <v>41</v>
      </c>
      <c r="O178" s="90"/>
      <c r="P178" s="219">
        <f>O178*H178</f>
        <v>0</v>
      </c>
      <c r="Q178" s="219">
        <v>0.0094999999999999998</v>
      </c>
      <c r="R178" s="219">
        <f>Q178*H178</f>
        <v>2.375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153</v>
      </c>
      <c r="AT178" s="221" t="s">
        <v>163</v>
      </c>
      <c r="AU178" s="221" t="s">
        <v>83</v>
      </c>
      <c r="AY178" s="16" t="s">
        <v>117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81</v>
      </c>
      <c r="BK178" s="222">
        <f>ROUND(I178*H178,2)</f>
        <v>0</v>
      </c>
      <c r="BL178" s="16" t="s">
        <v>124</v>
      </c>
      <c r="BM178" s="221" t="s">
        <v>276</v>
      </c>
    </row>
    <row r="179" s="13" customFormat="1">
      <c r="A179" s="13"/>
      <c r="B179" s="223"/>
      <c r="C179" s="224"/>
      <c r="D179" s="225" t="s">
        <v>126</v>
      </c>
      <c r="E179" s="226" t="s">
        <v>1</v>
      </c>
      <c r="F179" s="227" t="s">
        <v>277</v>
      </c>
      <c r="G179" s="224"/>
      <c r="H179" s="228">
        <v>250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126</v>
      </c>
      <c r="AU179" s="234" t="s">
        <v>83</v>
      </c>
      <c r="AV179" s="13" t="s">
        <v>83</v>
      </c>
      <c r="AW179" s="13" t="s">
        <v>32</v>
      </c>
      <c r="AX179" s="13" t="s">
        <v>81</v>
      </c>
      <c r="AY179" s="234" t="s">
        <v>117</v>
      </c>
    </row>
    <row r="180" s="2" customFormat="1">
      <c r="A180" s="37"/>
      <c r="B180" s="38"/>
      <c r="C180" s="210" t="s">
        <v>278</v>
      </c>
      <c r="D180" s="210" t="s">
        <v>119</v>
      </c>
      <c r="E180" s="211" t="s">
        <v>279</v>
      </c>
      <c r="F180" s="212" t="s">
        <v>280</v>
      </c>
      <c r="G180" s="213" t="s">
        <v>156</v>
      </c>
      <c r="H180" s="214">
        <v>1.5</v>
      </c>
      <c r="I180" s="215"/>
      <c r="J180" s="216">
        <f>ROUND(I180*H180,2)</f>
        <v>0</v>
      </c>
      <c r="K180" s="212" t="s">
        <v>123</v>
      </c>
      <c r="L180" s="43"/>
      <c r="M180" s="217" t="s">
        <v>1</v>
      </c>
      <c r="N180" s="218" t="s">
        <v>41</v>
      </c>
      <c r="O180" s="90"/>
      <c r="P180" s="219">
        <f>O180*H180</f>
        <v>0</v>
      </c>
      <c r="Q180" s="219">
        <v>0.24468000000000001</v>
      </c>
      <c r="R180" s="219">
        <f>Q180*H180</f>
        <v>0.36702000000000001</v>
      </c>
      <c r="S180" s="219">
        <v>0</v>
      </c>
      <c r="T180" s="22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1" t="s">
        <v>124</v>
      </c>
      <c r="AT180" s="221" t="s">
        <v>119</v>
      </c>
      <c r="AU180" s="221" t="s">
        <v>83</v>
      </c>
      <c r="AY180" s="16" t="s">
        <v>117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6" t="s">
        <v>81</v>
      </c>
      <c r="BK180" s="222">
        <f>ROUND(I180*H180,2)</f>
        <v>0</v>
      </c>
      <c r="BL180" s="16" t="s">
        <v>124</v>
      </c>
      <c r="BM180" s="221" t="s">
        <v>281</v>
      </c>
    </row>
    <row r="181" s="2" customFormat="1" ht="16.5" customHeight="1">
      <c r="A181" s="37"/>
      <c r="B181" s="38"/>
      <c r="C181" s="210" t="s">
        <v>282</v>
      </c>
      <c r="D181" s="210" t="s">
        <v>119</v>
      </c>
      <c r="E181" s="211" t="s">
        <v>283</v>
      </c>
      <c r="F181" s="212" t="s">
        <v>284</v>
      </c>
      <c r="G181" s="213" t="s">
        <v>156</v>
      </c>
      <c r="H181" s="214">
        <v>12</v>
      </c>
      <c r="I181" s="215"/>
      <c r="J181" s="216">
        <f>ROUND(I181*H181,2)</f>
        <v>0</v>
      </c>
      <c r="K181" s="212" t="s">
        <v>1</v>
      </c>
      <c r="L181" s="43"/>
      <c r="M181" s="217" t="s">
        <v>1</v>
      </c>
      <c r="N181" s="218" t="s">
        <v>41</v>
      </c>
      <c r="O181" s="90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124</v>
      </c>
      <c r="AT181" s="221" t="s">
        <v>119</v>
      </c>
      <c r="AU181" s="221" t="s">
        <v>83</v>
      </c>
      <c r="AY181" s="16" t="s">
        <v>117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81</v>
      </c>
      <c r="BK181" s="222">
        <f>ROUND(I181*H181,2)</f>
        <v>0</v>
      </c>
      <c r="BL181" s="16" t="s">
        <v>124</v>
      </c>
      <c r="BM181" s="221" t="s">
        <v>285</v>
      </c>
    </row>
    <row r="182" s="2" customFormat="1">
      <c r="A182" s="37"/>
      <c r="B182" s="38"/>
      <c r="C182" s="210" t="s">
        <v>286</v>
      </c>
      <c r="D182" s="210" t="s">
        <v>119</v>
      </c>
      <c r="E182" s="211" t="s">
        <v>287</v>
      </c>
      <c r="F182" s="212" t="s">
        <v>288</v>
      </c>
      <c r="G182" s="213" t="s">
        <v>156</v>
      </c>
      <c r="H182" s="214">
        <v>70</v>
      </c>
      <c r="I182" s="215"/>
      <c r="J182" s="216">
        <f>ROUND(I182*H182,2)</f>
        <v>0</v>
      </c>
      <c r="K182" s="212" t="s">
        <v>123</v>
      </c>
      <c r="L182" s="43"/>
      <c r="M182" s="217" t="s">
        <v>1</v>
      </c>
      <c r="N182" s="218" t="s">
        <v>41</v>
      </c>
      <c r="O182" s="90"/>
      <c r="P182" s="219">
        <f>O182*H182</f>
        <v>0</v>
      </c>
      <c r="Q182" s="219">
        <v>0</v>
      </c>
      <c r="R182" s="219">
        <f>Q182*H182</f>
        <v>0</v>
      </c>
      <c r="S182" s="219">
        <v>0.25</v>
      </c>
      <c r="T182" s="220">
        <f>S182*H182</f>
        <v>17.5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1" t="s">
        <v>124</v>
      </c>
      <c r="AT182" s="221" t="s">
        <v>119</v>
      </c>
      <c r="AU182" s="221" t="s">
        <v>83</v>
      </c>
      <c r="AY182" s="16" t="s">
        <v>117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6" t="s">
        <v>81</v>
      </c>
      <c r="BK182" s="222">
        <f>ROUND(I182*H182,2)</f>
        <v>0</v>
      </c>
      <c r="BL182" s="16" t="s">
        <v>124</v>
      </c>
      <c r="BM182" s="221" t="s">
        <v>289</v>
      </c>
    </row>
    <row r="183" s="12" customFormat="1" ht="22.8" customHeight="1">
      <c r="A183" s="12"/>
      <c r="B183" s="194"/>
      <c r="C183" s="195"/>
      <c r="D183" s="196" t="s">
        <v>75</v>
      </c>
      <c r="E183" s="208" t="s">
        <v>290</v>
      </c>
      <c r="F183" s="208" t="s">
        <v>291</v>
      </c>
      <c r="G183" s="195"/>
      <c r="H183" s="195"/>
      <c r="I183" s="198"/>
      <c r="J183" s="209">
        <f>BK183</f>
        <v>0</v>
      </c>
      <c r="K183" s="195"/>
      <c r="L183" s="200"/>
      <c r="M183" s="201"/>
      <c r="N183" s="202"/>
      <c r="O183" s="202"/>
      <c r="P183" s="203">
        <f>SUM(P184:P188)</f>
        <v>0</v>
      </c>
      <c r="Q183" s="202"/>
      <c r="R183" s="203">
        <f>SUM(R184:R188)</f>
        <v>0</v>
      </c>
      <c r="S183" s="202"/>
      <c r="T183" s="204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5" t="s">
        <v>81</v>
      </c>
      <c r="AT183" s="206" t="s">
        <v>75</v>
      </c>
      <c r="AU183" s="206" t="s">
        <v>81</v>
      </c>
      <c r="AY183" s="205" t="s">
        <v>117</v>
      </c>
      <c r="BK183" s="207">
        <f>SUM(BK184:BK188)</f>
        <v>0</v>
      </c>
    </row>
    <row r="184" s="2" customFormat="1" ht="21.75" customHeight="1">
      <c r="A184" s="37"/>
      <c r="B184" s="38"/>
      <c r="C184" s="210" t="s">
        <v>292</v>
      </c>
      <c r="D184" s="210" t="s">
        <v>119</v>
      </c>
      <c r="E184" s="211" t="s">
        <v>293</v>
      </c>
      <c r="F184" s="212" t="s">
        <v>294</v>
      </c>
      <c r="G184" s="213" t="s">
        <v>166</v>
      </c>
      <c r="H184" s="214">
        <v>377.995</v>
      </c>
      <c r="I184" s="215"/>
      <c r="J184" s="216">
        <f>ROUND(I184*H184,2)</f>
        <v>0</v>
      </c>
      <c r="K184" s="212" t="s">
        <v>123</v>
      </c>
      <c r="L184" s="43"/>
      <c r="M184" s="217" t="s">
        <v>1</v>
      </c>
      <c r="N184" s="218" t="s">
        <v>41</v>
      </c>
      <c r="O184" s="90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124</v>
      </c>
      <c r="AT184" s="221" t="s">
        <v>119</v>
      </c>
      <c r="AU184" s="221" t="s">
        <v>83</v>
      </c>
      <c r="AY184" s="16" t="s">
        <v>117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81</v>
      </c>
      <c r="BK184" s="222">
        <f>ROUND(I184*H184,2)</f>
        <v>0</v>
      </c>
      <c r="BL184" s="16" t="s">
        <v>124</v>
      </c>
      <c r="BM184" s="221" t="s">
        <v>295</v>
      </c>
    </row>
    <row r="185" s="2" customFormat="1">
      <c r="A185" s="37"/>
      <c r="B185" s="38"/>
      <c r="C185" s="210" t="s">
        <v>296</v>
      </c>
      <c r="D185" s="210" t="s">
        <v>119</v>
      </c>
      <c r="E185" s="211" t="s">
        <v>297</v>
      </c>
      <c r="F185" s="212" t="s">
        <v>298</v>
      </c>
      <c r="G185" s="213" t="s">
        <v>166</v>
      </c>
      <c r="H185" s="214">
        <v>5291.9300000000003</v>
      </c>
      <c r="I185" s="215"/>
      <c r="J185" s="216">
        <f>ROUND(I185*H185,2)</f>
        <v>0</v>
      </c>
      <c r="K185" s="212" t="s">
        <v>123</v>
      </c>
      <c r="L185" s="43"/>
      <c r="M185" s="217" t="s">
        <v>1</v>
      </c>
      <c r="N185" s="218" t="s">
        <v>41</v>
      </c>
      <c r="O185" s="90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124</v>
      </c>
      <c r="AT185" s="221" t="s">
        <v>119</v>
      </c>
      <c r="AU185" s="221" t="s">
        <v>83</v>
      </c>
      <c r="AY185" s="16" t="s">
        <v>117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81</v>
      </c>
      <c r="BK185" s="222">
        <f>ROUND(I185*H185,2)</f>
        <v>0</v>
      </c>
      <c r="BL185" s="16" t="s">
        <v>124</v>
      </c>
      <c r="BM185" s="221" t="s">
        <v>299</v>
      </c>
    </row>
    <row r="186" s="13" customFormat="1">
      <c r="A186" s="13"/>
      <c r="B186" s="223"/>
      <c r="C186" s="224"/>
      <c r="D186" s="225" t="s">
        <v>126</v>
      </c>
      <c r="E186" s="224"/>
      <c r="F186" s="227" t="s">
        <v>300</v>
      </c>
      <c r="G186" s="224"/>
      <c r="H186" s="228">
        <v>5291.9300000000003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126</v>
      </c>
      <c r="AU186" s="234" t="s">
        <v>83</v>
      </c>
      <c r="AV186" s="13" t="s">
        <v>83</v>
      </c>
      <c r="AW186" s="13" t="s">
        <v>4</v>
      </c>
      <c r="AX186" s="13" t="s">
        <v>81</v>
      </c>
      <c r="AY186" s="234" t="s">
        <v>117</v>
      </c>
    </row>
    <row r="187" s="2" customFormat="1">
      <c r="A187" s="37"/>
      <c r="B187" s="38"/>
      <c r="C187" s="210" t="s">
        <v>301</v>
      </c>
      <c r="D187" s="210" t="s">
        <v>119</v>
      </c>
      <c r="E187" s="211" t="s">
        <v>302</v>
      </c>
      <c r="F187" s="212" t="s">
        <v>303</v>
      </c>
      <c r="G187" s="213" t="s">
        <v>166</v>
      </c>
      <c r="H187" s="214">
        <v>377.995</v>
      </c>
      <c r="I187" s="215"/>
      <c r="J187" s="216">
        <f>ROUND(I187*H187,2)</f>
        <v>0</v>
      </c>
      <c r="K187" s="212" t="s">
        <v>123</v>
      </c>
      <c r="L187" s="43"/>
      <c r="M187" s="217" t="s">
        <v>1</v>
      </c>
      <c r="N187" s="218" t="s">
        <v>41</v>
      </c>
      <c r="O187" s="90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1" t="s">
        <v>124</v>
      </c>
      <c r="AT187" s="221" t="s">
        <v>119</v>
      </c>
      <c r="AU187" s="221" t="s">
        <v>83</v>
      </c>
      <c r="AY187" s="16" t="s">
        <v>117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6" t="s">
        <v>81</v>
      </c>
      <c r="BK187" s="222">
        <f>ROUND(I187*H187,2)</f>
        <v>0</v>
      </c>
      <c r="BL187" s="16" t="s">
        <v>124</v>
      </c>
      <c r="BM187" s="221" t="s">
        <v>304</v>
      </c>
    </row>
    <row r="188" s="2" customFormat="1">
      <c r="A188" s="37"/>
      <c r="B188" s="38"/>
      <c r="C188" s="210" t="s">
        <v>305</v>
      </c>
      <c r="D188" s="210" t="s">
        <v>119</v>
      </c>
      <c r="E188" s="211" t="s">
        <v>306</v>
      </c>
      <c r="F188" s="212" t="s">
        <v>307</v>
      </c>
      <c r="G188" s="213" t="s">
        <v>166</v>
      </c>
      <c r="H188" s="214">
        <v>377.995</v>
      </c>
      <c r="I188" s="215"/>
      <c r="J188" s="216">
        <f>ROUND(I188*H188,2)</f>
        <v>0</v>
      </c>
      <c r="K188" s="212" t="s">
        <v>123</v>
      </c>
      <c r="L188" s="43"/>
      <c r="M188" s="217" t="s">
        <v>1</v>
      </c>
      <c r="N188" s="218" t="s">
        <v>41</v>
      </c>
      <c r="O188" s="90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124</v>
      </c>
      <c r="AT188" s="221" t="s">
        <v>119</v>
      </c>
      <c r="AU188" s="221" t="s">
        <v>83</v>
      </c>
      <c r="AY188" s="16" t="s">
        <v>117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81</v>
      </c>
      <c r="BK188" s="222">
        <f>ROUND(I188*H188,2)</f>
        <v>0</v>
      </c>
      <c r="BL188" s="16" t="s">
        <v>124</v>
      </c>
      <c r="BM188" s="221" t="s">
        <v>308</v>
      </c>
    </row>
    <row r="189" s="12" customFormat="1" ht="22.8" customHeight="1">
      <c r="A189" s="12"/>
      <c r="B189" s="194"/>
      <c r="C189" s="195"/>
      <c r="D189" s="196" t="s">
        <v>75</v>
      </c>
      <c r="E189" s="208" t="s">
        <v>309</v>
      </c>
      <c r="F189" s="208" t="s">
        <v>310</v>
      </c>
      <c r="G189" s="195"/>
      <c r="H189" s="195"/>
      <c r="I189" s="198"/>
      <c r="J189" s="209">
        <f>BK189</f>
        <v>0</v>
      </c>
      <c r="K189" s="195"/>
      <c r="L189" s="200"/>
      <c r="M189" s="201"/>
      <c r="N189" s="202"/>
      <c r="O189" s="202"/>
      <c r="P189" s="203">
        <f>P190</f>
        <v>0</v>
      </c>
      <c r="Q189" s="202"/>
      <c r="R189" s="203">
        <f>R190</f>
        <v>0</v>
      </c>
      <c r="S189" s="202"/>
      <c r="T189" s="204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5" t="s">
        <v>81</v>
      </c>
      <c r="AT189" s="206" t="s">
        <v>75</v>
      </c>
      <c r="AU189" s="206" t="s">
        <v>81</v>
      </c>
      <c r="AY189" s="205" t="s">
        <v>117</v>
      </c>
      <c r="BK189" s="207">
        <f>BK190</f>
        <v>0</v>
      </c>
    </row>
    <row r="190" s="2" customFormat="1">
      <c r="A190" s="37"/>
      <c r="B190" s="38"/>
      <c r="C190" s="210" t="s">
        <v>311</v>
      </c>
      <c r="D190" s="210" t="s">
        <v>119</v>
      </c>
      <c r="E190" s="211" t="s">
        <v>312</v>
      </c>
      <c r="F190" s="212" t="s">
        <v>313</v>
      </c>
      <c r="G190" s="213" t="s">
        <v>166</v>
      </c>
      <c r="H190" s="214">
        <v>467.69799999999998</v>
      </c>
      <c r="I190" s="215"/>
      <c r="J190" s="216">
        <f>ROUND(I190*H190,2)</f>
        <v>0</v>
      </c>
      <c r="K190" s="212" t="s">
        <v>123</v>
      </c>
      <c r="L190" s="43"/>
      <c r="M190" s="217" t="s">
        <v>1</v>
      </c>
      <c r="N190" s="218" t="s">
        <v>41</v>
      </c>
      <c r="O190" s="90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124</v>
      </c>
      <c r="AT190" s="221" t="s">
        <v>119</v>
      </c>
      <c r="AU190" s="221" t="s">
        <v>83</v>
      </c>
      <c r="AY190" s="16" t="s">
        <v>117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81</v>
      </c>
      <c r="BK190" s="222">
        <f>ROUND(I190*H190,2)</f>
        <v>0</v>
      </c>
      <c r="BL190" s="16" t="s">
        <v>124</v>
      </c>
      <c r="BM190" s="221" t="s">
        <v>314</v>
      </c>
    </row>
    <row r="191" s="12" customFormat="1" ht="25.92" customHeight="1">
      <c r="A191" s="12"/>
      <c r="B191" s="194"/>
      <c r="C191" s="195"/>
      <c r="D191" s="196" t="s">
        <v>75</v>
      </c>
      <c r="E191" s="197" t="s">
        <v>315</v>
      </c>
      <c r="F191" s="197" t="s">
        <v>316</v>
      </c>
      <c r="G191" s="195"/>
      <c r="H191" s="195"/>
      <c r="I191" s="198"/>
      <c r="J191" s="199">
        <f>BK191</f>
        <v>0</v>
      </c>
      <c r="K191" s="195"/>
      <c r="L191" s="200"/>
      <c r="M191" s="201"/>
      <c r="N191" s="202"/>
      <c r="O191" s="202"/>
      <c r="P191" s="203">
        <f>P192+P194+P196+P198</f>
        <v>0</v>
      </c>
      <c r="Q191" s="202"/>
      <c r="R191" s="203">
        <f>R192+R194+R196+R198</f>
        <v>0</v>
      </c>
      <c r="S191" s="202"/>
      <c r="T191" s="204">
        <f>T192+T194+T196+T198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5" t="s">
        <v>141</v>
      </c>
      <c r="AT191" s="206" t="s">
        <v>75</v>
      </c>
      <c r="AU191" s="206" t="s">
        <v>76</v>
      </c>
      <c r="AY191" s="205" t="s">
        <v>117</v>
      </c>
      <c r="BK191" s="207">
        <f>BK192+BK194+BK196+BK198</f>
        <v>0</v>
      </c>
    </row>
    <row r="192" s="12" customFormat="1" ht="22.8" customHeight="1">
      <c r="A192" s="12"/>
      <c r="B192" s="194"/>
      <c r="C192" s="195"/>
      <c r="D192" s="196" t="s">
        <v>75</v>
      </c>
      <c r="E192" s="208" t="s">
        <v>317</v>
      </c>
      <c r="F192" s="208" t="s">
        <v>318</v>
      </c>
      <c r="G192" s="195"/>
      <c r="H192" s="195"/>
      <c r="I192" s="198"/>
      <c r="J192" s="209">
        <f>BK192</f>
        <v>0</v>
      </c>
      <c r="K192" s="195"/>
      <c r="L192" s="200"/>
      <c r="M192" s="201"/>
      <c r="N192" s="202"/>
      <c r="O192" s="202"/>
      <c r="P192" s="203">
        <f>P193</f>
        <v>0</v>
      </c>
      <c r="Q192" s="202"/>
      <c r="R192" s="203">
        <f>R193</f>
        <v>0</v>
      </c>
      <c r="S192" s="202"/>
      <c r="T192" s="20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5" t="s">
        <v>141</v>
      </c>
      <c r="AT192" s="206" t="s">
        <v>75</v>
      </c>
      <c r="AU192" s="206" t="s">
        <v>81</v>
      </c>
      <c r="AY192" s="205" t="s">
        <v>117</v>
      </c>
      <c r="BK192" s="207">
        <f>BK193</f>
        <v>0</v>
      </c>
    </row>
    <row r="193" s="2" customFormat="1" ht="16.5" customHeight="1">
      <c r="A193" s="37"/>
      <c r="B193" s="38"/>
      <c r="C193" s="210" t="s">
        <v>319</v>
      </c>
      <c r="D193" s="210" t="s">
        <v>119</v>
      </c>
      <c r="E193" s="211" t="s">
        <v>320</v>
      </c>
      <c r="F193" s="212" t="s">
        <v>321</v>
      </c>
      <c r="G193" s="213" t="s">
        <v>322</v>
      </c>
      <c r="H193" s="214">
        <v>1</v>
      </c>
      <c r="I193" s="215"/>
      <c r="J193" s="216">
        <f>ROUND(I193*H193,2)</f>
        <v>0</v>
      </c>
      <c r="K193" s="212" t="s">
        <v>123</v>
      </c>
      <c r="L193" s="43"/>
      <c r="M193" s="217" t="s">
        <v>1</v>
      </c>
      <c r="N193" s="218" t="s">
        <v>41</v>
      </c>
      <c r="O193" s="90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1" t="s">
        <v>323</v>
      </c>
      <c r="AT193" s="221" t="s">
        <v>119</v>
      </c>
      <c r="AU193" s="221" t="s">
        <v>83</v>
      </c>
      <c r="AY193" s="16" t="s">
        <v>117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6" t="s">
        <v>81</v>
      </c>
      <c r="BK193" s="222">
        <f>ROUND(I193*H193,2)</f>
        <v>0</v>
      </c>
      <c r="BL193" s="16" t="s">
        <v>323</v>
      </c>
      <c r="BM193" s="221" t="s">
        <v>324</v>
      </c>
    </row>
    <row r="194" s="12" customFormat="1" ht="22.8" customHeight="1">
      <c r="A194" s="12"/>
      <c r="B194" s="194"/>
      <c r="C194" s="195"/>
      <c r="D194" s="196" t="s">
        <v>75</v>
      </c>
      <c r="E194" s="208" t="s">
        <v>325</v>
      </c>
      <c r="F194" s="208" t="s">
        <v>326</v>
      </c>
      <c r="G194" s="195"/>
      <c r="H194" s="195"/>
      <c r="I194" s="198"/>
      <c r="J194" s="209">
        <f>BK194</f>
        <v>0</v>
      </c>
      <c r="K194" s="195"/>
      <c r="L194" s="200"/>
      <c r="M194" s="201"/>
      <c r="N194" s="202"/>
      <c r="O194" s="202"/>
      <c r="P194" s="203">
        <f>P195</f>
        <v>0</v>
      </c>
      <c r="Q194" s="202"/>
      <c r="R194" s="203">
        <f>R195</f>
        <v>0</v>
      </c>
      <c r="S194" s="202"/>
      <c r="T194" s="204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5" t="s">
        <v>141</v>
      </c>
      <c r="AT194" s="206" t="s">
        <v>75</v>
      </c>
      <c r="AU194" s="206" t="s">
        <v>81</v>
      </c>
      <c r="AY194" s="205" t="s">
        <v>117</v>
      </c>
      <c r="BK194" s="207">
        <f>BK195</f>
        <v>0</v>
      </c>
    </row>
    <row r="195" s="2" customFormat="1" ht="16.5" customHeight="1">
      <c r="A195" s="37"/>
      <c r="B195" s="38"/>
      <c r="C195" s="210" t="s">
        <v>327</v>
      </c>
      <c r="D195" s="210" t="s">
        <v>119</v>
      </c>
      <c r="E195" s="211" t="s">
        <v>328</v>
      </c>
      <c r="F195" s="212" t="s">
        <v>326</v>
      </c>
      <c r="G195" s="213" t="s">
        <v>322</v>
      </c>
      <c r="H195" s="214">
        <v>1</v>
      </c>
      <c r="I195" s="215"/>
      <c r="J195" s="216">
        <f>ROUND(I195*H195,2)</f>
        <v>0</v>
      </c>
      <c r="K195" s="212" t="s">
        <v>123</v>
      </c>
      <c r="L195" s="43"/>
      <c r="M195" s="217" t="s">
        <v>1</v>
      </c>
      <c r="N195" s="218" t="s">
        <v>41</v>
      </c>
      <c r="O195" s="90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323</v>
      </c>
      <c r="AT195" s="221" t="s">
        <v>119</v>
      </c>
      <c r="AU195" s="221" t="s">
        <v>83</v>
      </c>
      <c r="AY195" s="16" t="s">
        <v>117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81</v>
      </c>
      <c r="BK195" s="222">
        <f>ROUND(I195*H195,2)</f>
        <v>0</v>
      </c>
      <c r="BL195" s="16" t="s">
        <v>323</v>
      </c>
      <c r="BM195" s="221" t="s">
        <v>329</v>
      </c>
    </row>
    <row r="196" s="12" customFormat="1" ht="22.8" customHeight="1">
      <c r="A196" s="12"/>
      <c r="B196" s="194"/>
      <c r="C196" s="195"/>
      <c r="D196" s="196" t="s">
        <v>75</v>
      </c>
      <c r="E196" s="208" t="s">
        <v>330</v>
      </c>
      <c r="F196" s="208" t="s">
        <v>331</v>
      </c>
      <c r="G196" s="195"/>
      <c r="H196" s="195"/>
      <c r="I196" s="198"/>
      <c r="J196" s="209">
        <f>BK196</f>
        <v>0</v>
      </c>
      <c r="K196" s="195"/>
      <c r="L196" s="200"/>
      <c r="M196" s="201"/>
      <c r="N196" s="202"/>
      <c r="O196" s="202"/>
      <c r="P196" s="203">
        <f>P197</f>
        <v>0</v>
      </c>
      <c r="Q196" s="202"/>
      <c r="R196" s="203">
        <f>R197</f>
        <v>0</v>
      </c>
      <c r="S196" s="202"/>
      <c r="T196" s="204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5" t="s">
        <v>141</v>
      </c>
      <c r="AT196" s="206" t="s">
        <v>75</v>
      </c>
      <c r="AU196" s="206" t="s">
        <v>81</v>
      </c>
      <c r="AY196" s="205" t="s">
        <v>117</v>
      </c>
      <c r="BK196" s="207">
        <f>BK197</f>
        <v>0</v>
      </c>
    </row>
    <row r="197" s="2" customFormat="1" ht="16.5" customHeight="1">
      <c r="A197" s="37"/>
      <c r="B197" s="38"/>
      <c r="C197" s="210" t="s">
        <v>332</v>
      </c>
      <c r="D197" s="210" t="s">
        <v>119</v>
      </c>
      <c r="E197" s="211" t="s">
        <v>333</v>
      </c>
      <c r="F197" s="212" t="s">
        <v>334</v>
      </c>
      <c r="G197" s="213" t="s">
        <v>322</v>
      </c>
      <c r="H197" s="214">
        <v>1</v>
      </c>
      <c r="I197" s="215"/>
      <c r="J197" s="216">
        <f>ROUND(I197*H197,2)</f>
        <v>0</v>
      </c>
      <c r="K197" s="212" t="s">
        <v>123</v>
      </c>
      <c r="L197" s="43"/>
      <c r="M197" s="217" t="s">
        <v>1</v>
      </c>
      <c r="N197" s="218" t="s">
        <v>41</v>
      </c>
      <c r="O197" s="90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323</v>
      </c>
      <c r="AT197" s="221" t="s">
        <v>119</v>
      </c>
      <c r="AU197" s="221" t="s">
        <v>83</v>
      </c>
      <c r="AY197" s="16" t="s">
        <v>117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81</v>
      </c>
      <c r="BK197" s="222">
        <f>ROUND(I197*H197,2)</f>
        <v>0</v>
      </c>
      <c r="BL197" s="16" t="s">
        <v>323</v>
      </c>
      <c r="BM197" s="221" t="s">
        <v>335</v>
      </c>
    </row>
    <row r="198" s="12" customFormat="1" ht="22.8" customHeight="1">
      <c r="A198" s="12"/>
      <c r="B198" s="194"/>
      <c r="C198" s="195"/>
      <c r="D198" s="196" t="s">
        <v>75</v>
      </c>
      <c r="E198" s="208" t="s">
        <v>336</v>
      </c>
      <c r="F198" s="208" t="s">
        <v>337</v>
      </c>
      <c r="G198" s="195"/>
      <c r="H198" s="195"/>
      <c r="I198" s="198"/>
      <c r="J198" s="209">
        <f>BK198</f>
        <v>0</v>
      </c>
      <c r="K198" s="195"/>
      <c r="L198" s="200"/>
      <c r="M198" s="201"/>
      <c r="N198" s="202"/>
      <c r="O198" s="202"/>
      <c r="P198" s="203">
        <f>P199</f>
        <v>0</v>
      </c>
      <c r="Q198" s="202"/>
      <c r="R198" s="203">
        <f>R199</f>
        <v>0</v>
      </c>
      <c r="S198" s="202"/>
      <c r="T198" s="20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5" t="s">
        <v>141</v>
      </c>
      <c r="AT198" s="206" t="s">
        <v>75</v>
      </c>
      <c r="AU198" s="206" t="s">
        <v>81</v>
      </c>
      <c r="AY198" s="205" t="s">
        <v>117</v>
      </c>
      <c r="BK198" s="207">
        <f>BK199</f>
        <v>0</v>
      </c>
    </row>
    <row r="199" s="2" customFormat="1" ht="16.5" customHeight="1">
      <c r="A199" s="37"/>
      <c r="B199" s="38"/>
      <c r="C199" s="210" t="s">
        <v>338</v>
      </c>
      <c r="D199" s="210" t="s">
        <v>119</v>
      </c>
      <c r="E199" s="211" t="s">
        <v>339</v>
      </c>
      <c r="F199" s="212" t="s">
        <v>337</v>
      </c>
      <c r="G199" s="213" t="s">
        <v>322</v>
      </c>
      <c r="H199" s="214">
        <v>1</v>
      </c>
      <c r="I199" s="215"/>
      <c r="J199" s="216">
        <f>ROUND(I199*H199,2)</f>
        <v>0</v>
      </c>
      <c r="K199" s="212" t="s">
        <v>123</v>
      </c>
      <c r="L199" s="43"/>
      <c r="M199" s="256" t="s">
        <v>1</v>
      </c>
      <c r="N199" s="257" t="s">
        <v>41</v>
      </c>
      <c r="O199" s="258"/>
      <c r="P199" s="259">
        <f>O199*H199</f>
        <v>0</v>
      </c>
      <c r="Q199" s="259">
        <v>0</v>
      </c>
      <c r="R199" s="259">
        <f>Q199*H199</f>
        <v>0</v>
      </c>
      <c r="S199" s="259">
        <v>0</v>
      </c>
      <c r="T199" s="26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1" t="s">
        <v>323</v>
      </c>
      <c r="AT199" s="221" t="s">
        <v>119</v>
      </c>
      <c r="AU199" s="221" t="s">
        <v>83</v>
      </c>
      <c r="AY199" s="16" t="s">
        <v>117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6" t="s">
        <v>81</v>
      </c>
      <c r="BK199" s="222">
        <f>ROUND(I199*H199,2)</f>
        <v>0</v>
      </c>
      <c r="BL199" s="16" t="s">
        <v>323</v>
      </c>
      <c r="BM199" s="221" t="s">
        <v>340</v>
      </c>
    </row>
    <row r="200" s="2" customFormat="1" ht="6.96" customHeight="1">
      <c r="A200" s="37"/>
      <c r="B200" s="65"/>
      <c r="C200" s="66"/>
      <c r="D200" s="66"/>
      <c r="E200" s="66"/>
      <c r="F200" s="66"/>
      <c r="G200" s="66"/>
      <c r="H200" s="66"/>
      <c r="I200" s="66"/>
      <c r="J200" s="66"/>
      <c r="K200" s="66"/>
      <c r="L200" s="43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sheetProtection sheet="1" autoFilter="0" formatColumns="0" formatRows="0" objects="1" scenarios="1" spinCount="100000" saltValue="AnryPZRXIm0YVmafpFM95RoNNZJ65wXSbLrTgrkRmO6U9EK4A23BwbwO2ZSWwTL9Na18PfgE5+tbSkL2cGRgYg==" hashValue="/WXfoasJVV34QfHcRPnK2mFv1YW9dMC+RDJt2Cxg7IgyPTNvxuxQNUy689utPrez/9DIrN6pqW1GiAGGw5v6wQ==" algorithmName="SHA-512" password="CC35"/>
  <autoFilter ref="C123:K199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2021-04-06T07:48:25Z</dcterms:created>
  <dcterms:modified xsi:type="dcterms:W3CDTF">2021-04-06T07:48:27Z</dcterms:modified>
</cp:coreProperties>
</file>