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Konektivita ZŠ akti..." sheetId="2" r:id="rId2"/>
    <sheet name="002 - Konektivita MŠ akti..." sheetId="3" r:id="rId3"/>
    <sheet name="003 - Ostatní a  vedlejší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Konektivita ZŠ akti...'!$C$118:$K$136</definedName>
    <definedName name="_xlnm.Print_Area" localSheetId="1">'001 - Konektivita ZŠ akti...'!$C$82:$J$100,'001 - Konektivita ZŠ akti...'!$C$106:$K$136</definedName>
    <definedName name="_xlnm.Print_Titles" localSheetId="1">'001 - Konektivita ZŠ akti...'!$118:$118</definedName>
    <definedName name="_xlnm._FilterDatabase" localSheetId="2" hidden="1">'002 - Konektivita MŠ akti...'!$C$118:$K$127</definedName>
    <definedName name="_xlnm.Print_Area" localSheetId="2">'002 - Konektivita MŠ akti...'!$C$82:$J$100,'002 - Konektivita MŠ akti...'!$C$106:$K$127</definedName>
    <definedName name="_xlnm.Print_Titles" localSheetId="2">'002 - Konektivita MŠ akti...'!$118:$118</definedName>
    <definedName name="_xlnm._FilterDatabase" localSheetId="3" hidden="1">'003 - Ostatní a  vedlejší...'!$C$119:$K$134</definedName>
    <definedName name="_xlnm.Print_Area" localSheetId="3">'003 - Ostatní a  vedlejší...'!$C$82:$J$101,'003 - Ostatní a  vedlejší...'!$C$107:$K$134</definedName>
    <definedName name="_xlnm.Print_Titles" localSheetId="3">'003 - Ostatní a  vedlejší...'!$119:$119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3" r="J37"/>
  <c r="J36"/>
  <c i="1" r="AY96"/>
  <c i="3" r="J35"/>
  <c i="1" r="AX96"/>
  <c i="3"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113"/>
  <c r="E7"/>
  <c r="E109"/>
  <c i="2" r="J37"/>
  <c r="J36"/>
  <c i="1" r="AY95"/>
  <c i="2" r="J35"/>
  <c i="1" r="AX95"/>
  <c i="2"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89"/>
  <c r="E7"/>
  <c r="E109"/>
  <c i="1" r="L90"/>
  <c r="AM90"/>
  <c r="AM89"/>
  <c r="L89"/>
  <c r="AM87"/>
  <c r="L87"/>
  <c r="L85"/>
  <c r="L84"/>
  <c i="4" r="BK133"/>
  <c r="BK130"/>
  <c r="J130"/>
  <c r="J127"/>
  <c r="J124"/>
  <c r="BK122"/>
  <c i="3" r="J127"/>
  <c r="J126"/>
  <c r="BK124"/>
  <c r="BK123"/>
  <c r="J122"/>
  <c i="2" r="J136"/>
  <c r="J135"/>
  <c r="BK133"/>
  <c r="J132"/>
  <c r="BK131"/>
  <c r="J130"/>
  <c r="J129"/>
  <c r="J128"/>
  <c r="J127"/>
  <c r="BK126"/>
  <c r="J125"/>
  <c r="BK124"/>
  <c r="J123"/>
  <c r="J122"/>
  <c i="1" r="AS94"/>
  <c i="4" r="J133"/>
  <c r="BK127"/>
  <c r="BK124"/>
  <c r="J122"/>
  <c i="3" r="BK127"/>
  <c r="BK126"/>
  <c r="J124"/>
  <c r="J123"/>
  <c r="BK122"/>
  <c i="2" r="BK136"/>
  <c r="BK135"/>
  <c r="J133"/>
  <c r="BK132"/>
  <c r="J131"/>
  <c r="BK130"/>
  <c r="BK129"/>
  <c r="BK128"/>
  <c r="BK127"/>
  <c r="J126"/>
  <c r="BK125"/>
  <c r="J124"/>
  <c r="BK123"/>
  <c r="BK122"/>
  <c l="1" r="BK121"/>
  <c r="R121"/>
  <c r="BK134"/>
  <c r="J134"/>
  <c r="J99"/>
  <c r="R134"/>
  <c i="3" r="R121"/>
  <c r="BK125"/>
  <c r="J125"/>
  <c r="J99"/>
  <c r="R125"/>
  <c i="2" r="P121"/>
  <c r="T121"/>
  <c r="P134"/>
  <c r="T134"/>
  <c i="3" r="BK121"/>
  <c r="BK120"/>
  <c r="BK119"/>
  <c r="J119"/>
  <c r="J96"/>
  <c r="P121"/>
  <c r="T121"/>
  <c r="P125"/>
  <c r="T125"/>
  <c i="4" r="BK121"/>
  <c r="J121"/>
  <c r="J97"/>
  <c r="P121"/>
  <c r="P120"/>
  <c i="1" r="AU97"/>
  <c i="4" r="R121"/>
  <c r="R120"/>
  <c r="T121"/>
  <c r="T120"/>
  <c i="2" r="E85"/>
  <c r="F91"/>
  <c r="F92"/>
  <c r="J113"/>
  <c r="J115"/>
  <c r="J116"/>
  <c r="BE122"/>
  <c r="BE123"/>
  <c r="BE125"/>
  <c r="BE128"/>
  <c r="BE129"/>
  <c r="BE130"/>
  <c r="BE131"/>
  <c r="BE132"/>
  <c r="BE135"/>
  <c r="BE136"/>
  <c i="3" r="E85"/>
  <c r="J89"/>
  <c r="F92"/>
  <c r="J92"/>
  <c r="F115"/>
  <c r="BE123"/>
  <c r="BE124"/>
  <c r="BE126"/>
  <c r="BE127"/>
  <c i="4" r="E85"/>
  <c r="F91"/>
  <c r="F92"/>
  <c r="BE122"/>
  <c r="BE124"/>
  <c r="BE127"/>
  <c i="2" r="BE124"/>
  <c r="BE126"/>
  <c r="BE127"/>
  <c r="BE133"/>
  <c i="3" r="J91"/>
  <c r="BE122"/>
  <c i="4" r="J89"/>
  <c r="J91"/>
  <c r="J92"/>
  <c r="BE130"/>
  <c r="BE133"/>
  <c r="BK126"/>
  <c r="J126"/>
  <c r="J98"/>
  <c r="BK129"/>
  <c r="J129"/>
  <c r="J99"/>
  <c r="BK132"/>
  <c r="J132"/>
  <c r="J100"/>
  <c i="2" r="J34"/>
  <c i="1" r="AW95"/>
  <c i="3" r="F35"/>
  <c i="1" r="BB96"/>
  <c i="4" r="J34"/>
  <c i="1" r="AW97"/>
  <c i="2" r="F37"/>
  <c i="1" r="BD95"/>
  <c i="3" r="F37"/>
  <c i="1" r="BD96"/>
  <c i="4" r="F34"/>
  <c i="1" r="BA97"/>
  <c i="4" r="F36"/>
  <c i="1" r="BC97"/>
  <c i="2" r="F36"/>
  <c i="1" r="BC95"/>
  <c i="3" r="F34"/>
  <c i="1" r="BA96"/>
  <c i="3" r="F36"/>
  <c i="1" r="BC96"/>
  <c i="2" r="F34"/>
  <c i="1" r="BA95"/>
  <c i="2" r="F35"/>
  <c i="1" r="BB95"/>
  <c i="3" r="J34"/>
  <c i="1" r="AW96"/>
  <c i="4" r="F35"/>
  <c i="1" r="BB97"/>
  <c i="4" r="F37"/>
  <c i="1" r="BD97"/>
  <c i="2" l="1" r="P120"/>
  <c r="P119"/>
  <c i="1" r="AU95"/>
  <c i="2" r="R120"/>
  <c r="R119"/>
  <c i="3" r="T120"/>
  <c r="T119"/>
  <c r="P120"/>
  <c r="P119"/>
  <c i="1" r="AU96"/>
  <c i="2" r="T120"/>
  <c r="T119"/>
  <c i="3" r="R120"/>
  <c r="R119"/>
  <c i="2" r="BK120"/>
  <c r="J120"/>
  <c r="J97"/>
  <c r="J121"/>
  <c r="J98"/>
  <c i="3" r="J120"/>
  <c r="J97"/>
  <c r="J121"/>
  <c r="J98"/>
  <c i="4" r="BK120"/>
  <c r="J120"/>
  <c r="J96"/>
  <c i="3" r="J30"/>
  <c i="1" r="AG96"/>
  <c r="BC94"/>
  <c r="W32"/>
  <c i="2" r="J33"/>
  <c i="1" r="AV95"/>
  <c r="AT95"/>
  <c r="BB94"/>
  <c r="AX94"/>
  <c i="3" r="J33"/>
  <c i="1" r="AV96"/>
  <c r="AT96"/>
  <c i="4" r="J33"/>
  <c i="1" r="AV97"/>
  <c r="AT97"/>
  <c r="BA94"/>
  <c r="W30"/>
  <c i="2" r="F33"/>
  <c i="1" r="AZ95"/>
  <c i="3" r="F33"/>
  <c i="1" r="AZ96"/>
  <c r="BD94"/>
  <c r="W33"/>
  <c i="4" r="F33"/>
  <c i="1" r="AZ97"/>
  <c i="3" l="1" r="J39"/>
  <c i="2" r="BK119"/>
  <c r="J119"/>
  <c i="1" r="AN96"/>
  <c r="AU94"/>
  <c r="AZ94"/>
  <c r="W29"/>
  <c r="AY94"/>
  <c i="4" r="J30"/>
  <c i="1" r="AG97"/>
  <c r="AN97"/>
  <c r="AW94"/>
  <c r="AK30"/>
  <c r="W31"/>
  <c i="2" r="J30"/>
  <c i="1" r="AG95"/>
  <c r="AN95"/>
  <c i="2" l="1" r="J96"/>
  <c i="4" r="J39"/>
  <c i="2" r="J39"/>
  <c i="1" r="AV94"/>
  <c r="AK29"/>
  <c r="AG94"/>
  <c l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<sst xmlns="http://schemas.openxmlformats.org/spreadsheetml/2006/main">
  <si>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</si>
  <si>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</si>
  <si>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</si>
  <si>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</si>
  <si>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</si>
  <si>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{aa32a8b3-fa0d-49bb-866a-406985cbfb01}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</si>
  <si>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</si>
  <si>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</si>
  <si>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</si>
  <si>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</si>
  <si>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</si>
  <si>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</si>
  <si>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</si>
  <si>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</si>
  <si>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20201012001K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</si>
  <si>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</si>
  <si>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</si>
  <si>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vybavení odborných učeben na ZŠ Slovenská - konektivita</t>
  </si>
  <si>
    <t>KSO:</t>
  </si>
  <si>
    <t>801 3</t>
  </si>
  <si>
    <t>CC-CZ:</t>
  </si>
  <si>
    <t>Místo:</t>
  </si>
  <si>
    <t>Karviná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</si>
  <si>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</si>
  <si>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</si>
  <si>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</si>
  <si>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</si>
  <si>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</si>
  <si>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</si>
  <si>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</si>
  <si>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</si>
  <si>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</si>
  <si>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</si>
  <si>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</si>
  <si>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</si>
  <si>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</si>
  <si>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</si>
  <si>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</si>
  <si>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</si>
  <si>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</si>
  <si>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</si>
  <si>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</si>
  <si>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</si>
  <si>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</si>
  <si>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</si>
  <si>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</si>
  <si>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</si>
  <si>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</si>
  <si>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</si>
  <si>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</si>
  <si>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</si>
  <si>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</si>
  <si>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</si>
  <si>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</si>
  <si>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</si>
  <si>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</si>
  <si>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</si>
  <si>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</si>
  <si>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</si>
  <si>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</si>
  <si>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</si>
  <si>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</si>
  <si>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</si>
  <si>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</si>
  <si>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</si>
  <si>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</si>
  <si>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</si>
  <si>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</si>
  <si>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</si>
  <si>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</si>
  <si>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</si>
  <si>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</si>
  <si>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</si>
  <si>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</si>
  <si>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</si>
  <si>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</si>
  <si>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</si>
  <si>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</si>
  <si>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</si>
  <si>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</si>
  <si>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</si>
  <si>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</si>
  <si>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</si>
  <si>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Konektivita ZŠ aktivní prvky</t>
  </si>
  <si>
    <t>STA</t>
  </si>
  <si>
    <t>1</t>
  </si>
  <si>
    <t>{dd05032e-9a22-4f65-931b-70632f5dad77}</t>
  </si>
  <si>
    <t>2</t>
  </si>
  <si>
    <t>002</t>
  </si>
  <si>
    <t>Konektivita MŠ aktivní prvky</t>
  </si>
  <si>
    <t>{e8279812-3bda-4873-ae79-1de2636495e6}</t>
  </si>
  <si>
    <t>003</t>
  </si>
  <si>
    <t xml:space="preserve">Ostatní a  vedlejší náklady</t>
  </si>
  <si>
    <t>{4c30dd30-fdb9-4ea8-8c87-43607315baf3}</t>
  </si>
  <si>
    <t>KRYCÍ LIST SOUPISU PRACÍ</t>
  </si>
  <si>
    <t>Objekt:</t>
  </si>
  <si>
    <t>001 - Konektivita ZŠ aktivní prvky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</si>
  <si>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</si>
  <si>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</si>
  <si>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</si>
  <si>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</si>
  <si>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</si>
  <si>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</si>
  <si>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D1 - Aktivní prvky PC sítě</t>
  </si>
  <si>
    <t xml:space="preserve">    D2 - Zařízení</t>
  </si>
  <si>
    <t xml:space="preserve">    D3 -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</si>
  <si>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</si>
  <si>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</si>
  <si>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</si>
  <si>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</si>
  <si>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</si>
  <si>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</si>
  <si>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</si>
  <si>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</si>
  <si>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</si>
  <si>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</si>
  <si>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</si>
  <si>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</si>
  <si>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</si>
  <si>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</si>
  <si>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Aktivní prvky PC sítě</t>
  </si>
  <si>
    <t>ROZPOCET</t>
  </si>
  <si>
    <t>D2</t>
  </si>
  <si>
    <t>Zařízení</t>
  </si>
  <si>
    <t>K</t>
  </si>
  <si>
    <t>Pol1</t>
  </si>
  <si>
    <t>SRV: Server dle specifikace v technické zprávě</t>
  </si>
  <si>
    <t>ks</t>
  </si>
  <si>
    <t>4</t>
  </si>
  <si>
    <t>3</t>
  </si>
  <si>
    <t>Pol2</t>
  </si>
  <si>
    <t>Operační systém: oprační systém pro SERVER dle specifikace v technické zprávě</t>
  </si>
  <si>
    <t>Pol3</t>
  </si>
  <si>
    <t>UPS záložní zdroj dle specifikace v technické zprávě</t>
  </si>
  <si>
    <t>6</t>
  </si>
  <si>
    <t>5</t>
  </si>
  <si>
    <t>Pol4</t>
  </si>
  <si>
    <t>NAS: datové úložiště dle specifikace v technické zprávě</t>
  </si>
  <si>
    <t>8</t>
  </si>
  <si>
    <t>Pol5</t>
  </si>
  <si>
    <t>SWITCH - 48 port: dle specifikace v technické zprávě</t>
  </si>
  <si>
    <t>10</t>
  </si>
  <si>
    <t>7</t>
  </si>
  <si>
    <t>Pol6</t>
  </si>
  <si>
    <t xml:space="preserve"> SWITCH - 24 port: dle specifikace v technické zprávě</t>
  </si>
  <si>
    <t>12</t>
  </si>
  <si>
    <t>Pol7</t>
  </si>
  <si>
    <t>SWITCH - centrální: dle specifikace v technické zprávě</t>
  </si>
  <si>
    <t>14</t>
  </si>
  <si>
    <t>9</t>
  </si>
  <si>
    <t>Pol8</t>
  </si>
  <si>
    <t xml:space="preserve">SFP modul:  dle specifikace v technické zprávě</t>
  </si>
  <si>
    <t>16</t>
  </si>
  <si>
    <t>Pol9</t>
  </si>
  <si>
    <t>AP: přístupový bod WiFi dle specifikace v technické zprávě</t>
  </si>
  <si>
    <t>18</t>
  </si>
  <si>
    <t>11</t>
  </si>
  <si>
    <t>Pol10</t>
  </si>
  <si>
    <t>AP:přístupový bod učebna PC dle specifikace v technické zprávě</t>
  </si>
  <si>
    <t>20</t>
  </si>
  <si>
    <t>Pol11</t>
  </si>
  <si>
    <t>FW - FIREWALL: dle specifikace v technické zprávě</t>
  </si>
  <si>
    <t>22</t>
  </si>
  <si>
    <t>13</t>
  </si>
  <si>
    <t>Pol12</t>
  </si>
  <si>
    <t>Splnění Standardu konektivity škol dle specifikace v technické zprávě</t>
  </si>
  <si>
    <t>24</t>
  </si>
  <si>
    <t>D3</t>
  </si>
  <si>
    <t>Ostatní</t>
  </si>
  <si>
    <t>Pol13</t>
  </si>
  <si>
    <t>Seznámení obsluhy s provozem a obsluhou zařízení</t>
  </si>
  <si>
    <t>26</t>
  </si>
  <si>
    <t>Pol14</t>
  </si>
  <si>
    <t>Kofigurace, oživení, nastavení</t>
  </si>
  <si>
    <t>28</t>
  </si>
  <si>
    <t>002 - Konektivita MŠ aktivní prvky</t>
  </si>
  <si>
    <t>Pol16</t>
  </si>
  <si>
    <t>Pol17</t>
  </si>
  <si>
    <t>Pol20</t>
  </si>
  <si>
    <t>Pol21</t>
  </si>
  <si>
    <t xml:space="preserve">003 - Ostatní a  vedlejší náklady</t>
  </si>
  <si>
    <t>VRN1 - Průzkumné, geodetické a projektové práce</t>
  </si>
  <si>
    <t>VRN3 - Zařízení staveniště</t>
  </si>
  <si>
    <t>VRN4 - Inženýrská činnost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</si>
  <si>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</si>
  <si>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</si>
  <si>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</si>
  <si>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</si>
  <si>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</si>
  <si>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soubor</t>
  </si>
  <si>
    <t>CS ÚRS 2016 01</t>
  </si>
  <si>
    <t>1024</t>
  </si>
  <si>
    <t>-450151066</t>
  </si>
  <si>
    <t>P</t>
  </si>
  <si>
    <t>Poznámka k položce:_x000d_
Dokumentace skutečného provedení v rozsahu dle platné vyhlášky na dokumentaci staveb v počtu dle SOD a VOP (5 x papírově a 1 x elektronicky ve formátu DWG a PDF)</t>
  </si>
  <si>
    <t>013254101</t>
  </si>
  <si>
    <t xml:space="preserve">Monitoring v průběhu výstavby </t>
  </si>
  <si>
    <t>1403777695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</si>
  <si>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</si>
  <si>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</si>
  <si>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</si>
  <si>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</si>
  <si>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</si>
  <si>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806765039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</si>
  <si>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</si>
  <si>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</si>
  <si>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</si>
  <si>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</si>
  <si>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</si>
  <si>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1693893157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</si>
  <si>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</si>
  <si>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</si>
  <si>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</si>
  <si>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091003007</t>
  </si>
  <si>
    <t>Kompletační a koordinační činnost</t>
  </si>
  <si>
    <t>-995715084</t>
  </si>
  <si>
    <t xml:space="preserve">Poznámka k položce:_x000d_
položka obsahuje :_x000d_
_x000d_
koordinaci s ostatními dodavateli samostatných VZ (interiéry,STAVBA 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</si>
</sst>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20201012001K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a vybavení odborných učeben na ZŠ Slovenská - konektivita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Karviná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8. 4. 2019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Karviná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ATRIS s.r.o.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Barbora Kyšková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19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'001 - Konektivita ZŠ akti...'!J30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'001 - Konektivita ZŠ akti...'!P119</f>
        <v>0</v>
      </c>
      <c r="AV95" s="125">
        <f>'001 - Konektivita ZŠ akti...'!J33</f>
        <v>0</v>
      </c>
      <c r="AW95" s="125">
        <f>'001 - Konektivita ZŠ akti...'!J34</f>
        <v>0</v>
      </c>
      <c r="AX95" s="125">
        <f>'001 - Konektivita ZŠ akti...'!J35</f>
        <v>0</v>
      </c>
      <c r="AY95" s="125">
        <f>'001 - Konektivita ZŠ akti...'!J36</f>
        <v>0</v>
      </c>
      <c r="AZ95" s="125">
        <f>'001 - Konektivita ZŠ akti...'!F33</f>
        <v>0</v>
      </c>
      <c r="BA95" s="125">
        <f>'001 - Konektivita ZŠ akti...'!F34</f>
        <v>0</v>
      </c>
      <c r="BB95" s="125">
        <f>'001 - Konektivita ZŠ akti...'!F35</f>
        <v>0</v>
      </c>
      <c r="BC95" s="125">
        <f>'001 - Konektivita ZŠ akti...'!F36</f>
        <v>0</v>
      </c>
      <c r="BD95" s="127">
        <f>'001 - Konektivita ZŠ akti...'!F37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'002 - Konektivita MŠ akti...'!J30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'002 - Konektivita MŠ akti...'!P119</f>
        <v>0</v>
      </c>
      <c r="AV96" s="125">
        <f>'002 - Konektivita MŠ akti...'!J33</f>
        <v>0</v>
      </c>
      <c r="AW96" s="125">
        <f>'002 - Konektivita MŠ akti...'!J34</f>
        <v>0</v>
      </c>
      <c r="AX96" s="125">
        <f>'002 - Konektivita MŠ akti...'!J35</f>
        <v>0</v>
      </c>
      <c r="AY96" s="125">
        <f>'002 - Konektivita MŠ akti...'!J36</f>
        <v>0</v>
      </c>
      <c r="AZ96" s="125">
        <f>'002 - Konektivita MŠ akti...'!F33</f>
        <v>0</v>
      </c>
      <c r="BA96" s="125">
        <f>'002 - Konektivita MŠ akti...'!F34</f>
        <v>0</v>
      </c>
      <c r="BB96" s="125">
        <f>'002 - Konektivita MŠ akti...'!F35</f>
        <v>0</v>
      </c>
      <c r="BC96" s="125">
        <f>'002 - Konektivita MŠ akti...'!F36</f>
        <v>0</v>
      </c>
      <c r="BD96" s="127">
        <f>'002 - Konektivita MŠ akti...'!F37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6.5" customHeight="1">
      <c r="A97" s="116" t="s">
        <v>81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'003 - Ostatní a  vedlejší...'!J30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9">
        <v>0</v>
      </c>
      <c r="AT97" s="130">
        <f>ROUND(SUM(AV97:AW97),2)</f>
        <v>0</v>
      </c>
      <c r="AU97" s="131">
        <f>'003 - Ostatní a  vedlejší...'!P120</f>
        <v>0</v>
      </c>
      <c r="AV97" s="130">
        <f>'003 - Ostatní a  vedlejší...'!J33</f>
        <v>0</v>
      </c>
      <c r="AW97" s="130">
        <f>'003 - Ostatní a  vedlejší...'!J34</f>
        <v>0</v>
      </c>
      <c r="AX97" s="130">
        <f>'003 - Ostatní a  vedlejší...'!J35</f>
        <v>0</v>
      </c>
      <c r="AY97" s="130">
        <f>'003 - Ostatní a  vedlejší...'!J36</f>
        <v>0</v>
      </c>
      <c r="AZ97" s="130">
        <f>'003 - Ostatní a  vedlejší...'!F33</f>
        <v>0</v>
      </c>
      <c r="BA97" s="130">
        <f>'003 - Ostatní a  vedlejší...'!F34</f>
        <v>0</v>
      </c>
      <c r="BB97" s="130">
        <f>'003 - Ostatní a  vedlejší...'!F35</f>
        <v>0</v>
      </c>
      <c r="BC97" s="130">
        <f>'003 - Ostatní a  vedlejší...'!F36</f>
        <v>0</v>
      </c>
      <c r="BD97" s="132">
        <f>'003 - Ostatní a  vedlejší...'!F37</f>
        <v>0</v>
      </c>
      <c r="BE97" s="7"/>
      <c r="BT97" s="128" t="s">
        <v>85</v>
      </c>
      <c r="BV97" s="128" t="s">
        <v>79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KX0SezuDjEXhCsRF6YB/WWE7nozBXiIZhiT7NiVt6VMf4q/idR4qmHdZ4QfFoQ8hUCKmXzuDBzsHI3U1/AUXog==" hashValue="vj9Pc4xDH88SMajtpR25Azu9XGNyqIEMEraINufuTVGv286NYtupzk1KTx5RV4HfXAH9ipUsR1G1Z8Dsxk6dZ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Konektivita ZŠ akti...'!C2" display="/"/>
    <hyperlink ref="A96" location="'002 - Konektivita MŠ akti...'!C2" display="/"/>
    <hyperlink ref="A97" location="'003 - Ostatní a  vedlejš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a vybavení odborných učeben na ZŠ Slovenská - konektivita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21</v>
      </c>
      <c r="E12" s="35"/>
      <c r="F12" s="140" t="s">
        <v>97</v>
      </c>
      <c r="G12" s="35"/>
      <c r="H12" s="35"/>
      <c r="I12" s="137" t="s">
        <v>23</v>
      </c>
      <c r="J12" s="141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25</v>
      </c>
      <c r="E14" s="35"/>
      <c r="F14" s="35"/>
      <c r="G14" s="35"/>
      <c r="H14" s="35"/>
      <c r="I14" s="137" t="s">
        <v>26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Statutární město Karviná</v>
      </c>
      <c r="F15" s="35"/>
      <c r="G15" s="35"/>
      <c r="H15" s="35"/>
      <c r="I15" s="137" t="s">
        <v>28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26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>ATRIS s.r.o.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26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Barbora Kyšková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ROUND((SUM(BE119:BE136)),  2)</f>
        <v>0</v>
      </c>
      <c r="G33" s="35"/>
      <c r="H33" s="35"/>
      <c r="I33" s="152">
        <v>0.20999999999999999</v>
      </c>
      <c r="J33" s="151">
        <f>ROUND(((SUM(BE119:BE136))*I33),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ROUND((SUM(BF119:BF136)),  2)</f>
        <v>0</v>
      </c>
      <c r="G34" s="35"/>
      <c r="H34" s="35"/>
      <c r="I34" s="152">
        <v>0.14999999999999999</v>
      </c>
      <c r="J34" s="151">
        <f>ROUND(((SUM(BF119:BF136))*I34),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ROUND((SUM(BG119:BG136)),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ROUND((SUM(BH119:BH136)),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ROUND((SUM(BI119:BI136)),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a vybavení odborných učeben na ZŠ Slovenská - konektivita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001 - Konektivita ZŠ aktivní prvky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29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104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105</v>
      </c>
      <c r="E99" s="185"/>
      <c r="F99" s="185"/>
      <c r="G99" s="185"/>
      <c r="H99" s="185"/>
      <c r="I99" s="185"/>
      <c r="J99" s="186">
        <f>J134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>Rekonstrukce a vybavení odborných učeben na ZŠ Slovenská - konektivita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001 - Konektivita ZŠ aktivní prvky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21</v>
      </c>
      <c r="D113" s="37"/>
      <c r="E113" s="37"/>
      <c r="F113" s="24" t="str">
        <f>F12</f>
        <v xml:space="preserve"> </v>
      </c>
      <c r="G113" s="37"/>
      <c r="H113" s="37"/>
      <c r="I113" s="29" t="s">
        <v>23</v>
      </c>
      <c r="J113" s="76" t="str">
        <f>IF(J12="","",J12)</f>
        <v>8. 4. 2019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25</v>
      </c>
      <c r="D115" s="37"/>
      <c r="E115" s="37"/>
      <c r="F115" s="24" t="str">
        <f>E15</f>
        <v>Statutární město Karviná</v>
      </c>
      <c r="G115" s="37"/>
      <c r="H115" s="37"/>
      <c r="I115" s="29" t="s">
        <v>31</v>
      </c>
      <c r="J115" s="33" t="str">
        <f>E21</f>
        <v>ATRIS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29</v>
      </c>
      <c r="D116" s="37"/>
      <c r="E116" s="37"/>
      <c r="F116" s="24" t="str">
        <f>IF(E18="","",E18)</f>
        <v>Vyplň údaj</v>
      </c>
      <c r="G116" s="37"/>
      <c r="H116" s="37"/>
      <c r="I116" s="29" t="s">
        <v>34</v>
      </c>
      <c r="J116" s="33" t="str">
        <f>E24</f>
        <v>Barbora Kyšková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107</v>
      </c>
      <c r="D118" s="191" t="s">
        <v>62</v>
      </c>
      <c r="E118" s="191" t="s">
        <v>58</v>
      </c>
      <c r="F118" s="191" t="s">
        <v>59</v>
      </c>
      <c r="G118" s="191" t="s">
        <v>108</v>
      </c>
      <c r="H118" s="191" t="s">
        <v>109</v>
      </c>
      <c r="I118" s="191" t="s">
        <v>110</v>
      </c>
      <c r="J118" s="191" t="s">
        <v>100</v>
      </c>
      <c r="K118" s="192" t="s">
        <v>111</v>
      </c>
      <c r="L118" s="193"/>
      <c r="M118" s="97" t="s">
        <v>1</v>
      </c>
      <c r="N118" s="98" t="s">
        <v>41</v>
      </c>
      <c r="O118" s="98" t="s">
        <v>112</v>
      </c>
      <c r="P118" s="98" t="s">
        <v>113</v>
      </c>
      <c r="Q118" s="98" t="s">
        <v>114</v>
      </c>
      <c r="R118" s="98" t="s">
        <v>115</v>
      </c>
      <c r="S118" s="98" t="s">
        <v>116</v>
      </c>
      <c r="T118" s="99" t="s">
        <v>117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118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102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119</v>
      </c>
      <c r="F120" s="202" t="s">
        <v>120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P121+P134</f>
        <v>0</v>
      </c>
      <c r="Q120" s="207"/>
      <c r="R120" s="208">
        <f>R121+R134</f>
        <v>0</v>
      </c>
      <c r="S120" s="207"/>
      <c r="T120" s="209">
        <f>T121+T134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121</v>
      </c>
      <c r="BK120" s="212">
        <f>BK121+BK134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122</v>
      </c>
      <c r="F121" s="213" t="s">
        <v>123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SUM(P122:P133)</f>
        <v>0</v>
      </c>
      <c r="Q121" s="207"/>
      <c r="R121" s="208">
        <f>SUM(R122:R133)</f>
        <v>0</v>
      </c>
      <c r="S121" s="207"/>
      <c r="T121" s="209">
        <f>SUM(T122:T133)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121</v>
      </c>
      <c r="BK121" s="212">
        <f>SUM(BK122:BK133)</f>
        <v>0</v>
      </c>
    </row>
    <row r="122" s="2" customFormat="1" ht="14.4" customHeight="1">
      <c r="A122" s="35"/>
      <c r="B122" s="36"/>
      <c r="C122" s="215" t="s">
        <v>85</v>
      </c>
      <c r="D122" s="215" t="s">
        <v>124</v>
      </c>
      <c r="E122" s="216" t="s">
        <v>125</v>
      </c>
      <c r="F122" s="217" t="s">
        <v>126</v>
      </c>
      <c r="G122" s="218" t="s">
        <v>127</v>
      </c>
      <c r="H122" s="219">
        <v>1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128</v>
      </c>
      <c r="AT122" s="226" t="s">
        <v>124</v>
      </c>
      <c r="AU122" s="226" t="s">
        <v>87</v>
      </c>
      <c r="AY122" s="14" t="s">
        <v>121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128</v>
      </c>
      <c r="BM122" s="226" t="s">
        <v>87</v>
      </c>
    </row>
    <row r="123" s="2" customFormat="1" ht="24.15" customHeight="1">
      <c r="A123" s="35"/>
      <c r="B123" s="36"/>
      <c r="C123" s="215" t="s">
        <v>129</v>
      </c>
      <c r="D123" s="215" t="s">
        <v>124</v>
      </c>
      <c r="E123" s="216" t="s">
        <v>130</v>
      </c>
      <c r="F123" s="217" t="s">
        <v>131</v>
      </c>
      <c r="G123" s="218" t="s">
        <v>127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128</v>
      </c>
      <c r="AT123" s="226" t="s">
        <v>124</v>
      </c>
      <c r="AU123" s="226" t="s">
        <v>87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128</v>
      </c>
      <c r="BM123" s="226" t="s">
        <v>128</v>
      </c>
    </row>
    <row r="124" s="2" customFormat="1" ht="14.4" customHeight="1">
      <c r="A124" s="35"/>
      <c r="B124" s="36"/>
      <c r="C124" s="215" t="s">
        <v>128</v>
      </c>
      <c r="D124" s="215" t="s">
        <v>124</v>
      </c>
      <c r="E124" s="216" t="s">
        <v>132</v>
      </c>
      <c r="F124" s="217" t="s">
        <v>133</v>
      </c>
      <c r="G124" s="218" t="s">
        <v>127</v>
      </c>
      <c r="H124" s="219">
        <v>7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128</v>
      </c>
      <c r="AT124" s="226" t="s">
        <v>124</v>
      </c>
      <c r="AU124" s="226" t="s">
        <v>87</v>
      </c>
      <c r="AY124" s="14" t="s">
        <v>121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128</v>
      </c>
      <c r="BM124" s="226" t="s">
        <v>134</v>
      </c>
    </row>
    <row r="125" s="2" customFormat="1" ht="14.4" customHeight="1">
      <c r="A125" s="35"/>
      <c r="B125" s="36"/>
      <c r="C125" s="215" t="s">
        <v>135</v>
      </c>
      <c r="D125" s="215" t="s">
        <v>124</v>
      </c>
      <c r="E125" s="216" t="s">
        <v>136</v>
      </c>
      <c r="F125" s="217" t="s">
        <v>137</v>
      </c>
      <c r="G125" s="218" t="s">
        <v>127</v>
      </c>
      <c r="H125" s="219">
        <v>1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128</v>
      </c>
      <c r="AT125" s="226" t="s">
        <v>124</v>
      </c>
      <c r="AU125" s="226" t="s">
        <v>87</v>
      </c>
      <c r="AY125" s="14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128</v>
      </c>
      <c r="BM125" s="226" t="s">
        <v>138</v>
      </c>
    </row>
    <row r="126" s="2" customFormat="1" ht="14.4" customHeight="1">
      <c r="A126" s="35"/>
      <c r="B126" s="36"/>
      <c r="C126" s="215" t="s">
        <v>134</v>
      </c>
      <c r="D126" s="215" t="s">
        <v>124</v>
      </c>
      <c r="E126" s="216" t="s">
        <v>139</v>
      </c>
      <c r="F126" s="217" t="s">
        <v>140</v>
      </c>
      <c r="G126" s="218" t="s">
        <v>127</v>
      </c>
      <c r="H126" s="219">
        <v>7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128</v>
      </c>
      <c r="AT126" s="226" t="s">
        <v>124</v>
      </c>
      <c r="AU126" s="226" t="s">
        <v>87</v>
      </c>
      <c r="AY126" s="14" t="s">
        <v>121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128</v>
      </c>
      <c r="BM126" s="226" t="s">
        <v>141</v>
      </c>
    </row>
    <row r="127" s="2" customFormat="1" ht="14.4" customHeight="1">
      <c r="A127" s="35"/>
      <c r="B127" s="36"/>
      <c r="C127" s="215" t="s">
        <v>142</v>
      </c>
      <c r="D127" s="215" t="s">
        <v>124</v>
      </c>
      <c r="E127" s="216" t="s">
        <v>143</v>
      </c>
      <c r="F127" s="217" t="s">
        <v>144</v>
      </c>
      <c r="G127" s="218" t="s">
        <v>127</v>
      </c>
      <c r="H127" s="219">
        <v>7</v>
      </c>
      <c r="I127" s="220"/>
      <c r="J127" s="221">
        <f>ROUND(I127*H127,2)</f>
        <v>0</v>
      </c>
      <c r="K127" s="217" t="s">
        <v>1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128</v>
      </c>
      <c r="AT127" s="226" t="s">
        <v>124</v>
      </c>
      <c r="AU127" s="226" t="s">
        <v>87</v>
      </c>
      <c r="AY127" s="14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128</v>
      </c>
      <c r="BM127" s="226" t="s">
        <v>145</v>
      </c>
    </row>
    <row r="128" s="2" customFormat="1" ht="14.4" customHeight="1">
      <c r="A128" s="35"/>
      <c r="B128" s="36"/>
      <c r="C128" s="215" t="s">
        <v>138</v>
      </c>
      <c r="D128" s="215" t="s">
        <v>124</v>
      </c>
      <c r="E128" s="216" t="s">
        <v>146</v>
      </c>
      <c r="F128" s="217" t="s">
        <v>147</v>
      </c>
      <c r="G128" s="218" t="s">
        <v>127</v>
      </c>
      <c r="H128" s="219">
        <v>1</v>
      </c>
      <c r="I128" s="220"/>
      <c r="J128" s="221">
        <f>ROUND(I128*H128,2)</f>
        <v>0</v>
      </c>
      <c r="K128" s="217" t="s">
        <v>1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128</v>
      </c>
      <c r="AT128" s="226" t="s">
        <v>124</v>
      </c>
      <c r="AU128" s="226" t="s">
        <v>87</v>
      </c>
      <c r="AY128" s="14" t="s">
        <v>121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128</v>
      </c>
      <c r="BM128" s="226" t="s">
        <v>148</v>
      </c>
    </row>
    <row r="129" s="2" customFormat="1" ht="14.4" customHeight="1">
      <c r="A129" s="35"/>
      <c r="B129" s="36"/>
      <c r="C129" s="215" t="s">
        <v>149</v>
      </c>
      <c r="D129" s="215" t="s">
        <v>124</v>
      </c>
      <c r="E129" s="216" t="s">
        <v>150</v>
      </c>
      <c r="F129" s="217" t="s">
        <v>151</v>
      </c>
      <c r="G129" s="218" t="s">
        <v>127</v>
      </c>
      <c r="H129" s="219">
        <v>28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128</v>
      </c>
      <c r="AT129" s="226" t="s">
        <v>124</v>
      </c>
      <c r="AU129" s="226" t="s">
        <v>87</v>
      </c>
      <c r="AY129" s="14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128</v>
      </c>
      <c r="BM129" s="226" t="s">
        <v>152</v>
      </c>
    </row>
    <row r="130" s="2" customFormat="1" ht="24.15" customHeight="1">
      <c r="A130" s="35"/>
      <c r="B130" s="36"/>
      <c r="C130" s="215" t="s">
        <v>141</v>
      </c>
      <c r="D130" s="215" t="s">
        <v>124</v>
      </c>
      <c r="E130" s="216" t="s">
        <v>153</v>
      </c>
      <c r="F130" s="217" t="s">
        <v>154</v>
      </c>
      <c r="G130" s="218" t="s">
        <v>127</v>
      </c>
      <c r="H130" s="219">
        <v>16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128</v>
      </c>
      <c r="AT130" s="226" t="s">
        <v>124</v>
      </c>
      <c r="AU130" s="226" t="s">
        <v>87</v>
      </c>
      <c r="AY130" s="14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128</v>
      </c>
      <c r="BM130" s="226" t="s">
        <v>155</v>
      </c>
    </row>
    <row r="131" s="2" customFormat="1" ht="24.15" customHeight="1">
      <c r="A131" s="35"/>
      <c r="B131" s="36"/>
      <c r="C131" s="215" t="s">
        <v>156</v>
      </c>
      <c r="D131" s="215" t="s">
        <v>124</v>
      </c>
      <c r="E131" s="216" t="s">
        <v>157</v>
      </c>
      <c r="F131" s="217" t="s">
        <v>158</v>
      </c>
      <c r="G131" s="218" t="s">
        <v>127</v>
      </c>
      <c r="H131" s="219">
        <v>6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128</v>
      </c>
      <c r="AT131" s="226" t="s">
        <v>124</v>
      </c>
      <c r="AU131" s="226" t="s">
        <v>87</v>
      </c>
      <c r="AY131" s="14" t="s">
        <v>121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128</v>
      </c>
      <c r="BM131" s="226" t="s">
        <v>159</v>
      </c>
    </row>
    <row r="132" s="2" customFormat="1" ht="14.4" customHeight="1">
      <c r="A132" s="35"/>
      <c r="B132" s="36"/>
      <c r="C132" s="215" t="s">
        <v>145</v>
      </c>
      <c r="D132" s="215" t="s">
        <v>124</v>
      </c>
      <c r="E132" s="216" t="s">
        <v>160</v>
      </c>
      <c r="F132" s="217" t="s">
        <v>161</v>
      </c>
      <c r="G132" s="218" t="s">
        <v>127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128</v>
      </c>
      <c r="AT132" s="226" t="s">
        <v>124</v>
      </c>
      <c r="AU132" s="226" t="s">
        <v>87</v>
      </c>
      <c r="AY132" s="14" t="s">
        <v>121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128</v>
      </c>
      <c r="BM132" s="226" t="s">
        <v>162</v>
      </c>
    </row>
    <row r="133" s="2" customFormat="1" ht="24.15" customHeight="1">
      <c r="A133" s="35"/>
      <c r="B133" s="36"/>
      <c r="C133" s="215" t="s">
        <v>163</v>
      </c>
      <c r="D133" s="215" t="s">
        <v>124</v>
      </c>
      <c r="E133" s="216" t="s">
        <v>164</v>
      </c>
      <c r="F133" s="217" t="s">
        <v>165</v>
      </c>
      <c r="G133" s="218" t="s">
        <v>127</v>
      </c>
      <c r="H133" s="219">
        <v>1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128</v>
      </c>
      <c r="AT133" s="226" t="s">
        <v>124</v>
      </c>
      <c r="AU133" s="226" t="s">
        <v>87</v>
      </c>
      <c r="AY133" s="14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128</v>
      </c>
      <c r="BM133" s="226" t="s">
        <v>166</v>
      </c>
    </row>
    <row r="134" s="12" customFormat="1" ht="22.8" customHeight="1">
      <c r="A134" s="12"/>
      <c r="B134" s="199"/>
      <c r="C134" s="200"/>
      <c r="D134" s="201" t="s">
        <v>76</v>
      </c>
      <c r="E134" s="213" t="s">
        <v>167</v>
      </c>
      <c r="F134" s="213" t="s">
        <v>168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SUM(P135:P136)</f>
        <v>0</v>
      </c>
      <c r="Q134" s="207"/>
      <c r="R134" s="208">
        <f>SUM(R135:R136)</f>
        <v>0</v>
      </c>
      <c r="S134" s="207"/>
      <c r="T134" s="209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85</v>
      </c>
      <c r="AT134" s="211" t="s">
        <v>76</v>
      </c>
      <c r="AU134" s="211" t="s">
        <v>85</v>
      </c>
      <c r="AY134" s="210" t="s">
        <v>121</v>
      </c>
      <c r="BK134" s="212">
        <f>SUM(BK135:BK136)</f>
        <v>0</v>
      </c>
    </row>
    <row r="135" s="2" customFormat="1" ht="14.4" customHeight="1">
      <c r="A135" s="35"/>
      <c r="B135" s="36"/>
      <c r="C135" s="215" t="s">
        <v>148</v>
      </c>
      <c r="D135" s="215" t="s">
        <v>124</v>
      </c>
      <c r="E135" s="216" t="s">
        <v>169</v>
      </c>
      <c r="F135" s="217" t="s">
        <v>170</v>
      </c>
      <c r="G135" s="218" t="s">
        <v>127</v>
      </c>
      <c r="H135" s="219">
        <v>1</v>
      </c>
      <c r="I135" s="220"/>
      <c r="J135" s="221">
        <f>ROUND(I135*H135,2)</f>
        <v>0</v>
      </c>
      <c r="K135" s="217" t="s">
        <v>1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128</v>
      </c>
      <c r="AT135" s="226" t="s">
        <v>124</v>
      </c>
      <c r="AU135" s="226" t="s">
        <v>87</v>
      </c>
      <c r="AY135" s="14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128</v>
      </c>
      <c r="BM135" s="226" t="s">
        <v>171</v>
      </c>
    </row>
    <row r="136" s="2" customFormat="1" ht="14.4" customHeight="1">
      <c r="A136" s="35"/>
      <c r="B136" s="36"/>
      <c r="C136" s="215" t="s">
        <v>8</v>
      </c>
      <c r="D136" s="215" t="s">
        <v>124</v>
      </c>
      <c r="E136" s="216" t="s">
        <v>172</v>
      </c>
      <c r="F136" s="217" t="s">
        <v>173</v>
      </c>
      <c r="G136" s="218" t="s">
        <v>127</v>
      </c>
      <c r="H136" s="219">
        <v>1</v>
      </c>
      <c r="I136" s="220"/>
      <c r="J136" s="221">
        <f>ROUND(I136*H136,2)</f>
        <v>0</v>
      </c>
      <c r="K136" s="217" t="s">
        <v>1</v>
      </c>
      <c r="L136" s="41"/>
      <c r="M136" s="228" t="s">
        <v>1</v>
      </c>
      <c r="N136" s="229" t="s">
        <v>42</v>
      </c>
      <c r="O136" s="230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128</v>
      </c>
      <c r="AT136" s="226" t="s">
        <v>124</v>
      </c>
      <c r="AU136" s="226" t="s">
        <v>87</v>
      </c>
      <c r="AY136" s="14" t="s">
        <v>121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128</v>
      </c>
      <c r="BM136" s="226" t="s">
        <v>174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4yBQvO0fzaOFbP/Hs8tzftHH7bzrhncJwjGB9HV/d4Z/CKYCMOqMKmaqBNoo1uEfSI92PKw06caMb9XUAVceVA==" hashValue="fHE/dTRWBd0OOu9ava06WjP7CLTl207VEviLju2rDVJIj6Cg7G+h23JfU74y/llRJjnq1LO4iPORpQu0cqtSAA==" algorithmName="SHA-512" password="CC35"/>
  <autoFilter ref="C118:K13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a vybavení odborných učeben na ZŠ Slovenská - konektivita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175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21</v>
      </c>
      <c r="E12" s="35"/>
      <c r="F12" s="140" t="s">
        <v>97</v>
      </c>
      <c r="G12" s="35"/>
      <c r="H12" s="35"/>
      <c r="I12" s="137" t="s">
        <v>23</v>
      </c>
      <c r="J12" s="141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25</v>
      </c>
      <c r="E14" s="35"/>
      <c r="F14" s="35"/>
      <c r="G14" s="35"/>
      <c r="H14" s="35"/>
      <c r="I14" s="137" t="s">
        <v>26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Statutární město Karviná</v>
      </c>
      <c r="F15" s="35"/>
      <c r="G15" s="35"/>
      <c r="H15" s="35"/>
      <c r="I15" s="137" t="s">
        <v>28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26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>ATRIS s.r.o.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26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Barbora Kyšková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ROUND((SUM(BE119:BE127)),  2)</f>
        <v>0</v>
      </c>
      <c r="G33" s="35"/>
      <c r="H33" s="35"/>
      <c r="I33" s="152">
        <v>0.20999999999999999</v>
      </c>
      <c r="J33" s="151">
        <f>ROUND(((SUM(BE119:BE127))*I33),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ROUND((SUM(BF119:BF127)),  2)</f>
        <v>0</v>
      </c>
      <c r="G34" s="35"/>
      <c r="H34" s="35"/>
      <c r="I34" s="152">
        <v>0.14999999999999999</v>
      </c>
      <c r="J34" s="151">
        <f>ROUND(((SUM(BF119:BF127))*I34),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ROUND((SUM(BH119:BH127)),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a vybavení odborných učeben na ZŠ Slovenská - konektivita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002 - Konektivita MŠ aktivní prvky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29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104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105</v>
      </c>
      <c r="E99" s="185"/>
      <c r="F99" s="185"/>
      <c r="G99" s="185"/>
      <c r="H99" s="185"/>
      <c r="I99" s="185"/>
      <c r="J99" s="186">
        <f>J125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>Rekonstrukce a vybavení odborných učeben na ZŠ Slovenská - konektivita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002 - Konektivita MŠ aktivní prvky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21</v>
      </c>
      <c r="D113" s="37"/>
      <c r="E113" s="37"/>
      <c r="F113" s="24" t="str">
        <f>F12</f>
        <v xml:space="preserve"> </v>
      </c>
      <c r="G113" s="37"/>
      <c r="H113" s="37"/>
      <c r="I113" s="29" t="s">
        <v>23</v>
      </c>
      <c r="J113" s="76" t="str">
        <f>IF(J12="","",J12)</f>
        <v>8. 4. 2019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25</v>
      </c>
      <c r="D115" s="37"/>
      <c r="E115" s="37"/>
      <c r="F115" s="24" t="str">
        <f>E15</f>
        <v>Statutární město Karviná</v>
      </c>
      <c r="G115" s="37"/>
      <c r="H115" s="37"/>
      <c r="I115" s="29" t="s">
        <v>31</v>
      </c>
      <c r="J115" s="33" t="str">
        <f>E21</f>
        <v>ATRIS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29</v>
      </c>
      <c r="D116" s="37"/>
      <c r="E116" s="37"/>
      <c r="F116" s="24" t="str">
        <f>IF(E18="","",E18)</f>
        <v>Vyplň údaj</v>
      </c>
      <c r="G116" s="37"/>
      <c r="H116" s="37"/>
      <c r="I116" s="29" t="s">
        <v>34</v>
      </c>
      <c r="J116" s="33" t="str">
        <f>E24</f>
        <v>Barbora Kyšková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107</v>
      </c>
      <c r="D118" s="191" t="s">
        <v>62</v>
      </c>
      <c r="E118" s="191" t="s">
        <v>58</v>
      </c>
      <c r="F118" s="191" t="s">
        <v>59</v>
      </c>
      <c r="G118" s="191" t="s">
        <v>108</v>
      </c>
      <c r="H118" s="191" t="s">
        <v>109</v>
      </c>
      <c r="I118" s="191" t="s">
        <v>110</v>
      </c>
      <c r="J118" s="191" t="s">
        <v>100</v>
      </c>
      <c r="K118" s="192" t="s">
        <v>111</v>
      </c>
      <c r="L118" s="193"/>
      <c r="M118" s="97" t="s">
        <v>1</v>
      </c>
      <c r="N118" s="98" t="s">
        <v>41</v>
      </c>
      <c r="O118" s="98" t="s">
        <v>112</v>
      </c>
      <c r="P118" s="98" t="s">
        <v>113</v>
      </c>
      <c r="Q118" s="98" t="s">
        <v>114</v>
      </c>
      <c r="R118" s="98" t="s">
        <v>115</v>
      </c>
      <c r="S118" s="98" t="s">
        <v>116</v>
      </c>
      <c r="T118" s="99" t="s">
        <v>117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118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102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119</v>
      </c>
      <c r="F120" s="202" t="s">
        <v>120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P121+P125</f>
        <v>0</v>
      </c>
      <c r="Q120" s="207"/>
      <c r="R120" s="208">
        <f>R121+R125</f>
        <v>0</v>
      </c>
      <c r="S120" s="207"/>
      <c r="T120" s="209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121</v>
      </c>
      <c r="BK120" s="212">
        <f>BK121+BK125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122</v>
      </c>
      <c r="F121" s="213" t="s">
        <v>123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SUM(P122:P124)</f>
        <v>0</v>
      </c>
      <c r="Q121" s="207"/>
      <c r="R121" s="208">
        <f>SUM(R122:R124)</f>
        <v>0</v>
      </c>
      <c r="S121" s="207"/>
      <c r="T121" s="209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121</v>
      </c>
      <c r="BK121" s="212">
        <f>SUM(BK122:BK124)</f>
        <v>0</v>
      </c>
    </row>
    <row r="122" s="2" customFormat="1" ht="14.4" customHeight="1">
      <c r="A122" s="35"/>
      <c r="B122" s="36"/>
      <c r="C122" s="215" t="s">
        <v>85</v>
      </c>
      <c r="D122" s="215" t="s">
        <v>124</v>
      </c>
      <c r="E122" s="216" t="s">
        <v>132</v>
      </c>
      <c r="F122" s="217" t="s">
        <v>133</v>
      </c>
      <c r="G122" s="218" t="s">
        <v>127</v>
      </c>
      <c r="H122" s="219">
        <v>1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128</v>
      </c>
      <c r="AT122" s="226" t="s">
        <v>124</v>
      </c>
      <c r="AU122" s="226" t="s">
        <v>87</v>
      </c>
      <c r="AY122" s="14" t="s">
        <v>121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128</v>
      </c>
      <c r="BM122" s="226" t="s">
        <v>134</v>
      </c>
    </row>
    <row r="123" s="2" customFormat="1" ht="14.4" customHeight="1">
      <c r="A123" s="35"/>
      <c r="B123" s="36"/>
      <c r="C123" s="215" t="s">
        <v>129</v>
      </c>
      <c r="D123" s="215" t="s">
        <v>124</v>
      </c>
      <c r="E123" s="216" t="s">
        <v>176</v>
      </c>
      <c r="F123" s="217" t="s">
        <v>140</v>
      </c>
      <c r="G123" s="218" t="s">
        <v>127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128</v>
      </c>
      <c r="AT123" s="226" t="s">
        <v>124</v>
      </c>
      <c r="AU123" s="226" t="s">
        <v>87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128</v>
      </c>
      <c r="BM123" s="226" t="s">
        <v>141</v>
      </c>
    </row>
    <row r="124" s="2" customFormat="1" ht="24.15" customHeight="1">
      <c r="A124" s="35"/>
      <c r="B124" s="36"/>
      <c r="C124" s="215" t="s">
        <v>128</v>
      </c>
      <c r="D124" s="215" t="s">
        <v>124</v>
      </c>
      <c r="E124" s="216" t="s">
        <v>177</v>
      </c>
      <c r="F124" s="217" t="s">
        <v>154</v>
      </c>
      <c r="G124" s="218" t="s">
        <v>127</v>
      </c>
      <c r="H124" s="219">
        <v>2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128</v>
      </c>
      <c r="AT124" s="226" t="s">
        <v>124</v>
      </c>
      <c r="AU124" s="226" t="s">
        <v>87</v>
      </c>
      <c r="AY124" s="14" t="s">
        <v>121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128</v>
      </c>
      <c r="BM124" s="226" t="s">
        <v>145</v>
      </c>
    </row>
    <row r="125" s="12" customFormat="1" ht="22.8" customHeight="1">
      <c r="A125" s="12"/>
      <c r="B125" s="199"/>
      <c r="C125" s="200"/>
      <c r="D125" s="201" t="s">
        <v>76</v>
      </c>
      <c r="E125" s="213" t="s">
        <v>167</v>
      </c>
      <c r="F125" s="213" t="s">
        <v>168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SUM(P126:P127)</f>
        <v>0</v>
      </c>
      <c r="Q125" s="207"/>
      <c r="R125" s="208">
        <f>SUM(R126:R127)</f>
        <v>0</v>
      </c>
      <c r="S125" s="207"/>
      <c r="T125" s="209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85</v>
      </c>
      <c r="AT125" s="211" t="s">
        <v>76</v>
      </c>
      <c r="AU125" s="211" t="s">
        <v>85</v>
      </c>
      <c r="AY125" s="210" t="s">
        <v>121</v>
      </c>
      <c r="BK125" s="212">
        <f>SUM(BK126:BK127)</f>
        <v>0</v>
      </c>
    </row>
    <row r="126" s="2" customFormat="1" ht="14.4" customHeight="1">
      <c r="A126" s="35"/>
      <c r="B126" s="36"/>
      <c r="C126" s="215" t="s">
        <v>135</v>
      </c>
      <c r="D126" s="215" t="s">
        <v>124</v>
      </c>
      <c r="E126" s="216" t="s">
        <v>178</v>
      </c>
      <c r="F126" s="217" t="s">
        <v>170</v>
      </c>
      <c r="G126" s="218" t="s">
        <v>127</v>
      </c>
      <c r="H126" s="219">
        <v>1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128</v>
      </c>
      <c r="AT126" s="226" t="s">
        <v>124</v>
      </c>
      <c r="AU126" s="226" t="s">
        <v>87</v>
      </c>
      <c r="AY126" s="14" t="s">
        <v>121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128</v>
      </c>
      <c r="BM126" s="226" t="s">
        <v>155</v>
      </c>
    </row>
    <row r="127" s="2" customFormat="1" ht="14.4" customHeight="1">
      <c r="A127" s="35"/>
      <c r="B127" s="36"/>
      <c r="C127" s="215" t="s">
        <v>134</v>
      </c>
      <c r="D127" s="215" t="s">
        <v>124</v>
      </c>
      <c r="E127" s="216" t="s">
        <v>179</v>
      </c>
      <c r="F127" s="217" t="s">
        <v>173</v>
      </c>
      <c r="G127" s="218" t="s">
        <v>127</v>
      </c>
      <c r="H127" s="219">
        <v>1</v>
      </c>
      <c r="I127" s="220"/>
      <c r="J127" s="221">
        <f>ROUND(I127*H127,2)</f>
        <v>0</v>
      </c>
      <c r="K127" s="217" t="s">
        <v>1</v>
      </c>
      <c r="L127" s="41"/>
      <c r="M127" s="228" t="s">
        <v>1</v>
      </c>
      <c r="N127" s="229" t="s">
        <v>42</v>
      </c>
      <c r="O127" s="230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128</v>
      </c>
      <c r="AT127" s="226" t="s">
        <v>124</v>
      </c>
      <c r="AU127" s="226" t="s">
        <v>87</v>
      </c>
      <c r="AY127" s="14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128</v>
      </c>
      <c r="BM127" s="226" t="s">
        <v>159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p1E5NQibRvJNVAk5KsSpPoIFieXmhn/IEf7GloKALDBG8VPiD06LJq9VwrhCBajDaK1N6ew/En3WkoGoUD6WxA==" hashValue="E/6qp2dSf9LOKvXLgIZ86YslMAud06nZYeg3sEh/kSv64/5+BESaTbQZoGhH4ftdRPUlsi6GWk+xJK5cga4mAg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a vybavení odborných učeben na ZŠ Slovenská - konektivita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180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21</v>
      </c>
      <c r="E12" s="35"/>
      <c r="F12" s="140" t="s">
        <v>97</v>
      </c>
      <c r="G12" s="35"/>
      <c r="H12" s="35"/>
      <c r="I12" s="137" t="s">
        <v>23</v>
      </c>
      <c r="J12" s="141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25</v>
      </c>
      <c r="E14" s="35"/>
      <c r="F14" s="35"/>
      <c r="G14" s="35"/>
      <c r="H14" s="35"/>
      <c r="I14" s="137" t="s">
        <v>26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Statutární město Karviná</v>
      </c>
      <c r="F15" s="35"/>
      <c r="G15" s="35"/>
      <c r="H15" s="35"/>
      <c r="I15" s="137" t="s">
        <v>28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26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>ATRIS s.r.o.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26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Barbora Kyšková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ROUND((SUM(BE120:BE134)),  2)</f>
        <v>0</v>
      </c>
      <c r="G33" s="35"/>
      <c r="H33" s="35"/>
      <c r="I33" s="152">
        <v>0.20999999999999999</v>
      </c>
      <c r="J33" s="151">
        <f>ROUND(((SUM(BE120:BE134))*I33),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ROUND((SUM(BF120:BF134)),  2)</f>
        <v>0</v>
      </c>
      <c r="G34" s="35"/>
      <c r="H34" s="35"/>
      <c r="I34" s="152">
        <v>0.14999999999999999</v>
      </c>
      <c r="J34" s="151">
        <f>ROUND(((SUM(BF120:BF134))*I34),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ROUND((SUM(BG120:BG134)),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ROUND((SUM(BH120:BH134)),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ROUND((SUM(BI120:BI134)),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a vybavení odborných učeben na ZŠ Slovenská - konektivita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003 - Ostatní a  vedlejší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29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181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182</v>
      </c>
      <c r="E98" s="179"/>
      <c r="F98" s="179"/>
      <c r="G98" s="179"/>
      <c r="H98" s="179"/>
      <c r="I98" s="179"/>
      <c r="J98" s="180">
        <f>J126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183</v>
      </c>
      <c r="E99" s="179"/>
      <c r="F99" s="179"/>
      <c r="G99" s="179"/>
      <c r="H99" s="179"/>
      <c r="I99" s="179"/>
      <c r="J99" s="180">
        <f>J129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184</v>
      </c>
      <c r="E100" s="179"/>
      <c r="F100" s="179"/>
      <c r="G100" s="179"/>
      <c r="H100" s="179"/>
      <c r="I100" s="179"/>
      <c r="J100" s="180">
        <f>J132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71" t="str">
        <f>E7</f>
        <v>Rekonstrukce a vybavení odborných učeben na ZŠ Slovenská - konektivita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 xml:space="preserve">003 - Ostatní a  vedlejší náklady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21</v>
      </c>
      <c r="D114" s="37"/>
      <c r="E114" s="37"/>
      <c r="F114" s="24" t="str">
        <f>F12</f>
        <v xml:space="preserve"> </v>
      </c>
      <c r="G114" s="37"/>
      <c r="H114" s="37"/>
      <c r="I114" s="29" t="s">
        <v>23</v>
      </c>
      <c r="J114" s="76" t="str">
        <f>IF(J12="","",J12)</f>
        <v>8. 4. 2019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25</v>
      </c>
      <c r="D116" s="37"/>
      <c r="E116" s="37"/>
      <c r="F116" s="24" t="str">
        <f>E15</f>
        <v>Statutární město Karviná</v>
      </c>
      <c r="G116" s="37"/>
      <c r="H116" s="37"/>
      <c r="I116" s="29" t="s">
        <v>31</v>
      </c>
      <c r="J116" s="33" t="str">
        <f>E21</f>
        <v>ATRIS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29</v>
      </c>
      <c r="D117" s="37"/>
      <c r="E117" s="37"/>
      <c r="F117" s="24" t="str">
        <f>IF(E18="","",E18)</f>
        <v>Vyplň údaj</v>
      </c>
      <c r="G117" s="37"/>
      <c r="H117" s="37"/>
      <c r="I117" s="29" t="s">
        <v>34</v>
      </c>
      <c r="J117" s="33" t="str">
        <f>E24</f>
        <v>Barbora Kyšková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107</v>
      </c>
      <c r="D119" s="191" t="s">
        <v>62</v>
      </c>
      <c r="E119" s="191" t="s">
        <v>58</v>
      </c>
      <c r="F119" s="191" t="s">
        <v>59</v>
      </c>
      <c r="G119" s="191" t="s">
        <v>108</v>
      </c>
      <c r="H119" s="191" t="s">
        <v>109</v>
      </c>
      <c r="I119" s="191" t="s">
        <v>110</v>
      </c>
      <c r="J119" s="191" t="s">
        <v>100</v>
      </c>
      <c r="K119" s="192" t="s">
        <v>111</v>
      </c>
      <c r="L119" s="193"/>
      <c r="M119" s="97" t="s">
        <v>1</v>
      </c>
      <c r="N119" s="98" t="s">
        <v>41</v>
      </c>
      <c r="O119" s="98" t="s">
        <v>112</v>
      </c>
      <c r="P119" s="98" t="s">
        <v>113</v>
      </c>
      <c r="Q119" s="98" t="s">
        <v>114</v>
      </c>
      <c r="R119" s="98" t="s">
        <v>115</v>
      </c>
      <c r="S119" s="98" t="s">
        <v>116</v>
      </c>
      <c r="T119" s="99" t="s">
        <v>117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P121+P126+P129+P132</f>
        <v>0</v>
      </c>
      <c r="Q120" s="101"/>
      <c r="R120" s="196">
        <f>R121+R126+R129+R132</f>
        <v>0</v>
      </c>
      <c r="S120" s="101"/>
      <c r="T120" s="197">
        <f>T121+T126+T129+T132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102</v>
      </c>
      <c r="BK120" s="198">
        <f>BK121+BK126+BK129+BK132</f>
        <v>0</v>
      </c>
    </row>
    <row r="121" s="12" customFormat="1" ht="25.92" customHeight="1">
      <c r="A121" s="12"/>
      <c r="B121" s="199"/>
      <c r="C121" s="200"/>
      <c r="D121" s="201" t="s">
        <v>76</v>
      </c>
      <c r="E121" s="202" t="s">
        <v>185</v>
      </c>
      <c r="F121" s="202" t="s">
        <v>186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SUM(P122:P125)</f>
        <v>0</v>
      </c>
      <c r="Q121" s="207"/>
      <c r="R121" s="208">
        <f>SUM(R122:R125)</f>
        <v>0</v>
      </c>
      <c r="S121" s="207"/>
      <c r="T121" s="209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135</v>
      </c>
      <c r="AT121" s="211" t="s">
        <v>76</v>
      </c>
      <c r="AU121" s="211" t="s">
        <v>77</v>
      </c>
      <c r="AY121" s="210" t="s">
        <v>121</v>
      </c>
      <c r="BK121" s="212">
        <f>SUM(BK122:BK125)</f>
        <v>0</v>
      </c>
    </row>
    <row r="122" s="2" customFormat="1" ht="14.4" customHeight="1">
      <c r="A122" s="35"/>
      <c r="B122" s="36"/>
      <c r="C122" s="215" t="s">
        <v>85</v>
      </c>
      <c r="D122" s="215" t="s">
        <v>124</v>
      </c>
      <c r="E122" s="216" t="s">
        <v>187</v>
      </c>
      <c r="F122" s="217" t="s">
        <v>188</v>
      </c>
      <c r="G122" s="218" t="s">
        <v>189</v>
      </c>
      <c r="H122" s="219">
        <v>1</v>
      </c>
      <c r="I122" s="220"/>
      <c r="J122" s="221">
        <f>ROUND(I122*H122,2)</f>
        <v>0</v>
      </c>
      <c r="K122" s="217" t="s">
        <v>190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191</v>
      </c>
      <c r="AT122" s="226" t="s">
        <v>124</v>
      </c>
      <c r="AU122" s="226" t="s">
        <v>85</v>
      </c>
      <c r="AY122" s="14" t="s">
        <v>121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191</v>
      </c>
      <c r="BM122" s="226" t="s">
        <v>192</v>
      </c>
    </row>
    <row r="123" s="2" customFormat="1">
      <c r="A123" s="35"/>
      <c r="B123" s="36"/>
      <c r="C123" s="37"/>
      <c r="D123" s="233" t="s">
        <v>193</v>
      </c>
      <c r="E123" s="37"/>
      <c r="F123" s="234" t="s">
        <v>194</v>
      </c>
      <c r="G123" s="37"/>
      <c r="H123" s="37"/>
      <c r="I123" s="235"/>
      <c r="J123" s="37"/>
      <c r="K123" s="37"/>
      <c r="L123" s="41"/>
      <c r="M123" s="236"/>
      <c r="N123" s="237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193</v>
      </c>
      <c r="AU123" s="14" t="s">
        <v>85</v>
      </c>
    </row>
    <row r="124" s="2" customFormat="1" ht="14.4" customHeight="1">
      <c r="A124" s="35"/>
      <c r="B124" s="36"/>
      <c r="C124" s="215" t="s">
        <v>87</v>
      </c>
      <c r="D124" s="215" t="s">
        <v>124</v>
      </c>
      <c r="E124" s="216" t="s">
        <v>195</v>
      </c>
      <c r="F124" s="217" t="s">
        <v>196</v>
      </c>
      <c r="G124" s="218" t="s">
        <v>189</v>
      </c>
      <c r="H124" s="219">
        <v>1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128</v>
      </c>
      <c r="AT124" s="226" t="s">
        <v>124</v>
      </c>
      <c r="AU124" s="226" t="s">
        <v>85</v>
      </c>
      <c r="AY124" s="14" t="s">
        <v>121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128</v>
      </c>
      <c r="BM124" s="226" t="s">
        <v>197</v>
      </c>
    </row>
    <row r="125" s="2" customFormat="1">
      <c r="A125" s="35"/>
      <c r="B125" s="36"/>
      <c r="C125" s="37"/>
      <c r="D125" s="233" t="s">
        <v>193</v>
      </c>
      <c r="E125" s="37"/>
      <c r="F125" s="234" t="s">
        <v>198</v>
      </c>
      <c r="G125" s="37"/>
      <c r="H125" s="37"/>
      <c r="I125" s="235"/>
      <c r="J125" s="37"/>
      <c r="K125" s="37"/>
      <c r="L125" s="41"/>
      <c r="M125" s="236"/>
      <c r="N125" s="237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193</v>
      </c>
      <c r="AU125" s="14" t="s">
        <v>85</v>
      </c>
    </row>
    <row r="126" s="12" customFormat="1" ht="25.92" customHeight="1">
      <c r="A126" s="12"/>
      <c r="B126" s="199"/>
      <c r="C126" s="200"/>
      <c r="D126" s="201" t="s">
        <v>76</v>
      </c>
      <c r="E126" s="202" t="s">
        <v>199</v>
      </c>
      <c r="F126" s="202" t="s">
        <v>200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SUM(P127:P128)</f>
        <v>0</v>
      </c>
      <c r="Q126" s="207"/>
      <c r="R126" s="208">
        <f>SUM(R127:R128)</f>
        <v>0</v>
      </c>
      <c r="S126" s="207"/>
      <c r="T126" s="20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135</v>
      </c>
      <c r="AT126" s="211" t="s">
        <v>76</v>
      </c>
      <c r="AU126" s="211" t="s">
        <v>77</v>
      </c>
      <c r="AY126" s="210" t="s">
        <v>121</v>
      </c>
      <c r="BK126" s="212">
        <f>SUM(BK127:BK128)</f>
        <v>0</v>
      </c>
    </row>
    <row r="127" s="2" customFormat="1" ht="14.4" customHeight="1">
      <c r="A127" s="35"/>
      <c r="B127" s="36"/>
      <c r="C127" s="215" t="s">
        <v>129</v>
      </c>
      <c r="D127" s="215" t="s">
        <v>124</v>
      </c>
      <c r="E127" s="216" t="s">
        <v>201</v>
      </c>
      <c r="F127" s="217" t="s">
        <v>202</v>
      </c>
      <c r="G127" s="218" t="s">
        <v>189</v>
      </c>
      <c r="H127" s="219">
        <v>1</v>
      </c>
      <c r="I127" s="220"/>
      <c r="J127" s="221">
        <f>ROUND(I127*H127,2)</f>
        <v>0</v>
      </c>
      <c r="K127" s="217" t="s">
        <v>190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191</v>
      </c>
      <c r="AT127" s="226" t="s">
        <v>124</v>
      </c>
      <c r="AU127" s="226" t="s">
        <v>85</v>
      </c>
      <c r="AY127" s="14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191</v>
      </c>
      <c r="BM127" s="226" t="s">
        <v>203</v>
      </c>
    </row>
    <row r="128" s="2" customFormat="1">
      <c r="A128" s="35"/>
      <c r="B128" s="36"/>
      <c r="C128" s="37"/>
      <c r="D128" s="233" t="s">
        <v>193</v>
      </c>
      <c r="E128" s="37"/>
      <c r="F128" s="234" t="s">
        <v>204</v>
      </c>
      <c r="G128" s="37"/>
      <c r="H128" s="37"/>
      <c r="I128" s="235"/>
      <c r="J128" s="37"/>
      <c r="K128" s="37"/>
      <c r="L128" s="41"/>
      <c r="M128" s="236"/>
      <c r="N128" s="23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193</v>
      </c>
      <c r="AU128" s="14" t="s">
        <v>85</v>
      </c>
    </row>
    <row r="129" s="12" customFormat="1" ht="25.92" customHeight="1">
      <c r="A129" s="12"/>
      <c r="B129" s="199"/>
      <c r="C129" s="200"/>
      <c r="D129" s="201" t="s">
        <v>76</v>
      </c>
      <c r="E129" s="202" t="s">
        <v>205</v>
      </c>
      <c r="F129" s="202" t="s">
        <v>206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SUM(P130:P131)</f>
        <v>0</v>
      </c>
      <c r="Q129" s="207"/>
      <c r="R129" s="208">
        <f>SUM(R130:R131)</f>
        <v>0</v>
      </c>
      <c r="S129" s="207"/>
      <c r="T129" s="20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135</v>
      </c>
      <c r="AT129" s="211" t="s">
        <v>76</v>
      </c>
      <c r="AU129" s="211" t="s">
        <v>77</v>
      </c>
      <c r="AY129" s="210" t="s">
        <v>121</v>
      </c>
      <c r="BK129" s="212">
        <f>SUM(BK130:BK131)</f>
        <v>0</v>
      </c>
    </row>
    <row r="130" s="2" customFormat="1" ht="14.4" customHeight="1">
      <c r="A130" s="35"/>
      <c r="B130" s="36"/>
      <c r="C130" s="215" t="s">
        <v>128</v>
      </c>
      <c r="D130" s="215" t="s">
        <v>124</v>
      </c>
      <c r="E130" s="216" t="s">
        <v>207</v>
      </c>
      <c r="F130" s="217" t="s">
        <v>208</v>
      </c>
      <c r="G130" s="218" t="s">
        <v>189</v>
      </c>
      <c r="H130" s="219">
        <v>1</v>
      </c>
      <c r="I130" s="220"/>
      <c r="J130" s="221">
        <f>ROUND(I130*H130,2)</f>
        <v>0</v>
      </c>
      <c r="K130" s="217" t="s">
        <v>190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191</v>
      </c>
      <c r="AT130" s="226" t="s">
        <v>124</v>
      </c>
      <c r="AU130" s="226" t="s">
        <v>85</v>
      </c>
      <c r="AY130" s="14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191</v>
      </c>
      <c r="BM130" s="226" t="s">
        <v>209</v>
      </c>
    </row>
    <row r="131" s="2" customFormat="1">
      <c r="A131" s="35"/>
      <c r="B131" s="36"/>
      <c r="C131" s="37"/>
      <c r="D131" s="233" t="s">
        <v>193</v>
      </c>
      <c r="E131" s="37"/>
      <c r="F131" s="234" t="s">
        <v>210</v>
      </c>
      <c r="G131" s="37"/>
      <c r="H131" s="37"/>
      <c r="I131" s="235"/>
      <c r="J131" s="37"/>
      <c r="K131" s="37"/>
      <c r="L131" s="41"/>
      <c r="M131" s="236"/>
      <c r="N131" s="237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193</v>
      </c>
      <c r="AU131" s="14" t="s">
        <v>85</v>
      </c>
    </row>
    <row r="132" s="12" customFormat="1" ht="25.92" customHeight="1">
      <c r="A132" s="12"/>
      <c r="B132" s="199"/>
      <c r="C132" s="200"/>
      <c r="D132" s="201" t="s">
        <v>76</v>
      </c>
      <c r="E132" s="202" t="s">
        <v>211</v>
      </c>
      <c r="F132" s="202" t="s">
        <v>212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SUM(P133:P134)</f>
        <v>0</v>
      </c>
      <c r="Q132" s="207"/>
      <c r="R132" s="208">
        <f>SUM(R133:R134)</f>
        <v>0</v>
      </c>
      <c r="S132" s="207"/>
      <c r="T132" s="20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135</v>
      </c>
      <c r="AT132" s="211" t="s">
        <v>76</v>
      </c>
      <c r="AU132" s="211" t="s">
        <v>77</v>
      </c>
      <c r="AY132" s="210" t="s">
        <v>121</v>
      </c>
      <c r="BK132" s="212">
        <f>SUM(BK133:BK134)</f>
        <v>0</v>
      </c>
    </row>
    <row r="133" s="2" customFormat="1" ht="14.4" customHeight="1">
      <c r="A133" s="35"/>
      <c r="B133" s="36"/>
      <c r="C133" s="215" t="s">
        <v>135</v>
      </c>
      <c r="D133" s="215" t="s">
        <v>124</v>
      </c>
      <c r="E133" s="216" t="s">
        <v>213</v>
      </c>
      <c r="F133" s="217" t="s">
        <v>214</v>
      </c>
      <c r="G133" s="218" t="s">
        <v>189</v>
      </c>
      <c r="H133" s="219">
        <v>1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191</v>
      </c>
      <c r="AT133" s="226" t="s">
        <v>124</v>
      </c>
      <c r="AU133" s="226" t="s">
        <v>85</v>
      </c>
      <c r="AY133" s="14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191</v>
      </c>
      <c r="BM133" s="226" t="s">
        <v>215</v>
      </c>
    </row>
    <row r="134" s="2" customFormat="1">
      <c r="A134" s="35"/>
      <c r="B134" s="36"/>
      <c r="C134" s="37"/>
      <c r="D134" s="233" t="s">
        <v>193</v>
      </c>
      <c r="E134" s="37"/>
      <c r="F134" s="234" t="s">
        <v>216</v>
      </c>
      <c r="G134" s="37"/>
      <c r="H134" s="37"/>
      <c r="I134" s="235"/>
      <c r="J134" s="37"/>
      <c r="K134" s="37"/>
      <c r="L134" s="41"/>
      <c r="M134" s="238"/>
      <c r="N134" s="239"/>
      <c r="O134" s="230"/>
      <c r="P134" s="230"/>
      <c r="Q134" s="230"/>
      <c r="R134" s="230"/>
      <c r="S134" s="230"/>
      <c r="T134" s="24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193</v>
      </c>
      <c r="AU134" s="14" t="s">
        <v>85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64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d+j/NQ7eJSFMTP/7O7WvDig7oPtgu/prfqCdVEvC537/RJ6HMta1jzfmHcFIfkDVZyC3AXZoWIp37LwSTVPPdw==" hashValue="iFR6vIM0NF6/JwsTI+8kcwqOB65/5/OhQjaeALMLd/ovEIz53apMvjf4B/qB9rzcq8CeLMN1R6niwmcg1vDrtA==" algorithmName="SHA-512" password="CC3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2021-04-30T07:10:43Z</dcterms:created>
  <dcterms:modified xsi:type="dcterms:W3CDTF">2021-04-30T07:10:46Z</dcterms:modified>
</cp:coreProperties>
</file>