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IT" sheetId="2" r:id="rId2"/>
    <sheet name="002 - IT1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IT'!$C$116:$K$121</definedName>
    <definedName name="_xlnm.Print_Area" localSheetId="1">'001 - IT'!$C$82:$J$98,'001 - IT'!$C$104:$K$121</definedName>
    <definedName name="_xlnm.Print_Titles" localSheetId="1">'001 - IT'!$116:$116</definedName>
    <definedName name="_xlnm._FilterDatabase" localSheetId="2" hidden="1">'002 - IT1'!$C$116:$K$127</definedName>
    <definedName name="_xlnm.Print_Area" localSheetId="2">'002 - IT1'!$C$82:$J$98,'002 - IT1'!$C$104:$K$127</definedName>
    <definedName name="_xlnm.Print_Titles" localSheetId="2">'002 - IT1'!$116:$116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89"/>
  <c r="E7"/>
  <c r="E85"/>
  <c i="2" r="J37"/>
  <c r="J36"/>
  <c i="1" r="AY95"/>
  <c i="2" r="J35"/>
  <c i="1" r="AX95"/>
  <c i="2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111"/>
  <c r="E7"/>
  <c r="E85"/>
  <c i="1" r="L90"/>
  <c r="AM90"/>
  <c r="AM89"/>
  <c r="L89"/>
  <c r="AM87"/>
  <c r="L87"/>
  <c r="L85"/>
  <c r="L84"/>
  <c i="3" r="J127"/>
  <c r="BK126"/>
  <c r="BK125"/>
  <c r="BK124"/>
  <c r="BK123"/>
  <c r="BK122"/>
  <c r="J121"/>
  <c r="J120"/>
  <c r="BK119"/>
  <c i="2" r="J121"/>
  <c r="J120"/>
  <c r="BK119"/>
  <c i="1" r="AS94"/>
  <c i="3" r="BK127"/>
  <c r="J126"/>
  <c r="J125"/>
  <c r="J124"/>
  <c r="J123"/>
  <c r="J122"/>
  <c r="BK121"/>
  <c r="BK120"/>
  <c r="J119"/>
  <c i="2" r="BK121"/>
  <c r="BK120"/>
  <c r="J119"/>
  <c l="1" r="P118"/>
  <c r="P117"/>
  <c i="1" r="AU95"/>
  <c i="2" r="T118"/>
  <c r="T117"/>
  <c i="3" r="R118"/>
  <c r="R117"/>
  <c i="2" r="BK118"/>
  <c r="J118"/>
  <c r="J97"/>
  <c r="R118"/>
  <c r="R117"/>
  <c i="3" r="BK118"/>
  <c r="J118"/>
  <c r="J97"/>
  <c r="P118"/>
  <c r="P117"/>
  <c i="1" r="AU96"/>
  <c i="3" r="T118"/>
  <c r="T117"/>
  <c i="2" r="J89"/>
  <c r="F92"/>
  <c r="E107"/>
  <c r="F113"/>
  <c r="J114"/>
  <c r="BE119"/>
  <c r="BE120"/>
  <c r="BE121"/>
  <c i="3" r="J91"/>
  <c r="J92"/>
  <c r="E107"/>
  <c r="J111"/>
  <c r="BE119"/>
  <c r="BE121"/>
  <c r="BE126"/>
  <c i="2" r="J91"/>
  <c i="3" r="F91"/>
  <c r="F92"/>
  <c r="BE120"/>
  <c r="BE122"/>
  <c r="BE123"/>
  <c r="BE124"/>
  <c r="BE125"/>
  <c r="BE127"/>
  <c i="2" r="F35"/>
  <c i="1" r="BB95"/>
  <c i="2" r="F34"/>
  <c i="1" r="BA95"/>
  <c i="2" r="F37"/>
  <c i="1" r="BD95"/>
  <c i="3" r="F34"/>
  <c i="1" r="BA96"/>
  <c i="3" r="F35"/>
  <c i="1" r="BB96"/>
  <c i="2" r="J34"/>
  <c i="1" r="AW95"/>
  <c i="2" r="F36"/>
  <c i="1" r="BC95"/>
  <c i="3" r="J34"/>
  <c i="1" r="AW96"/>
  <c i="3" r="F36"/>
  <c i="1" r="BC96"/>
  <c i="3" r="F37"/>
  <c i="1" r="BD96"/>
  <c i="2" l="1" r="BK117"/>
  <c r="J117"/>
  <c i="3" r="BK117"/>
  <c r="J117"/>
  <c r="J96"/>
  <c i="2" r="J30"/>
  <c i="1" r="AG95"/>
  <c r="BA94"/>
  <c r="W30"/>
  <c r="BC94"/>
  <c r="W32"/>
  <c i="2" r="F33"/>
  <c i="1" r="AZ95"/>
  <c r="AU94"/>
  <c r="BB94"/>
  <c r="W31"/>
  <c r="BD94"/>
  <c r="W33"/>
  <c i="2" r="J33"/>
  <c i="1" r="AV95"/>
  <c r="AT95"/>
  <c i="3" r="F33"/>
  <c i="1" r="AZ96"/>
  <c i="3" r="J33"/>
  <c i="1" r="AV96"/>
  <c r="AT96"/>
  <c i="2" l="1" r="J39"/>
  <c r="J96"/>
  <c i="1" r="AN95"/>
  <c r="AZ94"/>
  <c r="W29"/>
  <c r="AW94"/>
  <c r="AK30"/>
  <c r="AX94"/>
  <c r="AY94"/>
  <c i="3" r="J30"/>
  <c i="1" r="AG96"/>
  <c r="AN96"/>
  <c i="3" l="1" r="J39"/>
  <c i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<sst xmlns="http://schemas.openxmlformats.org/spreadsheetml/2006/main">
  <si>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</si>
  <si>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</si>
  <si>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</si>
  <si>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</si>
  <si>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</si>
  <si>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{69ce3d56-43c3-43d5-ad85-ed946f611eba}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</si>
  <si>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</si>
  <si>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</si>
  <si>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</si>
  <si>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</si>
  <si>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</si>
  <si>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</si>
  <si>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</si>
  <si>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</si>
  <si>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</si>
  <si>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</si>
  <si>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</si>
  <si>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IT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</si>
  <si>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</si>
  <si>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</si>
  <si>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</si>
  <si>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</si>
  <si>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</si>
  <si>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</si>
  <si>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</si>
  <si>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</si>
  <si>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</si>
  <si>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</si>
  <si>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</si>
  <si>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</si>
  <si>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</si>
  <si>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</si>
  <si>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</si>
  <si>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</si>
  <si>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</si>
  <si>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</si>
  <si>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</si>
  <si>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</si>
  <si>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</si>
  <si>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</si>
  <si>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</si>
  <si>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</si>
  <si>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</si>
  <si>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</si>
  <si>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</si>
  <si>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</si>
  <si>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</si>
  <si>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</si>
  <si>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</si>
  <si>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</si>
  <si>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</si>
  <si>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</si>
  <si>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</si>
  <si>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</si>
  <si>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</si>
  <si>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</si>
  <si>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</si>
  <si>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</si>
  <si>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</si>
  <si>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</si>
  <si>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</si>
  <si>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</si>
  <si>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</si>
  <si>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</si>
  <si>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</si>
  <si>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</si>
  <si>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</si>
  <si>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</si>
  <si>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</si>
  <si>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</si>
  <si>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</si>
  <si>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</si>
  <si>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</si>
  <si>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</si>
  <si>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</si>
  <si>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</si>
  <si>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</si>
  <si>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</si>
  <si>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</si>
  <si>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</si>
  <si>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</si>
  <si>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</si>
  <si>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</si>
  <si>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IT</t>
  </si>
  <si>
    <t>STA</t>
  </si>
  <si>
    <t>1</t>
  </si>
  <si>
    <t>{ea6cda85-12b9-4fbe-aae6-0dcab7c345d2}</t>
  </si>
  <si>
    <t>2</t>
  </si>
  <si>
    <t>002</t>
  </si>
  <si>
    <t>IT1</t>
  </si>
  <si>
    <t>{c68e822d-ba6c-4b31-bfc5-1db520d0722d}</t>
  </si>
  <si>
    <t>KRYCÍ LIST SOUPISU PRACÍ</t>
  </si>
  <si>
    <t>Objekt:</t>
  </si>
  <si>
    <t>001 - IT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</si>
  <si>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</si>
  <si>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</si>
  <si>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</si>
  <si>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</si>
  <si>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</si>
  <si>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</si>
  <si>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</si>
  <si>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</si>
  <si>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</si>
  <si>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</si>
  <si>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</si>
  <si>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</si>
  <si>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</si>
  <si>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</si>
  <si>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</si>
  <si>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</si>
  <si>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</si>
  <si>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</si>
  <si>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</si>
  <si>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</si>
  <si>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</si>
  <si>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10</t>
  </si>
  <si>
    <t>K</t>
  </si>
  <si>
    <t>Pol10</t>
  </si>
  <si>
    <t>multifunkční tiskárna</t>
  </si>
  <si>
    <t>KUS</t>
  </si>
  <si>
    <t>4</t>
  </si>
  <si>
    <t>20</t>
  </si>
  <si>
    <t>12</t>
  </si>
  <si>
    <t>Pol12</t>
  </si>
  <si>
    <t>Kabinet -PC, Monitor</t>
  </si>
  <si>
    <t>24</t>
  </si>
  <si>
    <t>13</t>
  </si>
  <si>
    <t>Pol13</t>
  </si>
  <si>
    <t>Kabinet - Tiskárna</t>
  </si>
  <si>
    <t>26</t>
  </si>
  <si>
    <t>002 - IT1</t>
  </si>
  <si>
    <t>Pol1</t>
  </si>
  <si>
    <t>SW učitelská licence</t>
  </si>
  <si>
    <t>Pol2</t>
  </si>
  <si>
    <t>SW žákovská licence</t>
  </si>
  <si>
    <t>3</t>
  </si>
  <si>
    <t>Pol3</t>
  </si>
  <si>
    <t>pracoviště učitele</t>
  </si>
  <si>
    <t>6</t>
  </si>
  <si>
    <t>Pol4</t>
  </si>
  <si>
    <t>pracoviště žáka</t>
  </si>
  <si>
    <t>8</t>
  </si>
  <si>
    <t>5</t>
  </si>
  <si>
    <t>Pol5</t>
  </si>
  <si>
    <t>sluchátka s mikrofonem</t>
  </si>
  <si>
    <t>Pol6</t>
  </si>
  <si>
    <t>síťová infrastruktura</t>
  </si>
  <si>
    <t>7</t>
  </si>
  <si>
    <t>Pol7</t>
  </si>
  <si>
    <t>instalace</t>
  </si>
  <si>
    <t>14</t>
  </si>
  <si>
    <t>Pol8</t>
  </si>
  <si>
    <t>interaktivní dotykový displej</t>
  </si>
  <si>
    <t>16</t>
  </si>
  <si>
    <t>11</t>
  </si>
  <si>
    <t>Pol11</t>
  </si>
  <si>
    <t>akreditované školení</t>
  </si>
  <si>
    <t>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</si>
</sst>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20201012201P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Rekostrukce a vybavení odborných učeben na ZŠ Družba - IT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ROUND(SUM(AG95:AG96),2)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ROUND(SUM(AS95:AS96),2)</f>
        <v>0</v>
      </c>
      <c r="AT94" s="110">
        <f>ROUND(SUM(AV94:AW94),2)</f>
        <v>0</v>
      </c>
      <c r="AU94" s="111">
        <f>ROUND(SUM(AU95:AU96),5)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ROUND(SUM(AZ95:AZ96),2)</f>
        <v>0</v>
      </c>
      <c r="BA94" s="110">
        <f>ROUND(SUM(BA95:BA96),2)</f>
        <v>0</v>
      </c>
      <c r="BB94" s="110">
        <f>ROUND(SUM(BB95:BB96),2)</f>
        <v>0</v>
      </c>
      <c r="BC94" s="110">
        <f>ROUND(SUM(BC95:BC96),2)</f>
        <v>0</v>
      </c>
      <c r="BD94" s="112">
        <f>ROUND(SUM(BD95:BD96),2)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IT'!J30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IT'!P117</f>
        <v>0</v>
      </c>
      <c r="AV95" s="124">
        <f>'001 - IT'!J33</f>
        <v>0</v>
      </c>
      <c r="AW95" s="124">
        <f>'001 - IT'!J34</f>
        <v>0</v>
      </c>
      <c r="AX95" s="124">
        <f>'001 - IT'!J35</f>
        <v>0</v>
      </c>
      <c r="AY95" s="124">
        <f>'001 - IT'!J36</f>
        <v>0</v>
      </c>
      <c r="AZ95" s="124">
        <f>'001 - IT'!F33</f>
        <v>0</v>
      </c>
      <c r="BA95" s="124">
        <f>'001 - IT'!F34</f>
        <v>0</v>
      </c>
      <c r="BB95" s="124">
        <f>'001 - IT'!F35</f>
        <v>0</v>
      </c>
      <c r="BC95" s="124">
        <f>'001 - IT'!F36</f>
        <v>0</v>
      </c>
      <c r="BD95" s="126">
        <f>'001 - IT'!F37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7" customFormat="1" ht="16.5" customHeight="1">
      <c r="A96" s="115" t="s">
        <v>81</v>
      </c>
      <c r="B96" s="116"/>
      <c r="C96" s="117"/>
      <c r="D96" s="118" t="s">
        <v>88</v>
      </c>
      <c r="E96" s="118"/>
      <c r="F96" s="118"/>
      <c r="G96" s="118"/>
      <c r="H96" s="118"/>
      <c r="I96" s="119"/>
      <c r="J96" s="118" t="s">
        <v>89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'002 - IT1'!J30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84</v>
      </c>
      <c r="AR96" s="122"/>
      <c r="AS96" s="128">
        <v>0</v>
      </c>
      <c r="AT96" s="129">
        <f>ROUND(SUM(AV96:AW96),2)</f>
        <v>0</v>
      </c>
      <c r="AU96" s="130">
        <f>'002 - IT1'!P117</f>
        <v>0</v>
      </c>
      <c r="AV96" s="129">
        <f>'002 - IT1'!J33</f>
        <v>0</v>
      </c>
      <c r="AW96" s="129">
        <f>'002 - IT1'!J34</f>
        <v>0</v>
      </c>
      <c r="AX96" s="129">
        <f>'002 - IT1'!J35</f>
        <v>0</v>
      </c>
      <c r="AY96" s="129">
        <f>'002 - IT1'!J36</f>
        <v>0</v>
      </c>
      <c r="AZ96" s="129">
        <f>'002 - IT1'!F33</f>
        <v>0</v>
      </c>
      <c r="BA96" s="129">
        <f>'002 - IT1'!F34</f>
        <v>0</v>
      </c>
      <c r="BB96" s="129">
        <f>'002 - IT1'!F35</f>
        <v>0</v>
      </c>
      <c r="BC96" s="129">
        <f>'002 - IT1'!F36</f>
        <v>0</v>
      </c>
      <c r="BD96" s="131">
        <f>'002 - IT1'!F37</f>
        <v>0</v>
      </c>
      <c r="BE96" s="7"/>
      <c r="BT96" s="127" t="s">
        <v>85</v>
      </c>
      <c r="BV96" s="127" t="s">
        <v>79</v>
      </c>
      <c r="BW96" s="127" t="s">
        <v>90</v>
      </c>
      <c r="BX96" s="127" t="s">
        <v>5</v>
      </c>
      <c r="CL96" s="127" t="s">
        <v>1</v>
      </c>
      <c r="CM96" s="127" t="s">
        <v>87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ClfWIBt8YoCwEzJ+1ExprdkrkRWeI4K/7GlwXCdq5UCHz6bTV+h0CPt65jf25YJyaJ2vVxP/ucMyzXpPpBrddQ==" hashValue="w1Zu9kQm6uacyk93LeHk60kbGa+dRFGS5QZxIFKC9275x99AFnhHnqk4vlArUU2u9WJYjipyJKF4/bcku5sqb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1 - IT'!C2" display="/"/>
    <hyperlink ref="A96" location="'002 - IT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87</v>
      </c>
    </row>
    <row r="4" hidden="1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Rekostrukce a vybavení odborných učeben na ZŠ Družba - IT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93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20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21</v>
      </c>
      <c r="E12" s="34"/>
      <c r="F12" s="139" t="s">
        <v>22</v>
      </c>
      <c r="G12" s="34"/>
      <c r="H12" s="34"/>
      <c r="I12" s="136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25</v>
      </c>
      <c r="E14" s="34"/>
      <c r="F14" s="34"/>
      <c r="G14" s="34"/>
      <c r="H14" s="34"/>
      <c r="I14" s="136" t="s">
        <v>26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>Statutární město Karviná</v>
      </c>
      <c r="F15" s="34"/>
      <c r="G15" s="34"/>
      <c r="H15" s="34"/>
      <c r="I15" s="136" t="s">
        <v>28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29</v>
      </c>
      <c r="E17" s="34"/>
      <c r="F17" s="34"/>
      <c r="G17" s="34"/>
      <c r="H17" s="34"/>
      <c r="I17" s="136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31</v>
      </c>
      <c r="E20" s="34"/>
      <c r="F20" s="34"/>
      <c r="G20" s="34"/>
      <c r="H20" s="34"/>
      <c r="I20" s="136" t="s">
        <v>26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>ATRIS s.r.o.</v>
      </c>
      <c r="F21" s="34"/>
      <c r="G21" s="34"/>
      <c r="H21" s="34"/>
      <c r="I21" s="136" t="s">
        <v>28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34</v>
      </c>
      <c r="E23" s="34"/>
      <c r="F23" s="34"/>
      <c r="G23" s="34"/>
      <c r="H23" s="34"/>
      <c r="I23" s="136" t="s">
        <v>26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tr">
        <f>IF('Rekapitulace stavby'!E20="","",'Rekapitulace stavby'!E20)</f>
        <v>Barbora Kyšková</v>
      </c>
      <c r="F24" s="34"/>
      <c r="G24" s="34"/>
      <c r="H24" s="34"/>
      <c r="I24" s="136" t="s">
        <v>28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37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39</v>
      </c>
      <c r="G32" s="34"/>
      <c r="H32" s="34"/>
      <c r="I32" s="148" t="s">
        <v>38</v>
      </c>
      <c r="J32" s="148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41</v>
      </c>
      <c r="E33" s="136" t="s">
        <v>42</v>
      </c>
      <c r="F33" s="150">
        <f>ROUND((SUM(BE117:BE121)),  2)</f>
        <v>0</v>
      </c>
      <c r="G33" s="34"/>
      <c r="H33" s="34"/>
      <c r="I33" s="151">
        <v>0.20999999999999999</v>
      </c>
      <c r="J33" s="150">
        <f>ROUND(((SUM(BE117:BE121))*I33),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43</v>
      </c>
      <c r="F34" s="150">
        <f>ROUND((SUM(BF117:BF121)),  2)</f>
        <v>0</v>
      </c>
      <c r="G34" s="34"/>
      <c r="H34" s="34"/>
      <c r="I34" s="151">
        <v>0.14999999999999999</v>
      </c>
      <c r="J34" s="150">
        <f>ROUND(((SUM(BF117:BF121))*I34),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44</v>
      </c>
      <c r="F35" s="150">
        <f>ROUND((SUM(BG117:BG121)),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45</v>
      </c>
      <c r="F36" s="150">
        <f>ROUND((SUM(BH117:BH121)),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46</v>
      </c>
      <c r="F37" s="150">
        <f>ROUND((SUM(BI117:BI121)),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Rekostrukce a vybavení odborných učeben na ZŠ Družba - IT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IT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>Rekostrukce a vybavení odborných učeben na ZŠ Družba - IT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IT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28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28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62</v>
      </c>
      <c r="E116" s="184" t="s">
        <v>58</v>
      </c>
      <c r="F116" s="184" t="s">
        <v>59</v>
      </c>
      <c r="G116" s="184" t="s">
        <v>102</v>
      </c>
      <c r="H116" s="184" t="s">
        <v>103</v>
      </c>
      <c r="I116" s="184" t="s">
        <v>104</v>
      </c>
      <c r="J116" s="184" t="s">
        <v>96</v>
      </c>
      <c r="K116" s="185" t="s">
        <v>105</v>
      </c>
      <c r="L116" s="186"/>
      <c r="M116" s="96" t="s">
        <v>1</v>
      </c>
      <c r="N116" s="97" t="s">
        <v>41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98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76</v>
      </c>
      <c r="E118" s="195" t="s">
        <v>113</v>
      </c>
      <c r="F118" s="195" t="s">
        <v>1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SUM(P119:P121)</f>
        <v>0</v>
      </c>
      <c r="Q118" s="200"/>
      <c r="R118" s="201">
        <f>SUM(R119:R121)</f>
        <v>0</v>
      </c>
      <c r="S118" s="200"/>
      <c r="T118" s="202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85</v>
      </c>
      <c r="AT118" s="204" t="s">
        <v>76</v>
      </c>
      <c r="AU118" s="204" t="s">
        <v>77</v>
      </c>
      <c r="AY118" s="203" t="s">
        <v>114</v>
      </c>
      <c r="BK118" s="205">
        <f>SUM(BK119:BK121)</f>
        <v>0</v>
      </c>
    </row>
    <row r="119" s="2" customFormat="1" ht="16.5" customHeight="1">
      <c r="A119" s="34"/>
      <c r="B119" s="35"/>
      <c r="C119" s="206" t="s">
        <v>115</v>
      </c>
      <c r="D119" s="206" t="s">
        <v>116</v>
      </c>
      <c r="E119" s="207" t="s">
        <v>117</v>
      </c>
      <c r="F119" s="208" t="s">
        <v>118</v>
      </c>
      <c r="G119" s="209" t="s">
        <v>119</v>
      </c>
      <c r="H119" s="210">
        <v>1</v>
      </c>
      <c r="I119" s="211"/>
      <c r="J119" s="212">
        <f>ROUND(I119*H119,2)</f>
        <v>0</v>
      </c>
      <c r="K119" s="208" t="s">
        <v>1</v>
      </c>
      <c r="L119" s="40"/>
      <c r="M119" s="213" t="s">
        <v>1</v>
      </c>
      <c r="N119" s="214" t="s">
        <v>42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7" t="s">
        <v>120</v>
      </c>
      <c r="AT119" s="217" t="s">
        <v>116</v>
      </c>
      <c r="AU119" s="217" t="s">
        <v>85</v>
      </c>
      <c r="AY119" s="13" t="s">
        <v>114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3" t="s">
        <v>85</v>
      </c>
      <c r="BK119" s="218">
        <f>ROUND(I119*H119,2)</f>
        <v>0</v>
      </c>
      <c r="BL119" s="13" t="s">
        <v>120</v>
      </c>
      <c r="BM119" s="217" t="s">
        <v>121</v>
      </c>
    </row>
    <row r="120" s="2" customFormat="1" ht="16.5" customHeight="1">
      <c r="A120" s="34"/>
      <c r="B120" s="35"/>
      <c r="C120" s="206" t="s">
        <v>122</v>
      </c>
      <c r="D120" s="206" t="s">
        <v>116</v>
      </c>
      <c r="E120" s="207" t="s">
        <v>123</v>
      </c>
      <c r="F120" s="208" t="s">
        <v>124</v>
      </c>
      <c r="G120" s="209" t="s">
        <v>119</v>
      </c>
      <c r="H120" s="210">
        <v>2</v>
      </c>
      <c r="I120" s="211"/>
      <c r="J120" s="212">
        <f>ROUND(I120*H120,2)</f>
        <v>0</v>
      </c>
      <c r="K120" s="208" t="s">
        <v>1</v>
      </c>
      <c r="L120" s="40"/>
      <c r="M120" s="213" t="s">
        <v>1</v>
      </c>
      <c r="N120" s="214" t="s">
        <v>42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7" t="s">
        <v>120</v>
      </c>
      <c r="AT120" s="217" t="s">
        <v>116</v>
      </c>
      <c r="AU120" s="217" t="s">
        <v>85</v>
      </c>
      <c r="AY120" s="13" t="s">
        <v>114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3" t="s">
        <v>85</v>
      </c>
      <c r="BK120" s="218">
        <f>ROUND(I120*H120,2)</f>
        <v>0</v>
      </c>
      <c r="BL120" s="13" t="s">
        <v>120</v>
      </c>
      <c r="BM120" s="217" t="s">
        <v>125</v>
      </c>
    </row>
    <row r="121" s="2" customFormat="1" ht="16.5" customHeight="1">
      <c r="A121" s="34"/>
      <c r="B121" s="35"/>
      <c r="C121" s="206" t="s">
        <v>126</v>
      </c>
      <c r="D121" s="206" t="s">
        <v>116</v>
      </c>
      <c r="E121" s="207" t="s">
        <v>127</v>
      </c>
      <c r="F121" s="208" t="s">
        <v>128</v>
      </c>
      <c r="G121" s="209" t="s">
        <v>119</v>
      </c>
      <c r="H121" s="210">
        <v>1</v>
      </c>
      <c r="I121" s="211"/>
      <c r="J121" s="212">
        <f>ROUND(I121*H121,2)</f>
        <v>0</v>
      </c>
      <c r="K121" s="208" t="s">
        <v>1</v>
      </c>
      <c r="L121" s="40"/>
      <c r="M121" s="219" t="s">
        <v>1</v>
      </c>
      <c r="N121" s="220" t="s">
        <v>42</v>
      </c>
      <c r="O121" s="221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7" t="s">
        <v>120</v>
      </c>
      <c r="AT121" s="217" t="s">
        <v>116</v>
      </c>
      <c r="AU121" s="217" t="s">
        <v>85</v>
      </c>
      <c r="AY121" s="13" t="s">
        <v>114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3" t="s">
        <v>85</v>
      </c>
      <c r="BK121" s="218">
        <f>ROUND(I121*H121,2)</f>
        <v>0</v>
      </c>
      <c r="BL121" s="13" t="s">
        <v>120</v>
      </c>
      <c r="BM121" s="217" t="s">
        <v>129</v>
      </c>
    </row>
    <row r="122" s="2" customFormat="1" ht="6.96" customHeight="1">
      <c r="A122" s="34"/>
      <c r="B122" s="62"/>
      <c r="C122" s="63"/>
      <c r="D122" s="63"/>
      <c r="E122" s="63"/>
      <c r="F122" s="63"/>
      <c r="G122" s="63"/>
      <c r="H122" s="63"/>
      <c r="I122" s="63"/>
      <c r="J122" s="63"/>
      <c r="K122" s="63"/>
      <c r="L122" s="40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sheet="1" autoFilter="0" formatColumns="0" formatRows="0" objects="1" scenarios="1" spinCount="100000" saltValue="58+YxQTc3foXQFI+GZxtSYxaXdeG6hp950xTjwXsdjST0onefiHx7o3N2q9G7t88I780Vv/20fD68MYsbX7FUg==" hashValue="XbZKdAWRJaIccgpFQxPD02ssxBl01krmRdK7Cgr7F3Dw7nNRb06gVdhSXxRsEaGk8ywG8V9rFDrS2HDY9cy5R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87</v>
      </c>
    </row>
    <row r="4" hidden="1" s="1" customFormat="1" ht="24.96" customHeight="1">
      <c r="B4" s="16"/>
      <c r="D4" s="134" t="s">
        <v>91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Rekostrukce a vybavení odborných učeben na ZŠ Družba - IT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92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130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20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21</v>
      </c>
      <c r="E12" s="34"/>
      <c r="F12" s="139" t="s">
        <v>22</v>
      </c>
      <c r="G12" s="34"/>
      <c r="H12" s="34"/>
      <c r="I12" s="136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25</v>
      </c>
      <c r="E14" s="34"/>
      <c r="F14" s="34"/>
      <c r="G14" s="34"/>
      <c r="H14" s="34"/>
      <c r="I14" s="136" t="s">
        <v>26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>Statutární město Karviná</v>
      </c>
      <c r="F15" s="34"/>
      <c r="G15" s="34"/>
      <c r="H15" s="34"/>
      <c r="I15" s="136" t="s">
        <v>28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29</v>
      </c>
      <c r="E17" s="34"/>
      <c r="F17" s="34"/>
      <c r="G17" s="34"/>
      <c r="H17" s="34"/>
      <c r="I17" s="136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31</v>
      </c>
      <c r="E20" s="34"/>
      <c r="F20" s="34"/>
      <c r="G20" s="34"/>
      <c r="H20" s="34"/>
      <c r="I20" s="136" t="s">
        <v>26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>ATRIS s.r.o.</v>
      </c>
      <c r="F21" s="34"/>
      <c r="G21" s="34"/>
      <c r="H21" s="34"/>
      <c r="I21" s="136" t="s">
        <v>28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34</v>
      </c>
      <c r="E23" s="34"/>
      <c r="F23" s="34"/>
      <c r="G23" s="34"/>
      <c r="H23" s="34"/>
      <c r="I23" s="136" t="s">
        <v>26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tr">
        <f>IF('Rekapitulace stavby'!E20="","",'Rekapitulace stavby'!E20)</f>
        <v>Barbora Kyšková</v>
      </c>
      <c r="F24" s="34"/>
      <c r="G24" s="34"/>
      <c r="H24" s="34"/>
      <c r="I24" s="136" t="s">
        <v>28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37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39</v>
      </c>
      <c r="G32" s="34"/>
      <c r="H32" s="34"/>
      <c r="I32" s="148" t="s">
        <v>38</v>
      </c>
      <c r="J32" s="148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41</v>
      </c>
      <c r="E33" s="136" t="s">
        <v>42</v>
      </c>
      <c r="F33" s="150">
        <f>ROUND((SUM(BE117:BE127)),  2)</f>
        <v>0</v>
      </c>
      <c r="G33" s="34"/>
      <c r="H33" s="34"/>
      <c r="I33" s="151">
        <v>0.20999999999999999</v>
      </c>
      <c r="J33" s="150">
        <f>ROUND(((SUM(BE117:BE127))*I33),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43</v>
      </c>
      <c r="F34" s="150">
        <f>ROUND((SUM(BF117:BF127)),  2)</f>
        <v>0</v>
      </c>
      <c r="G34" s="34"/>
      <c r="H34" s="34"/>
      <c r="I34" s="151">
        <v>0.14999999999999999</v>
      </c>
      <c r="J34" s="150">
        <f>ROUND(((SUM(BF117:BF127))*I34),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44</v>
      </c>
      <c r="F35" s="150">
        <f>ROUND((SUM(BG117:BG127)),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45</v>
      </c>
      <c r="F36" s="150">
        <f>ROUND((SUM(BH117:BH127)),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46</v>
      </c>
      <c r="F37" s="150">
        <f>ROUND((SUM(BI117:BI127)),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Rekostrukce a vybavení odborných učeben na ZŠ Družba - IT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92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002 - IT1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97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>Rekostrukce a vybavení odborných učeben na ZŠ Družba - IT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92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002 - IT1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28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28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101</v>
      </c>
      <c r="D116" s="184" t="s">
        <v>62</v>
      </c>
      <c r="E116" s="184" t="s">
        <v>58</v>
      </c>
      <c r="F116" s="184" t="s">
        <v>59</v>
      </c>
      <c r="G116" s="184" t="s">
        <v>102</v>
      </c>
      <c r="H116" s="184" t="s">
        <v>103</v>
      </c>
      <c r="I116" s="184" t="s">
        <v>104</v>
      </c>
      <c r="J116" s="184" t="s">
        <v>96</v>
      </c>
      <c r="K116" s="185" t="s">
        <v>105</v>
      </c>
      <c r="L116" s="186"/>
      <c r="M116" s="96" t="s">
        <v>1</v>
      </c>
      <c r="N116" s="97" t="s">
        <v>41</v>
      </c>
      <c r="O116" s="97" t="s">
        <v>106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8" t="s">
        <v>111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112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98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76</v>
      </c>
      <c r="E118" s="195" t="s">
        <v>113</v>
      </c>
      <c r="F118" s="195" t="s">
        <v>1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SUM(P119:P127)</f>
        <v>0</v>
      </c>
      <c r="Q118" s="200"/>
      <c r="R118" s="201">
        <f>SUM(R119:R127)</f>
        <v>0</v>
      </c>
      <c r="S118" s="200"/>
      <c r="T118" s="202">
        <f>SUM(T119:T127)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85</v>
      </c>
      <c r="AT118" s="204" t="s">
        <v>76</v>
      </c>
      <c r="AU118" s="204" t="s">
        <v>77</v>
      </c>
      <c r="AY118" s="203" t="s">
        <v>114</v>
      </c>
      <c r="BK118" s="205">
        <f>SUM(BK119:BK127)</f>
        <v>0</v>
      </c>
    </row>
    <row r="119" s="2" customFormat="1" ht="16.5" customHeight="1">
      <c r="A119" s="34"/>
      <c r="B119" s="35"/>
      <c r="C119" s="206" t="s">
        <v>85</v>
      </c>
      <c r="D119" s="206" t="s">
        <v>116</v>
      </c>
      <c r="E119" s="207" t="s">
        <v>131</v>
      </c>
      <c r="F119" s="208" t="s">
        <v>132</v>
      </c>
      <c r="G119" s="209" t="s">
        <v>119</v>
      </c>
      <c r="H119" s="210">
        <v>1</v>
      </c>
      <c r="I119" s="211"/>
      <c r="J119" s="212">
        <f>ROUND(I119*H119,2)</f>
        <v>0</v>
      </c>
      <c r="K119" s="208" t="s">
        <v>1</v>
      </c>
      <c r="L119" s="40"/>
      <c r="M119" s="213" t="s">
        <v>1</v>
      </c>
      <c r="N119" s="214" t="s">
        <v>42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7" t="s">
        <v>120</v>
      </c>
      <c r="AT119" s="217" t="s">
        <v>116</v>
      </c>
      <c r="AU119" s="217" t="s">
        <v>85</v>
      </c>
      <c r="AY119" s="13" t="s">
        <v>114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3" t="s">
        <v>85</v>
      </c>
      <c r="BK119" s="218">
        <f>ROUND(I119*H119,2)</f>
        <v>0</v>
      </c>
      <c r="BL119" s="13" t="s">
        <v>120</v>
      </c>
      <c r="BM119" s="217" t="s">
        <v>87</v>
      </c>
    </row>
    <row r="120" s="2" customFormat="1" ht="16.5" customHeight="1">
      <c r="A120" s="34"/>
      <c r="B120" s="35"/>
      <c r="C120" s="206" t="s">
        <v>87</v>
      </c>
      <c r="D120" s="206" t="s">
        <v>116</v>
      </c>
      <c r="E120" s="207" t="s">
        <v>133</v>
      </c>
      <c r="F120" s="208" t="s">
        <v>134</v>
      </c>
      <c r="G120" s="209" t="s">
        <v>119</v>
      </c>
      <c r="H120" s="210">
        <v>20</v>
      </c>
      <c r="I120" s="211"/>
      <c r="J120" s="212">
        <f>ROUND(I120*H120,2)</f>
        <v>0</v>
      </c>
      <c r="K120" s="208" t="s">
        <v>1</v>
      </c>
      <c r="L120" s="40"/>
      <c r="M120" s="213" t="s">
        <v>1</v>
      </c>
      <c r="N120" s="214" t="s">
        <v>42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7" t="s">
        <v>120</v>
      </c>
      <c r="AT120" s="217" t="s">
        <v>116</v>
      </c>
      <c r="AU120" s="217" t="s">
        <v>85</v>
      </c>
      <c r="AY120" s="13" t="s">
        <v>114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3" t="s">
        <v>85</v>
      </c>
      <c r="BK120" s="218">
        <f>ROUND(I120*H120,2)</f>
        <v>0</v>
      </c>
      <c r="BL120" s="13" t="s">
        <v>120</v>
      </c>
      <c r="BM120" s="217" t="s">
        <v>120</v>
      </c>
    </row>
    <row r="121" s="2" customFormat="1" ht="16.5" customHeight="1">
      <c r="A121" s="34"/>
      <c r="B121" s="35"/>
      <c r="C121" s="206" t="s">
        <v>135</v>
      </c>
      <c r="D121" s="206" t="s">
        <v>116</v>
      </c>
      <c r="E121" s="207" t="s">
        <v>136</v>
      </c>
      <c r="F121" s="208" t="s">
        <v>137</v>
      </c>
      <c r="G121" s="209" t="s">
        <v>119</v>
      </c>
      <c r="H121" s="210">
        <v>1</v>
      </c>
      <c r="I121" s="211"/>
      <c r="J121" s="212">
        <f>ROUND(I121*H121,2)</f>
        <v>0</v>
      </c>
      <c r="K121" s="208" t="s">
        <v>1</v>
      </c>
      <c r="L121" s="40"/>
      <c r="M121" s="213" t="s">
        <v>1</v>
      </c>
      <c r="N121" s="214" t="s">
        <v>42</v>
      </c>
      <c r="O121" s="87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7" t="s">
        <v>120</v>
      </c>
      <c r="AT121" s="217" t="s">
        <v>116</v>
      </c>
      <c r="AU121" s="217" t="s">
        <v>85</v>
      </c>
      <c r="AY121" s="13" t="s">
        <v>114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3" t="s">
        <v>85</v>
      </c>
      <c r="BK121" s="218">
        <f>ROUND(I121*H121,2)</f>
        <v>0</v>
      </c>
      <c r="BL121" s="13" t="s">
        <v>120</v>
      </c>
      <c r="BM121" s="217" t="s">
        <v>138</v>
      </c>
    </row>
    <row r="122" s="2" customFormat="1" ht="16.5" customHeight="1">
      <c r="A122" s="34"/>
      <c r="B122" s="35"/>
      <c r="C122" s="206" t="s">
        <v>120</v>
      </c>
      <c r="D122" s="206" t="s">
        <v>116</v>
      </c>
      <c r="E122" s="207" t="s">
        <v>139</v>
      </c>
      <c r="F122" s="208" t="s">
        <v>140</v>
      </c>
      <c r="G122" s="209" t="s">
        <v>119</v>
      </c>
      <c r="H122" s="210">
        <v>20</v>
      </c>
      <c r="I122" s="211"/>
      <c r="J122" s="212">
        <f>ROUND(I122*H122,2)</f>
        <v>0</v>
      </c>
      <c r="K122" s="208" t="s">
        <v>1</v>
      </c>
      <c r="L122" s="40"/>
      <c r="M122" s="213" t="s">
        <v>1</v>
      </c>
      <c r="N122" s="214" t="s">
        <v>42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7" t="s">
        <v>120</v>
      </c>
      <c r="AT122" s="217" t="s">
        <v>116</v>
      </c>
      <c r="AU122" s="217" t="s">
        <v>85</v>
      </c>
      <c r="AY122" s="13" t="s">
        <v>114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3" t="s">
        <v>85</v>
      </c>
      <c r="BK122" s="218">
        <f>ROUND(I122*H122,2)</f>
        <v>0</v>
      </c>
      <c r="BL122" s="13" t="s">
        <v>120</v>
      </c>
      <c r="BM122" s="217" t="s">
        <v>141</v>
      </c>
    </row>
    <row r="123" s="2" customFormat="1" ht="16.5" customHeight="1">
      <c r="A123" s="34"/>
      <c r="B123" s="35"/>
      <c r="C123" s="206" t="s">
        <v>142</v>
      </c>
      <c r="D123" s="206" t="s">
        <v>116</v>
      </c>
      <c r="E123" s="207" t="s">
        <v>143</v>
      </c>
      <c r="F123" s="208" t="s">
        <v>144</v>
      </c>
      <c r="G123" s="209" t="s">
        <v>119</v>
      </c>
      <c r="H123" s="210">
        <v>21</v>
      </c>
      <c r="I123" s="211"/>
      <c r="J123" s="212">
        <f>ROUND(I123*H123,2)</f>
        <v>0</v>
      </c>
      <c r="K123" s="208" t="s">
        <v>1</v>
      </c>
      <c r="L123" s="40"/>
      <c r="M123" s="213" t="s">
        <v>1</v>
      </c>
      <c r="N123" s="214" t="s">
        <v>42</v>
      </c>
      <c r="O123" s="87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7" t="s">
        <v>120</v>
      </c>
      <c r="AT123" s="217" t="s">
        <v>116</v>
      </c>
      <c r="AU123" s="217" t="s">
        <v>85</v>
      </c>
      <c r="AY123" s="13" t="s">
        <v>114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3" t="s">
        <v>85</v>
      </c>
      <c r="BK123" s="218">
        <f>ROUND(I123*H123,2)</f>
        <v>0</v>
      </c>
      <c r="BL123" s="13" t="s">
        <v>120</v>
      </c>
      <c r="BM123" s="217" t="s">
        <v>115</v>
      </c>
    </row>
    <row r="124" s="2" customFormat="1" ht="16.5" customHeight="1">
      <c r="A124" s="34"/>
      <c r="B124" s="35"/>
      <c r="C124" s="206" t="s">
        <v>138</v>
      </c>
      <c r="D124" s="206" t="s">
        <v>116</v>
      </c>
      <c r="E124" s="207" t="s">
        <v>145</v>
      </c>
      <c r="F124" s="208" t="s">
        <v>146</v>
      </c>
      <c r="G124" s="209" t="s">
        <v>119</v>
      </c>
      <c r="H124" s="210">
        <v>1</v>
      </c>
      <c r="I124" s="211"/>
      <c r="J124" s="212">
        <f>ROUND(I124*H124,2)</f>
        <v>0</v>
      </c>
      <c r="K124" s="208" t="s">
        <v>1</v>
      </c>
      <c r="L124" s="40"/>
      <c r="M124" s="213" t="s">
        <v>1</v>
      </c>
      <c r="N124" s="214" t="s">
        <v>42</v>
      </c>
      <c r="O124" s="87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7" t="s">
        <v>120</v>
      </c>
      <c r="AT124" s="217" t="s">
        <v>116</v>
      </c>
      <c r="AU124" s="217" t="s">
        <v>85</v>
      </c>
      <c r="AY124" s="13" t="s">
        <v>114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3" t="s">
        <v>85</v>
      </c>
      <c r="BK124" s="218">
        <f>ROUND(I124*H124,2)</f>
        <v>0</v>
      </c>
      <c r="BL124" s="13" t="s">
        <v>120</v>
      </c>
      <c r="BM124" s="217" t="s">
        <v>122</v>
      </c>
    </row>
    <row r="125" s="2" customFormat="1" ht="16.5" customHeight="1">
      <c r="A125" s="34"/>
      <c r="B125" s="35"/>
      <c r="C125" s="206" t="s">
        <v>147</v>
      </c>
      <c r="D125" s="206" t="s">
        <v>116</v>
      </c>
      <c r="E125" s="207" t="s">
        <v>148</v>
      </c>
      <c r="F125" s="208" t="s">
        <v>149</v>
      </c>
      <c r="G125" s="209" t="s">
        <v>119</v>
      </c>
      <c r="H125" s="210">
        <v>1</v>
      </c>
      <c r="I125" s="211"/>
      <c r="J125" s="212">
        <f>ROUND(I125*H125,2)</f>
        <v>0</v>
      </c>
      <c r="K125" s="208" t="s">
        <v>1</v>
      </c>
      <c r="L125" s="40"/>
      <c r="M125" s="213" t="s">
        <v>1</v>
      </c>
      <c r="N125" s="214" t="s">
        <v>42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7" t="s">
        <v>120</v>
      </c>
      <c r="AT125" s="217" t="s">
        <v>116</v>
      </c>
      <c r="AU125" s="217" t="s">
        <v>85</v>
      </c>
      <c r="AY125" s="13" t="s">
        <v>114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3" t="s">
        <v>85</v>
      </c>
      <c r="BK125" s="218">
        <f>ROUND(I125*H125,2)</f>
        <v>0</v>
      </c>
      <c r="BL125" s="13" t="s">
        <v>120</v>
      </c>
      <c r="BM125" s="217" t="s">
        <v>150</v>
      </c>
    </row>
    <row r="126" s="2" customFormat="1" ht="16.5" customHeight="1">
      <c r="A126" s="34"/>
      <c r="B126" s="35"/>
      <c r="C126" s="206" t="s">
        <v>141</v>
      </c>
      <c r="D126" s="206" t="s">
        <v>116</v>
      </c>
      <c r="E126" s="207" t="s">
        <v>151</v>
      </c>
      <c r="F126" s="208" t="s">
        <v>152</v>
      </c>
      <c r="G126" s="209" t="s">
        <v>119</v>
      </c>
      <c r="H126" s="210">
        <v>1</v>
      </c>
      <c r="I126" s="211"/>
      <c r="J126" s="212">
        <f>ROUND(I126*H126,2)</f>
        <v>0</v>
      </c>
      <c r="K126" s="208" t="s">
        <v>1</v>
      </c>
      <c r="L126" s="40"/>
      <c r="M126" s="213" t="s">
        <v>1</v>
      </c>
      <c r="N126" s="214" t="s">
        <v>42</v>
      </c>
      <c r="O126" s="87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7" t="s">
        <v>120</v>
      </c>
      <c r="AT126" s="217" t="s">
        <v>116</v>
      </c>
      <c r="AU126" s="217" t="s">
        <v>85</v>
      </c>
      <c r="AY126" s="13" t="s">
        <v>114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3" t="s">
        <v>85</v>
      </c>
      <c r="BK126" s="218">
        <f>ROUND(I126*H126,2)</f>
        <v>0</v>
      </c>
      <c r="BL126" s="13" t="s">
        <v>120</v>
      </c>
      <c r="BM126" s="217" t="s">
        <v>153</v>
      </c>
    </row>
    <row r="127" s="2" customFormat="1" ht="16.5" customHeight="1">
      <c r="A127" s="34"/>
      <c r="B127" s="35"/>
      <c r="C127" s="206" t="s">
        <v>154</v>
      </c>
      <c r="D127" s="206" t="s">
        <v>116</v>
      </c>
      <c r="E127" s="207" t="s">
        <v>155</v>
      </c>
      <c r="F127" s="208" t="s">
        <v>156</v>
      </c>
      <c r="G127" s="209" t="s">
        <v>119</v>
      </c>
      <c r="H127" s="210">
        <v>1</v>
      </c>
      <c r="I127" s="211"/>
      <c r="J127" s="212">
        <f>ROUND(I127*H127,2)</f>
        <v>0</v>
      </c>
      <c r="K127" s="208" t="s">
        <v>1</v>
      </c>
      <c r="L127" s="40"/>
      <c r="M127" s="219" t="s">
        <v>1</v>
      </c>
      <c r="N127" s="220" t="s">
        <v>42</v>
      </c>
      <c r="O127" s="221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7" t="s">
        <v>120</v>
      </c>
      <c r="AT127" s="217" t="s">
        <v>116</v>
      </c>
      <c r="AU127" s="217" t="s">
        <v>85</v>
      </c>
      <c r="AY127" s="13" t="s">
        <v>114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3" t="s">
        <v>85</v>
      </c>
      <c r="BK127" s="218">
        <f>ROUND(I127*H127,2)</f>
        <v>0</v>
      </c>
      <c r="BL127" s="13" t="s">
        <v>120</v>
      </c>
      <c r="BM127" s="217" t="s">
        <v>157</v>
      </c>
    </row>
    <row r="128" s="2" customFormat="1" ht="6.96" customHeight="1">
      <c r="A128" s="34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40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sheet="1" autoFilter="0" formatColumns="0" formatRows="0" objects="1" scenarios="1" spinCount="100000" saltValue="aFIQiUGkCI1ps9NugmSNIMBvM51FejLk7nGe6/3a1FEqWJ7W/fuSkRo/N18+rA21BlaKTgUTBBqFEAmqhiTyBw==" hashValue="1109klYPYbmQTDNV8b0CcZWErRdPIHoUb8/8G1+s8zol2l0pQQenFhzg5Ibi/UzE0PbgBOV2PkAX4f6TbpDBTA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2021-03-16T14:26:12Z</dcterms:created>
  <dcterms:modified xsi:type="dcterms:W3CDTF">2021-03-16T14:26:15Z</dcterms:modified>
</cp:coreProperties>
</file>