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Janura\Výběrové řízení 2021\ZUŠ - pavilon F\"/>
    </mc:Choice>
  </mc:AlternateContent>
  <bookViews>
    <workbookView xWindow="0" yWindow="0" windowWidth="20490" windowHeight="762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Pol'!$A$1:$U$243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3" i="12"/>
  <c r="I12" i="12" s="1"/>
  <c r="K13" i="12"/>
  <c r="M13" i="12"/>
  <c r="O13" i="12"/>
  <c r="O12" i="12" s="1"/>
  <c r="Q13" i="12"/>
  <c r="Q12" i="12" s="1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3" i="12"/>
  <c r="K23" i="12"/>
  <c r="K22" i="12" s="1"/>
  <c r="M23" i="12"/>
  <c r="O23" i="12"/>
  <c r="Q23" i="12"/>
  <c r="U23" i="12"/>
  <c r="U22" i="12" s="1"/>
  <c r="I24" i="12"/>
  <c r="K24" i="12"/>
  <c r="M24" i="12"/>
  <c r="O24" i="12"/>
  <c r="Q24" i="12"/>
  <c r="U24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3" i="12"/>
  <c r="I32" i="12" s="1"/>
  <c r="K33" i="12"/>
  <c r="K32" i="12" s="1"/>
  <c r="M33" i="12"/>
  <c r="M32" i="12" s="1"/>
  <c r="O33" i="12"/>
  <c r="O32" i="12" s="1"/>
  <c r="Q33" i="12"/>
  <c r="Q32" i="12" s="1"/>
  <c r="U33" i="12"/>
  <c r="U32" i="12" s="1"/>
  <c r="I35" i="12"/>
  <c r="I34" i="12" s="1"/>
  <c r="K35" i="12"/>
  <c r="K34" i="12" s="1"/>
  <c r="M35" i="12"/>
  <c r="O35" i="12"/>
  <c r="Q35" i="12"/>
  <c r="Q34" i="12" s="1"/>
  <c r="U35" i="12"/>
  <c r="U34" i="12" s="1"/>
  <c r="I36" i="12"/>
  <c r="K36" i="12"/>
  <c r="M36" i="12"/>
  <c r="O36" i="12"/>
  <c r="Q36" i="12"/>
  <c r="U36" i="12"/>
  <c r="I38" i="12"/>
  <c r="I37" i="12" s="1"/>
  <c r="K38" i="12"/>
  <c r="K37" i="12" s="1"/>
  <c r="M38" i="12"/>
  <c r="M37" i="12" s="1"/>
  <c r="O38" i="12"/>
  <c r="O37" i="12" s="1"/>
  <c r="Q38" i="12"/>
  <c r="Q37" i="12" s="1"/>
  <c r="U38" i="12"/>
  <c r="U37" i="12" s="1"/>
  <c r="I40" i="12"/>
  <c r="I39" i="12" s="1"/>
  <c r="K40" i="12"/>
  <c r="K39" i="12" s="1"/>
  <c r="M40" i="12"/>
  <c r="O40" i="12"/>
  <c r="Q40" i="12"/>
  <c r="Q39" i="12" s="1"/>
  <c r="U40" i="12"/>
  <c r="U39" i="12" s="1"/>
  <c r="I41" i="12"/>
  <c r="K41" i="12"/>
  <c r="M41" i="12"/>
  <c r="O41" i="12"/>
  <c r="Q41" i="12"/>
  <c r="U41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1" i="12"/>
  <c r="K71" i="12"/>
  <c r="M71" i="12"/>
  <c r="O71" i="12"/>
  <c r="O70" i="12" s="1"/>
  <c r="Q71" i="12"/>
  <c r="U71" i="12"/>
  <c r="I72" i="12"/>
  <c r="K72" i="12"/>
  <c r="M72" i="12"/>
  <c r="O72" i="12"/>
  <c r="Q72" i="12"/>
  <c r="U72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M77" i="12"/>
  <c r="O77" i="12"/>
  <c r="Q77" i="12"/>
  <c r="U77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M83" i="12"/>
  <c r="O83" i="12"/>
  <c r="Q83" i="12"/>
  <c r="U83" i="12"/>
  <c r="I84" i="12"/>
  <c r="K84" i="12"/>
  <c r="M84" i="12"/>
  <c r="O84" i="12"/>
  <c r="Q84" i="12"/>
  <c r="U84" i="12"/>
  <c r="I85" i="12"/>
  <c r="K85" i="12"/>
  <c r="M85" i="12"/>
  <c r="O85" i="12"/>
  <c r="Q85" i="12"/>
  <c r="U85" i="12"/>
  <c r="I87" i="12"/>
  <c r="K87" i="12"/>
  <c r="M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6" i="12"/>
  <c r="K96" i="12"/>
  <c r="M96" i="12"/>
  <c r="O96" i="12"/>
  <c r="Q96" i="12"/>
  <c r="U96" i="12"/>
  <c r="I97" i="12"/>
  <c r="K97" i="12"/>
  <c r="M97" i="12"/>
  <c r="O97" i="12"/>
  <c r="Q97" i="12"/>
  <c r="U97" i="12"/>
  <c r="I98" i="12"/>
  <c r="K98" i="12"/>
  <c r="M98" i="12"/>
  <c r="O98" i="12"/>
  <c r="Q98" i="12"/>
  <c r="U98" i="12"/>
  <c r="I99" i="12"/>
  <c r="K99" i="12"/>
  <c r="M99" i="12"/>
  <c r="O99" i="12"/>
  <c r="Q99" i="12"/>
  <c r="U99" i="12"/>
  <c r="I100" i="12"/>
  <c r="K100" i="12"/>
  <c r="M100" i="12"/>
  <c r="O100" i="12"/>
  <c r="Q100" i="12"/>
  <c r="U100" i="12"/>
  <c r="I101" i="12"/>
  <c r="K101" i="12"/>
  <c r="M101" i="12"/>
  <c r="O101" i="12"/>
  <c r="Q101" i="12"/>
  <c r="U101" i="12"/>
  <c r="I102" i="12"/>
  <c r="K102" i="12"/>
  <c r="M102" i="12"/>
  <c r="O102" i="12"/>
  <c r="Q102" i="12"/>
  <c r="U102" i="12"/>
  <c r="I103" i="12"/>
  <c r="K103" i="12"/>
  <c r="M103" i="12"/>
  <c r="O103" i="12"/>
  <c r="Q103" i="12"/>
  <c r="U103" i="12"/>
  <c r="I105" i="12"/>
  <c r="K105" i="12"/>
  <c r="M105" i="12"/>
  <c r="O105" i="12"/>
  <c r="Q105" i="12"/>
  <c r="U105" i="12"/>
  <c r="I106" i="12"/>
  <c r="K106" i="12"/>
  <c r="M106" i="12"/>
  <c r="O106" i="12"/>
  <c r="Q106" i="12"/>
  <c r="U106" i="12"/>
  <c r="I107" i="12"/>
  <c r="K107" i="12"/>
  <c r="M107" i="12"/>
  <c r="O107" i="12"/>
  <c r="Q107" i="12"/>
  <c r="U107" i="12"/>
  <c r="I108" i="12"/>
  <c r="K108" i="12"/>
  <c r="M108" i="12"/>
  <c r="O108" i="12"/>
  <c r="Q108" i="12"/>
  <c r="U108" i="12"/>
  <c r="I109" i="12"/>
  <c r="K109" i="12"/>
  <c r="M109" i="12"/>
  <c r="O109" i="12"/>
  <c r="Q109" i="12"/>
  <c r="U109" i="12"/>
  <c r="I110" i="12"/>
  <c r="K110" i="12"/>
  <c r="M110" i="12"/>
  <c r="O110" i="12"/>
  <c r="Q110" i="12"/>
  <c r="U110" i="12"/>
  <c r="I111" i="12"/>
  <c r="K111" i="12"/>
  <c r="M111" i="12"/>
  <c r="O111" i="12"/>
  <c r="Q111" i="12"/>
  <c r="U111" i="12"/>
  <c r="I112" i="12"/>
  <c r="K112" i="12"/>
  <c r="M112" i="12"/>
  <c r="O112" i="12"/>
  <c r="Q112" i="12"/>
  <c r="U112" i="12"/>
  <c r="I113" i="12"/>
  <c r="K113" i="12"/>
  <c r="M113" i="12"/>
  <c r="O113" i="12"/>
  <c r="Q113" i="12"/>
  <c r="U113" i="12"/>
  <c r="I114" i="12"/>
  <c r="K114" i="12"/>
  <c r="M114" i="12"/>
  <c r="O114" i="12"/>
  <c r="Q114" i="12"/>
  <c r="U114" i="12"/>
  <c r="I115" i="12"/>
  <c r="K115" i="12"/>
  <c r="M115" i="12"/>
  <c r="O115" i="12"/>
  <c r="Q115" i="12"/>
  <c r="U115" i="12"/>
  <c r="I116" i="12"/>
  <c r="K116" i="12"/>
  <c r="M116" i="12"/>
  <c r="O116" i="12"/>
  <c r="Q116" i="12"/>
  <c r="U116" i="12"/>
  <c r="I117" i="12"/>
  <c r="K117" i="12"/>
  <c r="M117" i="12"/>
  <c r="O117" i="12"/>
  <c r="Q117" i="12"/>
  <c r="U117" i="12"/>
  <c r="I118" i="12"/>
  <c r="K118" i="12"/>
  <c r="M118" i="12"/>
  <c r="O118" i="12"/>
  <c r="Q118" i="12"/>
  <c r="U118" i="12"/>
  <c r="I119" i="12"/>
  <c r="K119" i="12"/>
  <c r="M119" i="12"/>
  <c r="O119" i="12"/>
  <c r="Q119" i="12"/>
  <c r="U119" i="12"/>
  <c r="I120" i="12"/>
  <c r="K120" i="12"/>
  <c r="M120" i="12"/>
  <c r="O120" i="12"/>
  <c r="Q120" i="12"/>
  <c r="U120" i="12"/>
  <c r="I121" i="12"/>
  <c r="K121" i="12"/>
  <c r="M121" i="12"/>
  <c r="O121" i="12"/>
  <c r="Q121" i="12"/>
  <c r="U121" i="12"/>
  <c r="I122" i="12"/>
  <c r="K122" i="12"/>
  <c r="M122" i="12"/>
  <c r="O122" i="12"/>
  <c r="Q122" i="12"/>
  <c r="U122" i="12"/>
  <c r="I123" i="12"/>
  <c r="K123" i="12"/>
  <c r="M123" i="12"/>
  <c r="O123" i="12"/>
  <c r="Q123" i="12"/>
  <c r="U123" i="12"/>
  <c r="I124" i="12"/>
  <c r="K124" i="12"/>
  <c r="M124" i="12"/>
  <c r="O124" i="12"/>
  <c r="Q124" i="12"/>
  <c r="U124" i="12"/>
  <c r="I125" i="12"/>
  <c r="K125" i="12"/>
  <c r="M125" i="12"/>
  <c r="O125" i="12"/>
  <c r="Q125" i="12"/>
  <c r="U125" i="12"/>
  <c r="I126" i="12"/>
  <c r="K126" i="12"/>
  <c r="M126" i="12"/>
  <c r="O126" i="12"/>
  <c r="Q126" i="12"/>
  <c r="U126" i="12"/>
  <c r="I127" i="12"/>
  <c r="K127" i="12"/>
  <c r="M127" i="12"/>
  <c r="O127" i="12"/>
  <c r="Q127" i="12"/>
  <c r="U127" i="12"/>
  <c r="I128" i="12"/>
  <c r="K128" i="12"/>
  <c r="M128" i="12"/>
  <c r="O128" i="12"/>
  <c r="Q128" i="12"/>
  <c r="U128" i="12"/>
  <c r="I129" i="12"/>
  <c r="K129" i="12"/>
  <c r="M129" i="12"/>
  <c r="O129" i="12"/>
  <c r="Q129" i="12"/>
  <c r="U129" i="12"/>
  <c r="I130" i="12"/>
  <c r="K130" i="12"/>
  <c r="M130" i="12"/>
  <c r="O130" i="12"/>
  <c r="Q130" i="12"/>
  <c r="U130" i="12"/>
  <c r="I131" i="12"/>
  <c r="K131" i="12"/>
  <c r="M131" i="12"/>
  <c r="O131" i="12"/>
  <c r="Q131" i="12"/>
  <c r="U131" i="12"/>
  <c r="I132" i="12"/>
  <c r="K132" i="12"/>
  <c r="M132" i="12"/>
  <c r="O132" i="12"/>
  <c r="Q132" i="12"/>
  <c r="U132" i="12"/>
  <c r="I133" i="12"/>
  <c r="K133" i="12"/>
  <c r="M133" i="12"/>
  <c r="O133" i="12"/>
  <c r="Q133" i="12"/>
  <c r="U133" i="12"/>
  <c r="I135" i="12"/>
  <c r="K135" i="12"/>
  <c r="M135" i="12"/>
  <c r="O135" i="12"/>
  <c r="Q135" i="12"/>
  <c r="U135" i="12"/>
  <c r="I136" i="12"/>
  <c r="K136" i="12"/>
  <c r="M136" i="12"/>
  <c r="O136" i="12"/>
  <c r="Q136" i="12"/>
  <c r="U136" i="12"/>
  <c r="I137" i="12"/>
  <c r="K137" i="12"/>
  <c r="M137" i="12"/>
  <c r="O137" i="12"/>
  <c r="Q137" i="12"/>
  <c r="U137" i="12"/>
  <c r="I139" i="12"/>
  <c r="K139" i="12"/>
  <c r="M139" i="12"/>
  <c r="O139" i="12"/>
  <c r="Q139" i="12"/>
  <c r="U139" i="12"/>
  <c r="I140" i="12"/>
  <c r="K140" i="12"/>
  <c r="M140" i="12"/>
  <c r="O140" i="12"/>
  <c r="Q140" i="12"/>
  <c r="U140" i="12"/>
  <c r="I141" i="12"/>
  <c r="K141" i="12"/>
  <c r="M141" i="12"/>
  <c r="O141" i="12"/>
  <c r="Q141" i="12"/>
  <c r="U141" i="12"/>
  <c r="I143" i="12"/>
  <c r="I142" i="12" s="1"/>
  <c r="K143" i="12"/>
  <c r="K142" i="12" s="1"/>
  <c r="M143" i="12"/>
  <c r="O143" i="12"/>
  <c r="Q143" i="12"/>
  <c r="Q142" i="12" s="1"/>
  <c r="U143" i="12"/>
  <c r="U142" i="12" s="1"/>
  <c r="I144" i="12"/>
  <c r="K144" i="12"/>
  <c r="M144" i="12"/>
  <c r="O144" i="12"/>
  <c r="Q144" i="12"/>
  <c r="U144" i="12"/>
  <c r="I146" i="12"/>
  <c r="K146" i="12"/>
  <c r="M146" i="12"/>
  <c r="O146" i="12"/>
  <c r="Q146" i="12"/>
  <c r="U146" i="12"/>
  <c r="I147" i="12"/>
  <c r="K147" i="12"/>
  <c r="M147" i="12"/>
  <c r="O147" i="12"/>
  <c r="Q147" i="12"/>
  <c r="U147" i="12"/>
  <c r="I148" i="12"/>
  <c r="K148" i="12"/>
  <c r="M148" i="12"/>
  <c r="O148" i="12"/>
  <c r="Q148" i="12"/>
  <c r="U148" i="12"/>
  <c r="I149" i="12"/>
  <c r="K149" i="12"/>
  <c r="M149" i="12"/>
  <c r="O149" i="12"/>
  <c r="Q149" i="12"/>
  <c r="U149" i="12"/>
  <c r="I150" i="12"/>
  <c r="K150" i="12"/>
  <c r="M150" i="12"/>
  <c r="O150" i="12"/>
  <c r="Q150" i="12"/>
  <c r="U150" i="12"/>
  <c r="I151" i="12"/>
  <c r="K151" i="12"/>
  <c r="M151" i="12"/>
  <c r="O151" i="12"/>
  <c r="Q151" i="12"/>
  <c r="U151" i="12"/>
  <c r="I152" i="12"/>
  <c r="K152" i="12"/>
  <c r="M152" i="12"/>
  <c r="O152" i="12"/>
  <c r="Q152" i="12"/>
  <c r="U152" i="12"/>
  <c r="I153" i="12"/>
  <c r="K153" i="12"/>
  <c r="M153" i="12"/>
  <c r="O153" i="12"/>
  <c r="Q153" i="12"/>
  <c r="U153" i="12"/>
  <c r="I154" i="12"/>
  <c r="K154" i="12"/>
  <c r="M154" i="12"/>
  <c r="O154" i="12"/>
  <c r="Q154" i="12"/>
  <c r="U154" i="12"/>
  <c r="I155" i="12"/>
  <c r="K155" i="12"/>
  <c r="M155" i="12"/>
  <c r="O155" i="12"/>
  <c r="Q155" i="12"/>
  <c r="U155" i="12"/>
  <c r="I156" i="12"/>
  <c r="K156" i="12"/>
  <c r="M156" i="12"/>
  <c r="O156" i="12"/>
  <c r="Q156" i="12"/>
  <c r="U156" i="12"/>
  <c r="I157" i="12"/>
  <c r="K157" i="12"/>
  <c r="M157" i="12"/>
  <c r="O157" i="12"/>
  <c r="Q157" i="12"/>
  <c r="U157" i="12"/>
  <c r="I158" i="12"/>
  <c r="K158" i="12"/>
  <c r="M158" i="12"/>
  <c r="O158" i="12"/>
  <c r="Q158" i="12"/>
  <c r="U158" i="12"/>
  <c r="I159" i="12"/>
  <c r="K159" i="12"/>
  <c r="M159" i="12"/>
  <c r="O159" i="12"/>
  <c r="Q159" i="12"/>
  <c r="U159" i="12"/>
  <c r="I160" i="12"/>
  <c r="K160" i="12"/>
  <c r="M160" i="12"/>
  <c r="O160" i="12"/>
  <c r="Q160" i="12"/>
  <c r="U160" i="12"/>
  <c r="I161" i="12"/>
  <c r="K161" i="12"/>
  <c r="M161" i="12"/>
  <c r="O161" i="12"/>
  <c r="Q161" i="12"/>
  <c r="U161" i="12"/>
  <c r="I162" i="12"/>
  <c r="K162" i="12"/>
  <c r="M162" i="12"/>
  <c r="O162" i="12"/>
  <c r="Q162" i="12"/>
  <c r="U162" i="12"/>
  <c r="I163" i="12"/>
  <c r="K163" i="12"/>
  <c r="M163" i="12"/>
  <c r="O163" i="12"/>
  <c r="Q163" i="12"/>
  <c r="U163" i="12"/>
  <c r="I164" i="12"/>
  <c r="K164" i="12"/>
  <c r="M164" i="12"/>
  <c r="O164" i="12"/>
  <c r="Q164" i="12"/>
  <c r="U164" i="12"/>
  <c r="I165" i="12"/>
  <c r="K165" i="12"/>
  <c r="M165" i="12"/>
  <c r="O165" i="12"/>
  <c r="Q165" i="12"/>
  <c r="U165" i="12"/>
  <c r="I167" i="12"/>
  <c r="K167" i="12"/>
  <c r="M167" i="12"/>
  <c r="O167" i="12"/>
  <c r="Q167" i="12"/>
  <c r="U167" i="12"/>
  <c r="I168" i="12"/>
  <c r="K168" i="12"/>
  <c r="M168" i="12"/>
  <c r="O168" i="12"/>
  <c r="Q168" i="12"/>
  <c r="U168" i="12"/>
  <c r="I169" i="12"/>
  <c r="K169" i="12"/>
  <c r="M169" i="12"/>
  <c r="O169" i="12"/>
  <c r="Q169" i="12"/>
  <c r="U169" i="12"/>
  <c r="I170" i="12"/>
  <c r="K170" i="12"/>
  <c r="M170" i="12"/>
  <c r="O170" i="12"/>
  <c r="Q170" i="12"/>
  <c r="U170" i="12"/>
  <c r="I171" i="12"/>
  <c r="K171" i="12"/>
  <c r="M171" i="12"/>
  <c r="O171" i="12"/>
  <c r="Q171" i="12"/>
  <c r="U171" i="12"/>
  <c r="I172" i="12"/>
  <c r="K172" i="12"/>
  <c r="M172" i="12"/>
  <c r="O172" i="12"/>
  <c r="Q172" i="12"/>
  <c r="U172" i="12"/>
  <c r="I173" i="12"/>
  <c r="K173" i="12"/>
  <c r="M173" i="12"/>
  <c r="O173" i="12"/>
  <c r="Q173" i="12"/>
  <c r="U173" i="12"/>
  <c r="I175" i="12"/>
  <c r="K175" i="12"/>
  <c r="M175" i="12"/>
  <c r="O175" i="12"/>
  <c r="Q175" i="12"/>
  <c r="U175" i="12"/>
  <c r="I176" i="12"/>
  <c r="K176" i="12"/>
  <c r="M176" i="12"/>
  <c r="O176" i="12"/>
  <c r="Q176" i="12"/>
  <c r="U176" i="12"/>
  <c r="I177" i="12"/>
  <c r="K177" i="12"/>
  <c r="M177" i="12"/>
  <c r="O177" i="12"/>
  <c r="Q177" i="12"/>
  <c r="U177" i="12"/>
  <c r="I178" i="12"/>
  <c r="K178" i="12"/>
  <c r="M178" i="12"/>
  <c r="O178" i="12"/>
  <c r="Q178" i="12"/>
  <c r="U178" i="12"/>
  <c r="I179" i="12"/>
  <c r="K179" i="12"/>
  <c r="M179" i="12"/>
  <c r="O179" i="12"/>
  <c r="Q179" i="12"/>
  <c r="U179" i="12"/>
  <c r="I181" i="12"/>
  <c r="K181" i="12"/>
  <c r="M181" i="12"/>
  <c r="O181" i="12"/>
  <c r="Q181" i="12"/>
  <c r="U181" i="12"/>
  <c r="I182" i="12"/>
  <c r="K182" i="12"/>
  <c r="M182" i="12"/>
  <c r="O182" i="12"/>
  <c r="Q182" i="12"/>
  <c r="U182" i="12"/>
  <c r="I183" i="12"/>
  <c r="K183" i="12"/>
  <c r="M183" i="12"/>
  <c r="O183" i="12"/>
  <c r="Q183" i="12"/>
  <c r="U183" i="12"/>
  <c r="I184" i="12"/>
  <c r="K184" i="12"/>
  <c r="M184" i="12"/>
  <c r="O184" i="12"/>
  <c r="Q184" i="12"/>
  <c r="U184" i="12"/>
  <c r="I185" i="12"/>
  <c r="K185" i="12"/>
  <c r="M185" i="12"/>
  <c r="O185" i="12"/>
  <c r="Q185" i="12"/>
  <c r="U185" i="12"/>
  <c r="I186" i="12"/>
  <c r="K186" i="12"/>
  <c r="M186" i="12"/>
  <c r="O186" i="12"/>
  <c r="Q186" i="12"/>
  <c r="U186" i="12"/>
  <c r="I187" i="12"/>
  <c r="K187" i="12"/>
  <c r="M187" i="12"/>
  <c r="O187" i="12"/>
  <c r="Q187" i="12"/>
  <c r="U187" i="12"/>
  <c r="I188" i="12"/>
  <c r="K188" i="12"/>
  <c r="M188" i="12"/>
  <c r="O188" i="12"/>
  <c r="Q188" i="12"/>
  <c r="U188" i="12"/>
  <c r="I189" i="12"/>
  <c r="K189" i="12"/>
  <c r="M189" i="12"/>
  <c r="O189" i="12"/>
  <c r="Q189" i="12"/>
  <c r="U189" i="12"/>
  <c r="I191" i="12"/>
  <c r="K191" i="12"/>
  <c r="M191" i="12"/>
  <c r="O191" i="12"/>
  <c r="Q191" i="12"/>
  <c r="U191" i="12"/>
  <c r="I192" i="12"/>
  <c r="K192" i="12"/>
  <c r="M192" i="12"/>
  <c r="O192" i="12"/>
  <c r="Q192" i="12"/>
  <c r="U192" i="12"/>
  <c r="I193" i="12"/>
  <c r="K193" i="12"/>
  <c r="M193" i="12"/>
  <c r="O193" i="12"/>
  <c r="Q193" i="12"/>
  <c r="U193" i="12"/>
  <c r="I194" i="12"/>
  <c r="K194" i="12"/>
  <c r="M194" i="12"/>
  <c r="O194" i="12"/>
  <c r="Q194" i="12"/>
  <c r="U194" i="12"/>
  <c r="I195" i="12"/>
  <c r="K195" i="12"/>
  <c r="M195" i="12"/>
  <c r="O195" i="12"/>
  <c r="Q195" i="12"/>
  <c r="U195" i="12"/>
  <c r="I196" i="12"/>
  <c r="K196" i="12"/>
  <c r="M196" i="12"/>
  <c r="O196" i="12"/>
  <c r="Q196" i="12"/>
  <c r="U196" i="12"/>
  <c r="I198" i="12"/>
  <c r="K198" i="12"/>
  <c r="M198" i="12"/>
  <c r="O198" i="12"/>
  <c r="Q198" i="12"/>
  <c r="U198" i="12"/>
  <c r="I199" i="12"/>
  <c r="K199" i="12"/>
  <c r="M199" i="12"/>
  <c r="O199" i="12"/>
  <c r="Q199" i="12"/>
  <c r="U199" i="12"/>
  <c r="I200" i="12"/>
  <c r="K200" i="12"/>
  <c r="M200" i="12"/>
  <c r="O200" i="12"/>
  <c r="Q200" i="12"/>
  <c r="U200" i="12"/>
  <c r="I201" i="12"/>
  <c r="K201" i="12"/>
  <c r="M201" i="12"/>
  <c r="O201" i="12"/>
  <c r="Q201" i="12"/>
  <c r="U201" i="12"/>
  <c r="I202" i="12"/>
  <c r="K202" i="12"/>
  <c r="M202" i="12"/>
  <c r="O202" i="12"/>
  <c r="Q202" i="12"/>
  <c r="U202" i="12"/>
  <c r="I204" i="12"/>
  <c r="K204" i="12"/>
  <c r="M204" i="12"/>
  <c r="O204" i="12"/>
  <c r="O203" i="12" s="1"/>
  <c r="Q204" i="12"/>
  <c r="U204" i="12"/>
  <c r="I205" i="12"/>
  <c r="K205" i="12"/>
  <c r="M205" i="12"/>
  <c r="O205" i="12"/>
  <c r="Q205" i="12"/>
  <c r="U205" i="12"/>
  <c r="I206" i="12"/>
  <c r="K206" i="12"/>
  <c r="M206" i="12"/>
  <c r="O206" i="12"/>
  <c r="Q206" i="12"/>
  <c r="U206" i="12"/>
  <c r="I207" i="12"/>
  <c r="K207" i="12"/>
  <c r="M207" i="12"/>
  <c r="O207" i="12"/>
  <c r="Q207" i="12"/>
  <c r="U207" i="12"/>
  <c r="I209" i="12"/>
  <c r="I208" i="12" s="1"/>
  <c r="K209" i="12"/>
  <c r="M209" i="12"/>
  <c r="O209" i="12"/>
  <c r="O208" i="12" s="1"/>
  <c r="Q209" i="12"/>
  <c r="Q208" i="12" s="1"/>
  <c r="U209" i="12"/>
  <c r="I210" i="12"/>
  <c r="K210" i="12"/>
  <c r="M210" i="12"/>
  <c r="O210" i="12"/>
  <c r="Q210" i="12"/>
  <c r="U210" i="12"/>
  <c r="I212" i="12"/>
  <c r="K212" i="12"/>
  <c r="M212" i="12"/>
  <c r="O212" i="12"/>
  <c r="Q212" i="12"/>
  <c r="U212" i="12"/>
  <c r="I213" i="12"/>
  <c r="K213" i="12"/>
  <c r="M213" i="12"/>
  <c r="O213" i="12"/>
  <c r="Q213" i="12"/>
  <c r="U213" i="12"/>
  <c r="I214" i="12"/>
  <c r="K214" i="12"/>
  <c r="M214" i="12"/>
  <c r="O214" i="12"/>
  <c r="Q214" i="12"/>
  <c r="U214" i="12"/>
  <c r="I215" i="12"/>
  <c r="K215" i="12"/>
  <c r="M215" i="12"/>
  <c r="O215" i="12"/>
  <c r="Q215" i="12"/>
  <c r="U215" i="12"/>
  <c r="I216" i="12"/>
  <c r="K216" i="12"/>
  <c r="M216" i="12"/>
  <c r="O216" i="12"/>
  <c r="Q216" i="12"/>
  <c r="U216" i="12"/>
  <c r="I217" i="12"/>
  <c r="K217" i="12"/>
  <c r="M217" i="12"/>
  <c r="O217" i="12"/>
  <c r="Q217" i="12"/>
  <c r="U217" i="12"/>
  <c r="I218" i="12"/>
  <c r="K218" i="12"/>
  <c r="M218" i="12"/>
  <c r="O218" i="12"/>
  <c r="Q218" i="12"/>
  <c r="U218" i="12"/>
  <c r="I219" i="12"/>
  <c r="K219" i="12"/>
  <c r="M219" i="12"/>
  <c r="O219" i="12"/>
  <c r="Q219" i="12"/>
  <c r="U219" i="12"/>
  <c r="I220" i="12"/>
  <c r="K220" i="12"/>
  <c r="M220" i="12"/>
  <c r="O220" i="12"/>
  <c r="Q220" i="12"/>
  <c r="U220" i="12"/>
  <c r="I221" i="12"/>
  <c r="K221" i="12"/>
  <c r="M221" i="12"/>
  <c r="O221" i="12"/>
  <c r="Q221" i="12"/>
  <c r="U221" i="12"/>
  <c r="I222" i="12"/>
  <c r="K222" i="12"/>
  <c r="M222" i="12"/>
  <c r="O222" i="12"/>
  <c r="Q222" i="12"/>
  <c r="U222" i="12"/>
  <c r="I223" i="12"/>
  <c r="K223" i="12"/>
  <c r="M223" i="12"/>
  <c r="O223" i="12"/>
  <c r="Q223" i="12"/>
  <c r="U223" i="12"/>
  <c r="I224" i="12"/>
  <c r="K224" i="12"/>
  <c r="M224" i="12"/>
  <c r="O224" i="12"/>
  <c r="Q224" i="12"/>
  <c r="U224" i="12"/>
  <c r="I225" i="12"/>
  <c r="K225" i="12"/>
  <c r="M225" i="12"/>
  <c r="O225" i="12"/>
  <c r="Q225" i="12"/>
  <c r="U225" i="12"/>
  <c r="I226" i="12"/>
  <c r="K226" i="12"/>
  <c r="M226" i="12"/>
  <c r="O226" i="12"/>
  <c r="Q226" i="12"/>
  <c r="U226" i="12"/>
  <c r="I227" i="12"/>
  <c r="K227" i="12"/>
  <c r="M227" i="12"/>
  <c r="O227" i="12"/>
  <c r="Q227" i="12"/>
  <c r="U227" i="12"/>
  <c r="I228" i="12"/>
  <c r="K228" i="12"/>
  <c r="M228" i="12"/>
  <c r="O228" i="12"/>
  <c r="Q228" i="12"/>
  <c r="U228" i="12"/>
  <c r="I229" i="12"/>
  <c r="K229" i="12"/>
  <c r="M229" i="12"/>
  <c r="O229" i="12"/>
  <c r="Q229" i="12"/>
  <c r="U229" i="12"/>
  <c r="I230" i="12"/>
  <c r="K230" i="12"/>
  <c r="M230" i="12"/>
  <c r="O230" i="12"/>
  <c r="Q230" i="12"/>
  <c r="U230" i="12"/>
  <c r="I231" i="12"/>
  <c r="K231" i="12"/>
  <c r="M231" i="12"/>
  <c r="O231" i="12"/>
  <c r="Q231" i="12"/>
  <c r="U231" i="12"/>
  <c r="I232" i="12"/>
  <c r="K232" i="12"/>
  <c r="M232" i="12"/>
  <c r="O232" i="12"/>
  <c r="Q232" i="12"/>
  <c r="U232" i="12"/>
  <c r="I233" i="12"/>
  <c r="K233" i="12"/>
  <c r="M233" i="12"/>
  <c r="O233" i="12"/>
  <c r="Q233" i="12"/>
  <c r="U233" i="12"/>
  <c r="I234" i="12"/>
  <c r="K234" i="12"/>
  <c r="M234" i="12"/>
  <c r="O234" i="12"/>
  <c r="Q234" i="12"/>
  <c r="U234" i="12"/>
  <c r="I236" i="12"/>
  <c r="I235" i="12" s="1"/>
  <c r="K236" i="12"/>
  <c r="K235" i="12" s="1"/>
  <c r="M236" i="12"/>
  <c r="M235" i="12" s="1"/>
  <c r="O236" i="12"/>
  <c r="O235" i="12" s="1"/>
  <c r="Q236" i="12"/>
  <c r="Q235" i="12" s="1"/>
  <c r="U236" i="12"/>
  <c r="U235" i="12" s="1"/>
  <c r="I238" i="12"/>
  <c r="K238" i="12"/>
  <c r="M238" i="12"/>
  <c r="O238" i="12"/>
  <c r="Q238" i="12"/>
  <c r="U238" i="12"/>
  <c r="I239" i="12"/>
  <c r="K239" i="12"/>
  <c r="M239" i="12"/>
  <c r="O239" i="12"/>
  <c r="Q239" i="12"/>
  <c r="U239" i="12"/>
  <c r="I240" i="12"/>
  <c r="K240" i="12"/>
  <c r="M240" i="12"/>
  <c r="O240" i="12"/>
  <c r="Q240" i="12"/>
  <c r="U240" i="12"/>
  <c r="I241" i="12"/>
  <c r="K241" i="12"/>
  <c r="M241" i="12"/>
  <c r="O241" i="12"/>
  <c r="Q241" i="12"/>
  <c r="U241" i="12"/>
  <c r="AZ43" i="1"/>
  <c r="F40" i="1"/>
  <c r="G40" i="1"/>
  <c r="H40" i="1"/>
  <c r="I40" i="1"/>
  <c r="J28" i="1"/>
  <c r="J26" i="1"/>
  <c r="G38" i="1"/>
  <c r="F38" i="1"/>
  <c r="J23" i="1"/>
  <c r="J24" i="1"/>
  <c r="J25" i="1"/>
  <c r="J27" i="1"/>
  <c r="E24" i="1"/>
  <c r="E26" i="1"/>
  <c r="J39" i="1"/>
  <c r="M70" i="12" l="1"/>
  <c r="M22" i="12"/>
  <c r="J40" i="1"/>
  <c r="Q203" i="12"/>
  <c r="I197" i="12"/>
  <c r="I180" i="12"/>
  <c r="M134" i="12"/>
  <c r="K104" i="12"/>
  <c r="K73" i="12"/>
  <c r="O53" i="12"/>
  <c r="I42" i="12"/>
  <c r="K25" i="12"/>
  <c r="O15" i="12"/>
  <c r="O237" i="12"/>
  <c r="U211" i="12"/>
  <c r="K211" i="12"/>
  <c r="M208" i="12"/>
  <c r="O197" i="12"/>
  <c r="Q190" i="12"/>
  <c r="I190" i="12"/>
  <c r="O180" i="12"/>
  <c r="M174" i="12"/>
  <c r="U166" i="12"/>
  <c r="K166" i="12"/>
  <c r="M145" i="12"/>
  <c r="O142" i="12"/>
  <c r="M138" i="12"/>
  <c r="U134" i="12"/>
  <c r="K134" i="12"/>
  <c r="Q104" i="12"/>
  <c r="I104" i="12"/>
  <c r="O86" i="12"/>
  <c r="Q73" i="12"/>
  <c r="I73" i="12"/>
  <c r="U70" i="12"/>
  <c r="K70" i="12"/>
  <c r="M53" i="12"/>
  <c r="O42" i="12"/>
  <c r="Q25" i="12"/>
  <c r="I25" i="12"/>
  <c r="M15" i="12"/>
  <c r="M8" i="12"/>
  <c r="I203" i="12"/>
  <c r="Q197" i="12"/>
  <c r="Q180" i="12"/>
  <c r="O174" i="12"/>
  <c r="O145" i="12"/>
  <c r="O138" i="12"/>
  <c r="U104" i="12"/>
  <c r="I86" i="12"/>
  <c r="Q42" i="12"/>
  <c r="O8" i="12"/>
  <c r="M237" i="12"/>
  <c r="Q211" i="12"/>
  <c r="I211" i="12"/>
  <c r="U208" i="12"/>
  <c r="K208" i="12"/>
  <c r="M203" i="12"/>
  <c r="M197" i="12"/>
  <c r="M180" i="12"/>
  <c r="U174" i="12"/>
  <c r="K174" i="12"/>
  <c r="Q166" i="12"/>
  <c r="I166" i="12"/>
  <c r="U145" i="12"/>
  <c r="K145" i="12"/>
  <c r="M142" i="12"/>
  <c r="U138" i="12"/>
  <c r="K138" i="12"/>
  <c r="Q134" i="12"/>
  <c r="I134" i="12"/>
  <c r="O104" i="12"/>
  <c r="M86" i="12"/>
  <c r="O73" i="12"/>
  <c r="Q70" i="12"/>
  <c r="I70" i="12"/>
  <c r="U53" i="12"/>
  <c r="K53" i="12"/>
  <c r="M42" i="12"/>
  <c r="O39" i="12"/>
  <c r="O34" i="12"/>
  <c r="O25" i="12"/>
  <c r="Q22" i="12"/>
  <c r="I22" i="12"/>
  <c r="U15" i="12"/>
  <c r="K15" i="12"/>
  <c r="M12" i="12"/>
  <c r="U8" i="12"/>
  <c r="K8" i="12"/>
  <c r="Q237" i="12"/>
  <c r="M211" i="12"/>
  <c r="M166" i="12"/>
  <c r="Q86" i="12"/>
  <c r="U73" i="12"/>
  <c r="U25" i="12"/>
  <c r="U237" i="12"/>
  <c r="K237" i="12"/>
  <c r="O211" i="12"/>
  <c r="U203" i="12"/>
  <c r="K203" i="12"/>
  <c r="U197" i="12"/>
  <c r="K197" i="12"/>
  <c r="M190" i="12"/>
  <c r="U180" i="12"/>
  <c r="K180" i="12"/>
  <c r="Q174" i="12"/>
  <c r="I174" i="12"/>
  <c r="O166" i="12"/>
  <c r="Q145" i="12"/>
  <c r="I145" i="12"/>
  <c r="Q138" i="12"/>
  <c r="I138" i="12"/>
  <c r="O134" i="12"/>
  <c r="M104" i="12"/>
  <c r="U86" i="12"/>
  <c r="K86" i="12"/>
  <c r="M73" i="12"/>
  <c r="Q53" i="12"/>
  <c r="I53" i="12"/>
  <c r="U42" i="12"/>
  <c r="K42" i="12"/>
  <c r="M39" i="12"/>
  <c r="M34" i="12"/>
  <c r="M25" i="12"/>
  <c r="O22" i="12"/>
  <c r="Q15" i="12"/>
  <c r="I15" i="12"/>
  <c r="U12" i="12"/>
  <c r="K12" i="12"/>
  <c r="Q8" i="12"/>
  <c r="I8" i="12"/>
  <c r="I237" i="12"/>
  <c r="U190" i="12"/>
  <c r="O190" i="12"/>
  <c r="K190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<sst xmlns="http://schemas.openxmlformats.org/spreadsheetml/2006/main" count="1132" uniqueCount="566">
  <si>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</si>
  <si>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</si>
  <si>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</si>
  <si>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</si>
  <si>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</si>
  <si>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</si>
  <si>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</si>
  <si>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</si>
  <si>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</si>
  <si>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</si>
  <si>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</si>
  <si>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</si>
  <si>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</si>
  <si>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</si>
  <si>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</si>
  <si>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</si>
  <si>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</si>
  <si>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</si>
  <si>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</si>
  <si>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</si>
  <si>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</si>
  <si>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</si>
  <si>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</si>
  <si>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</si>
  <si>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</si>
  <si>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</si>
  <si>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</si>
  <si>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</si>
  <si>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</si>
  <si>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</si>
  <si>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</si>
  <si>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</si>
  <si>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</si>
  <si>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</si>
  <si>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</si>
  <si>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</si>
  <si>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</si>
  <si>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</si>
  <si>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</si>
  <si>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</si>
  <si>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</si>
  <si>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</si>
  <si>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</si>
  <si>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</si>
  <si>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</si>
  <si>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 xml:space="preserve">Stavební úpravy 1. NP pavilonu "F" ZUŠ Majakovského Karviná </t>
  </si>
  <si>
    <t>Statutární město Karviná</t>
  </si>
  <si>
    <t>Fryštátská 72/1</t>
  </si>
  <si>
    <t>Karviná-Fryštát</t>
  </si>
  <si>
    <t>73301</t>
  </si>
  <si>
    <t>00297534</t>
  </si>
  <si>
    <t>CZ00297534</t>
  </si>
  <si>
    <t>Rozpočet</t>
  </si>
  <si>
    <t>Celkem za stavbu</t>
  </si>
  <si>
    <t>CZK</t>
  </si>
  <si>
    <t xml:space="preserve">Popis rozpočtu:  - </t>
  </si>
  <si>
    <t>Cenová úroveň URS 1/2021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</si>
  <si>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</si>
  <si>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</si>
  <si>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</si>
  <si>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</si>
  <si>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</si>
  <si>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</si>
  <si>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</si>
  <si>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</si>
  <si>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</t>
  </si>
  <si>
    <t>Upravy povrchů vnitřní</t>
  </si>
  <si>
    <t>64</t>
  </si>
  <si>
    <t>Výplně otvorů</t>
  </si>
  <si>
    <t>90</t>
  </si>
  <si>
    <t>Přípočty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</si>
  <si>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</si>
  <si>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</si>
  <si>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</si>
  <si>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</si>
  <si>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</si>
  <si>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</si>
  <si>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</si>
  <si>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</si>
  <si>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</si>
  <si>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</si>
  <si>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</si>
  <si>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</si>
  <si>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</si>
  <si>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</si>
  <si>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</si>
  <si>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</si>
  <si>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</si>
  <si>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</si>
  <si>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</si>
  <si>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</si>
  <si>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</si>
  <si>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</si>
  <si>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</si>
  <si>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</si>
  <si>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</si>
  <si>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</si>
  <si>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</si>
  <si>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</si>
  <si>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</si>
  <si>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</si>
  <si>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</si>
  <si>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</si>
  <si>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</si>
  <si>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</si>
  <si>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</si>
  <si>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</si>
  <si>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</si>
  <si>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</si>
  <si>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</si>
  <si>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</si>
  <si>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</si>
  <si>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</si>
  <si>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</si>
  <si>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</si>
  <si>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</si>
  <si>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</si>
  <si>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</si>
  <si>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</si>
  <si>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</si>
  <si>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</si>
  <si>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</si>
  <si>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</si>
  <si>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</si>
  <si>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</si>
  <si>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</si>
  <si>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</si>
  <si>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</si>
  <si>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</si>
  <si>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</si>
  <si>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</si>
  <si>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</si>
  <si>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</si>
  <si>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</si>
  <si>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</si>
  <si>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</si>
  <si>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</si>
  <si>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</si>
  <si>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</si>
  <si>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</si>
  <si>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</si>
  <si>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</si>
  <si>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</si>
  <si>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</si>
  <si>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122202201R00</t>
  </si>
  <si>
    <t>Odkopávky pro silnice v hor. 3 do 100 m3</t>
  </si>
  <si>
    <t>m3</t>
  </si>
  <si>
    <t>POL1_0</t>
  </si>
  <si>
    <t>122202209R00</t>
  </si>
  <si>
    <t>Příplatek za lepivost - odkop. pro silnice v hor.3</t>
  </si>
  <si>
    <t>181201102R00</t>
  </si>
  <si>
    <t>Úprava pláně v násypech v hor. 1-4, se zhutněním</t>
  </si>
  <si>
    <t>m2</t>
  </si>
  <si>
    <t>346244371RT2</t>
  </si>
  <si>
    <t>Zazdívka rýh, potrubí, kapes cihlami tl. 14 cm, s použitím suché maltové směsi</t>
  </si>
  <si>
    <t>346244381RT2</t>
  </si>
  <si>
    <t>Plentování ocelových nosníků výšky do 20 cm, s použitím suché maltové směsi</t>
  </si>
  <si>
    <t>564851112RT3</t>
  </si>
  <si>
    <t>Podklad ze štěrkodrti po zhutnění tloušťky 16 cm, štěrkodrť frakce 0-45 mm</t>
  </si>
  <si>
    <t>564801112RT2</t>
  </si>
  <si>
    <t>Podklad ze štěrkodrti po zhutnění tloušťky 4 cm, štěrkodrť frakce 0-32 mm</t>
  </si>
  <si>
    <t>58534621.AR</t>
  </si>
  <si>
    <t>Hydrát vápenný CL 90 (velmi jemný)     bal.</t>
  </si>
  <si>
    <t>t</t>
  </si>
  <si>
    <t>POL3_0</t>
  </si>
  <si>
    <t>596921113R00</t>
  </si>
  <si>
    <t>Kladení bet.veget. dlaždic,lože 30 mm,pl.do 500 m2</t>
  </si>
  <si>
    <t>59246120R</t>
  </si>
  <si>
    <t>Dlažba zatravňovací puruplast E 50,  , 33x33x5xnosnost 350 t/m2</t>
  </si>
  <si>
    <t>564811111RT2</t>
  </si>
  <si>
    <t>Podklad ze štěrkodrti po zhutnění tloušťky 5 cm, štěrkodrť frakce 0-32 mm</t>
  </si>
  <si>
    <t>612470240RA0</t>
  </si>
  <si>
    <t>Omítka stěn vnitřní např. Hasit vápenná dvouvrstvá, po demontáži obkladů stěn dřevo, keramika a pod.</t>
  </si>
  <si>
    <t>POL2_0</t>
  </si>
  <si>
    <t>612409991RT2</t>
  </si>
  <si>
    <t>Začištění omítek kolem oken,dveří apod., s použitím suché maltové směsi</t>
  </si>
  <si>
    <t>m</t>
  </si>
  <si>
    <t>642944121RT4</t>
  </si>
  <si>
    <t>Osazení ocelových zárubní dodatečně do 2,5 m2, včetně dodávky zárubně  80x197x11 cm</t>
  </si>
  <si>
    <t>kus</t>
  </si>
  <si>
    <t>642944121RU2</t>
  </si>
  <si>
    <t>Osazení ocelových zárubní dodatečně do 2,5 m2, včetně dodávky zárubně  60x197x16 cm</t>
  </si>
  <si>
    <t>642942111RU4</t>
  </si>
  <si>
    <t>Osazení zárubní dveřních ocelových, pl. do 2,5 m2, včetně dodávky zárubně  80 x 197 x 16 cm bezp. dve</t>
  </si>
  <si>
    <t>642200011RAB</t>
  </si>
  <si>
    <t>Vybour. otvoru dveře 1kř, překlad, zárubeň, práh, zeď tloušťky 30 cm</t>
  </si>
  <si>
    <t>642100021RAA</t>
  </si>
  <si>
    <t>Vybour.otvoru 120/150, překlad, osaz.okna, parapet, zeď tloušťky 30 cm</t>
  </si>
  <si>
    <t>642101013RAB</t>
  </si>
  <si>
    <t>Výměna okna 2,7 m2, oprava ostění, parapety, zeď tloušťky 45 cm</t>
  </si>
  <si>
    <t>909      R00</t>
  </si>
  <si>
    <t>Hzs-nezmeritelne stavebni prace, při rekonstrukcích</t>
  </si>
  <si>
    <t>h</t>
  </si>
  <si>
    <t>917862111RT7</t>
  </si>
  <si>
    <t>Osazení stojat. obrub.bet. s opěrou,lože z C 12/15, včetně obrubníku ABO 2 - 15 100/15/25</t>
  </si>
  <si>
    <t>918101111R00</t>
  </si>
  <si>
    <t>Lože pod obrubníky nebo obruby dlažeb z C 12/15</t>
  </si>
  <si>
    <t>941955001R00</t>
  </si>
  <si>
    <t>Lešení lehké pomocné, výška podlahy do 1,2 m</t>
  </si>
  <si>
    <t>952902110R00</t>
  </si>
  <si>
    <t>Čištění zametáním v místnostech a chodbách</t>
  </si>
  <si>
    <t>952903111R00</t>
  </si>
  <si>
    <t>Odstranění chodníku od nánosu hlíny a mechu</t>
  </si>
  <si>
    <t>962031116R00</t>
  </si>
  <si>
    <t>Bourání příček z cihel pálených plných do 140 mm</t>
  </si>
  <si>
    <t>968061125R00</t>
  </si>
  <si>
    <t>Vyvěšení dřevěných dveřních křídel pl. do 2 m2</t>
  </si>
  <si>
    <t>968061126R00</t>
  </si>
  <si>
    <t>Vyvěšení dřevěných dveřních křídel pl. nad 2 m2</t>
  </si>
  <si>
    <t>968072455R00</t>
  </si>
  <si>
    <t>Vybourání kovových dveřních zárubní pl. do 2 m2</t>
  </si>
  <si>
    <t>968062456R00</t>
  </si>
  <si>
    <t>Vybourání dřevěných dveřních zárubní pl. nad 2 m2</t>
  </si>
  <si>
    <t>969011121R00</t>
  </si>
  <si>
    <t>Vybourání vodovod., plynového vedení DN do 52 mm</t>
  </si>
  <si>
    <t>969021111R00</t>
  </si>
  <si>
    <t>Vybourání kanalizačního potrubí DN do 100 mm</t>
  </si>
  <si>
    <t>968083004R00</t>
  </si>
  <si>
    <t>Vybourání plastových oken nad 4 m2</t>
  </si>
  <si>
    <t>968062356R00</t>
  </si>
  <si>
    <t>Vybourání dřevěných rámů oken dvojitých pl. 4 m2</t>
  </si>
  <si>
    <t>968095002R00</t>
  </si>
  <si>
    <t>Bourání parapetů dřevěných š. do 50 cm</t>
  </si>
  <si>
    <t>978013191R00</t>
  </si>
  <si>
    <t>Otlučení omítek vnitřních stěn v rozsahu do 100 %</t>
  </si>
  <si>
    <t>978059531R00</t>
  </si>
  <si>
    <t>Odsekání vnitřních obkladů stěn nad 2 m2</t>
  </si>
  <si>
    <t>974031133R00</t>
  </si>
  <si>
    <t>Vysekání rýh ve zdi cihelné 5 x 10 cm</t>
  </si>
  <si>
    <t>974031153R00</t>
  </si>
  <si>
    <t>Vysekání rýh ve zdi cihelné 10 x 10 cm</t>
  </si>
  <si>
    <t>974042537R00</t>
  </si>
  <si>
    <t>Vysekání rýh v podlaze betonové, 5x30 cm</t>
  </si>
  <si>
    <t>970041060R00</t>
  </si>
  <si>
    <t>Vrtání jádrové do prostého betonu do D 60 mm</t>
  </si>
  <si>
    <t>979011221R00</t>
  </si>
  <si>
    <t>Svislá doprava suti a vybour. hmot za 1.PP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</si>
  <si>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</si>
  <si>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</si>
  <si>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</si>
  <si>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</si>
  <si>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</si>
  <si>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</si>
  <si>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979097011R00</t>
  </si>
  <si>
    <t>Pronájem kontejneru 4 t</t>
  </si>
  <si>
    <t xml:space="preserve">den   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</si>
  <si>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</si>
  <si>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</si>
  <si>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</si>
  <si>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</si>
  <si>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</si>
  <si>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</si>
  <si>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979990162R00</t>
  </si>
  <si>
    <t>Poplatek za skládku suti - dřevo+sklo, vybouraná okna</t>
  </si>
  <si>
    <t>soubor</t>
  </si>
  <si>
    <t>979990181R00</t>
  </si>
  <si>
    <t>Poplatek za skládku suti - PVC podlahová krytina</t>
  </si>
  <si>
    <t>998223011R00</t>
  </si>
  <si>
    <t>Přesun hmot, pozemní komunikace, kryt dlážděný</t>
  </si>
  <si>
    <t>999281145R00</t>
  </si>
  <si>
    <t>Přesun hmot pro opravy a údržbu do v. 6 m, nošením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</si>
  <si>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</si>
  <si>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</si>
  <si>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</si>
  <si>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</si>
  <si>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</si>
  <si>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</si>
  <si>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721176113R00</t>
  </si>
  <si>
    <t>Potrubí HT odpadní svislé D 50 x 1,8 mm</t>
  </si>
  <si>
    <t>721176115R00</t>
  </si>
  <si>
    <t>Potrubí HT odpadní svislé D 110 x 2,7 mm</t>
  </si>
  <si>
    <t>721194105R00</t>
  </si>
  <si>
    <t>Vyvedení odpadních výpustek D 50 x 1,8</t>
  </si>
  <si>
    <t>721194109R00</t>
  </si>
  <si>
    <t>Vyvedení odpadních výpustek D 110 x 2,3</t>
  </si>
  <si>
    <t>721176135R00</t>
  </si>
  <si>
    <t>Potrubí HT svodné (ležaté) zavěšené D 110 x 2,7 mm</t>
  </si>
  <si>
    <t>721225202R00</t>
  </si>
  <si>
    <t>Uzávěrka zápach.s ocelovou nálevkou DN 50</t>
  </si>
  <si>
    <t>721210817R00</t>
  </si>
  <si>
    <t>Demontáž vpusti vanové DN 70, sprchový kout</t>
  </si>
  <si>
    <t>721290111R00</t>
  </si>
  <si>
    <t>Zkouška těsnosti kanalizace vodou DN 125</t>
  </si>
  <si>
    <t>998721101R00</t>
  </si>
  <si>
    <t>Přesun hmot pro vnitřní kanalizaci, výšky do 6 m</t>
  </si>
  <si>
    <t>722174213R00</t>
  </si>
  <si>
    <t>Montáž potr.plast.rovné polyf.svař.D 25 mm,vodovod</t>
  </si>
  <si>
    <t>722174212R00</t>
  </si>
  <si>
    <t>Montáž potr.plast.rovné polyf.svař.D 20 mm,vodovod</t>
  </si>
  <si>
    <t>722174214R00</t>
  </si>
  <si>
    <t>Montáž potr.plast.rovné polyf.svař.D 32 mm,vodovod</t>
  </si>
  <si>
    <t>722174211R00</t>
  </si>
  <si>
    <t>Montáž potr.plast.rovné polyf.svař.D 16 mm,vodovod</t>
  </si>
  <si>
    <t>722176112R00</t>
  </si>
  <si>
    <t>Montáž rozvodů z plastů polyfúz. svařováním D 20mm</t>
  </si>
  <si>
    <t>722176113R00</t>
  </si>
  <si>
    <t>Montáž rozvodů z plastů polyfúz. svařováním D 25mm</t>
  </si>
  <si>
    <t>722176111R00</t>
  </si>
  <si>
    <t>Montáž rozvodů z plastů polyfúz. svařováním D 16mm</t>
  </si>
  <si>
    <t>722176114R00</t>
  </si>
  <si>
    <t>Montáž rozvodů z plastů polyfúz. svařováním D 32mm</t>
  </si>
  <si>
    <t>722190401R00</t>
  </si>
  <si>
    <t>Vyvedení a upevnění výpustek DN 15</t>
  </si>
  <si>
    <t>722190402R00</t>
  </si>
  <si>
    <t>Vyvedení a upevnění výpustek DN 20</t>
  </si>
  <si>
    <t>722190901R00</t>
  </si>
  <si>
    <t>Uzavření/otevření vodovodního potrubí při opravě</t>
  </si>
  <si>
    <t>722179191R00</t>
  </si>
  <si>
    <t>Příplatek za malý rozsah do 20 m rozvodu</t>
  </si>
  <si>
    <t>722182001R00</t>
  </si>
  <si>
    <t>Montáž izol.skruží na potrubí přímé DN 25,sam.spoj</t>
  </si>
  <si>
    <t>722202213R00</t>
  </si>
  <si>
    <t>Nástěnka MZD PP-R INSTAPLAST D 20xR1/2</t>
  </si>
  <si>
    <t>722202413R00</t>
  </si>
  <si>
    <t>Kohout kulový nerozebíratelný PP-R INSTAPLAST D 25</t>
  </si>
  <si>
    <t>722280106R00</t>
  </si>
  <si>
    <t>Tlaková zkouška vodovodního potrubí DN 32</t>
  </si>
  <si>
    <t>722224111R00</t>
  </si>
  <si>
    <t>Kohouty plnicí a vypouštěcí DN 15</t>
  </si>
  <si>
    <t>725110811R00</t>
  </si>
  <si>
    <t>Demontáž klozetů splachovacích</t>
  </si>
  <si>
    <t>725111910R00</t>
  </si>
  <si>
    <t>Oprava nádrží,odmontování splachovací trubky</t>
  </si>
  <si>
    <t>725210821R00</t>
  </si>
  <si>
    <t>Demontáž umyvadel bez výtokových armatur</t>
  </si>
  <si>
    <t>725330820R00</t>
  </si>
  <si>
    <t>Demontáž výlevky diturvitové</t>
  </si>
  <si>
    <t>725019101R00</t>
  </si>
  <si>
    <t>Výlevka stojící MIRA 5104.6 s plastovou mřížkou</t>
  </si>
  <si>
    <t>725339101R00</t>
  </si>
  <si>
    <t>Montáž výlevky diturvitové, bez nádrže a armatur</t>
  </si>
  <si>
    <t>725210984R00</t>
  </si>
  <si>
    <t>Odmontování rohového ventilu G 1/2</t>
  </si>
  <si>
    <t>725530811R00</t>
  </si>
  <si>
    <t>Demontáž, zásobník elektrický přepadový  12 l</t>
  </si>
  <si>
    <t>725530823R00</t>
  </si>
  <si>
    <t>Demontáž, zásobník elektrický tlakový  200 l</t>
  </si>
  <si>
    <t>64233514R</t>
  </si>
  <si>
    <t>Klozet kombi LYRA Plus hlub. splach., svislý odpad, bílý, boční napouštění</t>
  </si>
  <si>
    <t>64233511R</t>
  </si>
  <si>
    <t>Klozet kombi LYRA Plus hlub. splach., šikmý odpad, bílý, spodní napouštění</t>
  </si>
  <si>
    <t>551674068R</t>
  </si>
  <si>
    <t>Sedátko LYRA plus pro kombiklozety s poklopem, antibakteriální úprava, nerezové úchyty</t>
  </si>
  <si>
    <t>725119305R00</t>
  </si>
  <si>
    <t>Montáž klozetových mís kombinovaných</t>
  </si>
  <si>
    <t>64217304R</t>
  </si>
  <si>
    <t xml:space="preserve">Umyvadlo LYRA Plus s otv. bater. 500x410x185 mm, bílé </t>
  </si>
  <si>
    <t>725860109R00</t>
  </si>
  <si>
    <t>Uzávěrka zápachová umyvadlová T 1016,D 40</t>
  </si>
  <si>
    <t>725219401R00</t>
  </si>
  <si>
    <t>Montáž umyvadel na šrouby do zdiva</t>
  </si>
  <si>
    <t>725534222R00</t>
  </si>
  <si>
    <t>Ohřívač elek. zásob. závěsný DZ Dražice OKCE 50</t>
  </si>
  <si>
    <t>725539102R00</t>
  </si>
  <si>
    <t>Montáž elektr.ohřívačů, ostatní typy  80 l</t>
  </si>
  <si>
    <t>725820801R00</t>
  </si>
  <si>
    <t>Demontáž baterie nástěnné do G 3/4</t>
  </si>
  <si>
    <t>725840850R00</t>
  </si>
  <si>
    <t>Demontáž baterie sprch.diferenciální G 3/4x1</t>
  </si>
  <si>
    <t>725829201RT1</t>
  </si>
  <si>
    <t>Montáž baterie umyv.a dřezové nástěnné chromové, včetně dodávky pákové baterie</t>
  </si>
  <si>
    <t>725849203R00</t>
  </si>
  <si>
    <t>Montáž baterií sprchových nást.difer.G 3/4xg1</t>
  </si>
  <si>
    <t>55144212R</t>
  </si>
  <si>
    <t>Baterie sprchová např. Suzan SN 032.00/150</t>
  </si>
  <si>
    <t>55145352R</t>
  </si>
  <si>
    <t>Set sprchový hadice, růžice, držák 901.00</t>
  </si>
  <si>
    <t>725849302R00</t>
  </si>
  <si>
    <t>Montáž držáku sprchy</t>
  </si>
  <si>
    <t>725319101R00</t>
  </si>
  <si>
    <t>Montáž dřezů jednoduchých</t>
  </si>
  <si>
    <t>725314290R00</t>
  </si>
  <si>
    <t>Příslušenství k dřezu v kuchyňské sestavě</t>
  </si>
  <si>
    <t>55230700R</t>
  </si>
  <si>
    <t>Dřez nerez jednoduchý</t>
  </si>
  <si>
    <t>725220851R00</t>
  </si>
  <si>
    <t>Demontáž sprchový van včetně vybourání obezdezdívk</t>
  </si>
  <si>
    <t>735190911R00</t>
  </si>
  <si>
    <t>Oprava - výměna termostatické hlavice</t>
  </si>
  <si>
    <t>55137306.AR</t>
  </si>
  <si>
    <t>Hlavice termostatická Heimeier K standard</t>
  </si>
  <si>
    <t>735000912R00</t>
  </si>
  <si>
    <t>Instalace indikátoru otopných těles</t>
  </si>
  <si>
    <t>763713150RT6</t>
  </si>
  <si>
    <t>Sanitární příčky vhodné do suchého prostředí , dřevotříska, vysokotlaké lamino 0,8mm, tl 25mm</t>
  </si>
  <si>
    <t>dod</t>
  </si>
  <si>
    <t>763713140RT6</t>
  </si>
  <si>
    <t xml:space="preserve">Sanitární příčky vhodné do suchého pr. dveře vnitř, v 2000mm z dřevot. lamino včet nerez kování tl.25 </t>
  </si>
  <si>
    <t>ks</t>
  </si>
  <si>
    <t>998763101R00</t>
  </si>
  <si>
    <t>Přesun hmot pro dřevostavby v objekt výšky 6do12 m, vodor. doprava do 50m</t>
  </si>
  <si>
    <t>764410850R00</t>
  </si>
  <si>
    <t>Demontáž oplechování parapetů,rš od 100 do 330 mm</t>
  </si>
  <si>
    <t>764410350R00</t>
  </si>
  <si>
    <t>Oplechování parapetů včetně rohů Al, rš 330 mm</t>
  </si>
  <si>
    <t>766411811R00</t>
  </si>
  <si>
    <t>Demontáž obložení stěn panely velikosti do 1,5 m2</t>
  </si>
  <si>
    <t>766411822R00</t>
  </si>
  <si>
    <t>Demontáž podkladových roštů obložení stěn</t>
  </si>
  <si>
    <t>766661112R00</t>
  </si>
  <si>
    <t>Montáž dveří do zárubně,otevíravých 1kř.do 0,8 m</t>
  </si>
  <si>
    <t>766695212R00</t>
  </si>
  <si>
    <t>Montáž prahů dveří jednokřídlových š. do 10 cm</t>
  </si>
  <si>
    <t>61162101R</t>
  </si>
  <si>
    <t>Dveře vnitřní fóliované plné 1kř. 60x197 cm</t>
  </si>
  <si>
    <t>61162103R</t>
  </si>
  <si>
    <t>Dveře vnitřní fóliované plné 1kř. 80x197 cm</t>
  </si>
  <si>
    <t>61174005R</t>
  </si>
  <si>
    <t>Dveře bezpečnostní plné Masonite B3 1kř. 80x197 cm, CPL laminát</t>
  </si>
  <si>
    <t>766812113R00</t>
  </si>
  <si>
    <t>Montáž kuchyňských linek dřevěných linek š.do 1,8m</t>
  </si>
  <si>
    <t>61581622.AR</t>
  </si>
  <si>
    <t>Linka kuchyňská atypická 180 cm</t>
  </si>
  <si>
    <t>766825121R00</t>
  </si>
  <si>
    <t>Montáž vestavěné skříně - atyp</t>
  </si>
  <si>
    <t>61581620R</t>
  </si>
  <si>
    <t>Skříň vestavná  atypická 120 cm</t>
  </si>
  <si>
    <t>766690010RAC</t>
  </si>
  <si>
    <t>Desky parapetní aglomer. dodávka a montáž, šířka 35 cm</t>
  </si>
  <si>
    <t>766629303R00</t>
  </si>
  <si>
    <t>Montáž oken plastových  / 7 + 12 + 1 výr. knedlíků</t>
  </si>
  <si>
    <t>Plastové okno dělené, 2700 x 1800 /3 x křídlo</t>
  </si>
  <si>
    <t xml:space="preserve">Plastové okno 2700 x 2400  / 5 x křídlo </t>
  </si>
  <si>
    <t>766620010RA0</t>
  </si>
  <si>
    <t>Montáž oken jednoduchých do 1,5 m2</t>
  </si>
  <si>
    <t>Plastové okno jednokřídlé , 900x900 O/S</t>
  </si>
  <si>
    <t>Plastové okno - pokladna, bezpečnostní sklo, včetně montáže</t>
  </si>
  <si>
    <t>Dveře hliníkové dvojkřídlé protipožární bílé</t>
  </si>
  <si>
    <t>998766101R00</t>
  </si>
  <si>
    <t>Přesun hmot pro truhlářské konstr., výšky do 6 m</t>
  </si>
  <si>
    <t>767132811R00</t>
  </si>
  <si>
    <t>Demontáž příček z plechu, šroubovaných</t>
  </si>
  <si>
    <t>767647911R00</t>
  </si>
  <si>
    <t>Oprava kovových dveří - výměna zámku</t>
  </si>
  <si>
    <t>767647914R00</t>
  </si>
  <si>
    <t>Oprava - dodání a montáž kapsy zámku , hlavní brána</t>
  </si>
  <si>
    <t>767647912R00</t>
  </si>
  <si>
    <t>Oprava dveří - výměna klik a štítků</t>
  </si>
  <si>
    <t>sada</t>
  </si>
  <si>
    <t>767646523R00</t>
  </si>
  <si>
    <t>Montáž dveří protipožár. 2 křídlových, H do 300 cm</t>
  </si>
  <si>
    <t>767662110R00</t>
  </si>
  <si>
    <t>Montáž mříží pevných - šroubováním</t>
  </si>
  <si>
    <t>767995103R00</t>
  </si>
  <si>
    <t>kg</t>
  </si>
  <si>
    <t>771101121R00</t>
  </si>
  <si>
    <t>Provedení penetrace podkladu pod dlažby</t>
  </si>
  <si>
    <t>771101115R00</t>
  </si>
  <si>
    <t>Vyrovnání podkladů samonivel. hmotou tl. do 10 mm</t>
  </si>
  <si>
    <t>771212113R00</t>
  </si>
  <si>
    <t>Kladení dlažby keramické do TM, vel. do 400x400 mm</t>
  </si>
  <si>
    <t>59782000R</t>
  </si>
  <si>
    <t>Defile dlaždice 30x30 cm DAASE360 např., RAKO HOME</t>
  </si>
  <si>
    <t>771270011RAC</t>
  </si>
  <si>
    <t xml:space="preserve">Obklad stěn - sokl, do tmele </t>
  </si>
  <si>
    <t>776511820R00</t>
  </si>
  <si>
    <t>Odstranění PVC a koberců lepených s podložkou, 3 vrstvy</t>
  </si>
  <si>
    <t>776101121R00</t>
  </si>
  <si>
    <t>Provedení penetrace podkladu pod.povlak.podlahy</t>
  </si>
  <si>
    <t>776101101R00</t>
  </si>
  <si>
    <t>Vysávání podlah prům.vysavačem pod povlak.podlahy</t>
  </si>
  <si>
    <t>776101115R00</t>
  </si>
  <si>
    <t>Vyrovnání podkladů samonivelační hmotou</t>
  </si>
  <si>
    <t>776521100R00</t>
  </si>
  <si>
    <t>Lepení povlak.podlah z pásů PVC na Chemopren</t>
  </si>
  <si>
    <t>776421100RU1</t>
  </si>
  <si>
    <t>Lepení podlahových soklíků z PVC a vinylu, včetně dodávky soklíku PVC</t>
  </si>
  <si>
    <t>284123002R</t>
  </si>
  <si>
    <t>Podlahovina PVC např. Vylon Plus tl. 2,0 mm š. 2 m, dl. 20 m</t>
  </si>
  <si>
    <t>776572100RV1</t>
  </si>
  <si>
    <t>Lepení povlakových podlah z pásů textilních, včetně zátěžového koberce</t>
  </si>
  <si>
    <t>998776101R00</t>
  </si>
  <si>
    <t>Přesun hmot pro podlahy povlakové, výšky do 6 m</t>
  </si>
  <si>
    <t>781101210R00</t>
  </si>
  <si>
    <t>Penetrace podkladu pod obklady</t>
  </si>
  <si>
    <t>781410014RAI</t>
  </si>
  <si>
    <t>Obklad vnitřní pórovinovýdo 30 x25 cm, do tmele, obklad ve specifikaci /26,2+4,08/</t>
  </si>
  <si>
    <t>59761001R</t>
  </si>
  <si>
    <t>RAKO serie extra - obkladačka dle výběru, mat</t>
  </si>
  <si>
    <t>781429711R00</t>
  </si>
  <si>
    <t>Příplatek za plochu do 10 m2 (jednotlivě)</t>
  </si>
  <si>
    <t>781497111RS3</t>
  </si>
  <si>
    <t>Lišta hliníková ukončovacích k obkladům , profil RB, pro tloušťku obkladu 10 mm</t>
  </si>
  <si>
    <t>998781101R00</t>
  </si>
  <si>
    <t>Přesun hmot pro obklady keramické, výšky do 6 m</t>
  </si>
  <si>
    <t>783122210R00</t>
  </si>
  <si>
    <t xml:space="preserve">Nátěr syntetický OK "A" 1x standardní </t>
  </si>
  <si>
    <t>783324140R00</t>
  </si>
  <si>
    <t>Nátěr syntetický litin. radiátorů Z +1x + 1x email</t>
  </si>
  <si>
    <t>783424340R00</t>
  </si>
  <si>
    <t>Nátěr syntet. potrubí do DN 50 mm  Z+2x +1x email</t>
  </si>
  <si>
    <t>783322720R00</t>
  </si>
  <si>
    <t>Nátěr syntetický ocel. radiátor. článků základní</t>
  </si>
  <si>
    <t>783881260R00</t>
  </si>
  <si>
    <t>Nátěr akrylátový stěn   Z + 2 x</t>
  </si>
  <si>
    <t>784402801R00</t>
  </si>
  <si>
    <t>Odstranění malby oškrábáním v místnosti H do 3,8 m</t>
  </si>
  <si>
    <t>784498921R00</t>
  </si>
  <si>
    <t>Vyhlazení malířskou masou 2x, výška do 3,8 m</t>
  </si>
  <si>
    <t>784121201R00</t>
  </si>
  <si>
    <t>Penetrace podkladu barvou JUB, Bio vápenná, 1 x</t>
  </si>
  <si>
    <t>784122112R00</t>
  </si>
  <si>
    <t>Malba vápenná JUB, Bio, bílá, bez penetrace, 2 x</t>
  </si>
  <si>
    <t>786622211RT2</t>
  </si>
  <si>
    <t>Žaluzie horizontální vnitřní AL lamely bílé, včetně dodávky žaluzie</t>
  </si>
  <si>
    <t>786621111R00</t>
  </si>
  <si>
    <t>Folie oken vnitřních neprůhledných</t>
  </si>
  <si>
    <t>210000</t>
  </si>
  <si>
    <t>Demontáž stáv. svítidel, ekologická likvidace</t>
  </si>
  <si>
    <t>210201518R00</t>
  </si>
  <si>
    <t>montáž svítidlo LED podlinkové a napojení</t>
  </si>
  <si>
    <t>210201516R00</t>
  </si>
  <si>
    <t>Montáž svítidlo LED stropní a napojení</t>
  </si>
  <si>
    <t>21000</t>
  </si>
  <si>
    <t>Sekání drážek elektro pro nová svítidla, z.s. 230V, a bojlery</t>
  </si>
  <si>
    <t>Montáž lišt, úprava rozvaděče, dod. chráničů</t>
  </si>
  <si>
    <t>soub</t>
  </si>
  <si>
    <t>210025</t>
  </si>
  <si>
    <t>Úprava stávajících rozvodů pro napojení nových, světel</t>
  </si>
  <si>
    <t>2100555</t>
  </si>
  <si>
    <t>Napojení el. bojlerů</t>
  </si>
  <si>
    <t>201</t>
  </si>
  <si>
    <t>LED Pan. 120x30 LIDBY Livel 36 W /např/</t>
  </si>
  <si>
    <t>2014545</t>
  </si>
  <si>
    <t>LED pan. 80x30 LINDBY Livel 27W /např./</t>
  </si>
  <si>
    <t>210541</t>
  </si>
  <si>
    <t>LED sv. 16W PLAFONIERA /např./</t>
  </si>
  <si>
    <t>210654</t>
  </si>
  <si>
    <t>LED pásek set lišta a trafo</t>
  </si>
  <si>
    <t>210753</t>
  </si>
  <si>
    <t>CYKLO 3C/Jx1,5mm2</t>
  </si>
  <si>
    <t>210456</t>
  </si>
  <si>
    <t>CYKLO 3C/Jx2,5mm2</t>
  </si>
  <si>
    <t>201155</t>
  </si>
  <si>
    <t>Lišta 20x20</t>
  </si>
  <si>
    <t>201444</t>
  </si>
  <si>
    <t>CY 6 zelenožlutý</t>
  </si>
  <si>
    <t>21022</t>
  </si>
  <si>
    <t xml:space="preserve">Zásuvka dvoj TANGO </t>
  </si>
  <si>
    <t>Strojek tlač. 1/OS Tango</t>
  </si>
  <si>
    <t>21458</t>
  </si>
  <si>
    <t>Kryt vypínače E 1 bíl. TANGO</t>
  </si>
  <si>
    <t>210369</t>
  </si>
  <si>
    <t>Rámeček bílý TANGO</t>
  </si>
  <si>
    <t>210547</t>
  </si>
  <si>
    <t>Spínač podom. sporákový</t>
  </si>
  <si>
    <t>210257</t>
  </si>
  <si>
    <t>Krabice KU 68/2 bez</t>
  </si>
  <si>
    <t>210479</t>
  </si>
  <si>
    <t>CHránič B16A/0,03A/2</t>
  </si>
  <si>
    <t>2100874</t>
  </si>
  <si>
    <t>CHránič B10A/2/0,03A</t>
  </si>
  <si>
    <t>460510311R00</t>
  </si>
  <si>
    <t>Chránička kabelová dělená Sitel, DN 110 mm</t>
  </si>
  <si>
    <t>005231010R</t>
  </si>
  <si>
    <t>Revize elektroinstalace</t>
  </si>
  <si>
    <t>Soubor</t>
  </si>
  <si>
    <t>005111021R</t>
  </si>
  <si>
    <t>Vytyčení inženýrských sítí</t>
  </si>
  <si>
    <t>051122</t>
  </si>
  <si>
    <t>Úklid po rekonstrukci včetně oken a pod.</t>
  </si>
  <si>
    <t>005261030R</t>
  </si>
  <si>
    <t xml:space="preserve">Finanční rezerva </t>
  </si>
  <si>
    <t/>
  </si>
  <si>
    <t>END</t>
  </si>
  <si>
    <t>Výroba atypických konstr. do 50 kg, bezpečnostní mříž na okno (pokladna)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</si>
</sst>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1"/>
  <sheetViews>
    <sheetView showGridLines="0" topLeftCell="B1" zoomScaleNormal="100" zoomScaleSheetLayoutView="75" workbookViewId="0">
      <selection activeCell="I15" sqref="I15:J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192" t="s">
        <v>42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x14ac:dyDescent="0.2">
      <c r="A2" s="4"/>
      <c r="B2" s="81" t="s">
        <v>40</v>
      </c>
      <c r="C2" s="82"/>
      <c r="D2" s="218" t="s">
        <v>45</v>
      </c>
      <c r="E2" s="219"/>
      <c r="F2" s="219"/>
      <c r="G2" s="219"/>
      <c r="H2" s="219"/>
      <c r="I2" s="219"/>
      <c r="J2" s="220"/>
      <c r="O2" s="2"/>
    </row>
    <row r="3" spans="1:15" ht="23.25" hidden="1" customHeight="1" x14ac:dyDescent="0.2">
      <c r="A3" s="4"/>
      <c r="B3" s="83" t="s">
        <v>43</v>
      </c>
      <c r="C3" s="84"/>
      <c r="D3" s="211"/>
      <c r="E3" s="212"/>
      <c r="F3" s="212"/>
      <c r="G3" s="212"/>
      <c r="H3" s="212"/>
      <c r="I3" s="212"/>
      <c r="J3" s="21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2"/>
      <c r="E11" s="222"/>
      <c r="F11" s="222"/>
      <c r="G11" s="222"/>
      <c r="H11" s="28"/>
      <c r="I11" s="91"/>
      <c r="J11" s="11"/>
    </row>
    <row r="12" spans="1:15" ht="15.75" customHeight="1" x14ac:dyDescent="0.2">
      <c r="A12" s="4"/>
      <c r="B12" s="41"/>
      <c r="C12" s="26"/>
      <c r="D12" s="209"/>
      <c r="E12" s="209"/>
      <c r="F12" s="209"/>
      <c r="G12" s="209"/>
      <c r="H12" s="28"/>
      <c r="I12" s="91"/>
      <c r="J12" s="11"/>
    </row>
    <row r="13" spans="1:15" ht="15.75" customHeight="1" x14ac:dyDescent="0.2">
      <c r="A13" s="4"/>
      <c r="B13" s="42"/>
      <c r="C13" s="92"/>
      <c r="D13" s="210"/>
      <c r="E13" s="210"/>
      <c r="F13" s="210"/>
      <c r="G13" s="210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1"/>
      <c r="F15" s="221"/>
      <c r="G15" s="206"/>
      <c r="H15" s="206"/>
      <c r="I15" s="206" t="s">
        <v>28</v>
      </c>
      <c r="J15" s="207"/>
    </row>
    <row r="16" spans="1:15" ht="23.25" customHeight="1" x14ac:dyDescent="0.2">
      <c r="A16" s="140" t="s">
        <v>23</v>
      </c>
      <c r="B16" s="141" t="s">
        <v>23</v>
      </c>
      <c r="C16" s="58"/>
      <c r="D16" s="59"/>
      <c r="E16" s="201"/>
      <c r="F16" s="208"/>
      <c r="G16" s="201"/>
      <c r="H16" s="208"/>
      <c r="I16" s="201">
        <v>0</v>
      </c>
      <c r="J16" s="202"/>
    </row>
    <row r="17" spans="1:10" ht="23.25" customHeight="1" x14ac:dyDescent="0.2">
      <c r="A17" s="140" t="s">
        <v>24</v>
      </c>
      <c r="B17" s="141" t="s">
        <v>24</v>
      </c>
      <c r="C17" s="58"/>
      <c r="D17" s="59"/>
      <c r="E17" s="201"/>
      <c r="F17" s="208"/>
      <c r="G17" s="201"/>
      <c r="H17" s="208"/>
      <c r="I17" s="201">
        <v>0</v>
      </c>
      <c r="J17" s="202"/>
    </row>
    <row r="18" spans="1:10" ht="23.25" customHeight="1" x14ac:dyDescent="0.2">
      <c r="A18" s="140" t="s">
        <v>25</v>
      </c>
      <c r="B18" s="141" t="s">
        <v>25</v>
      </c>
      <c r="C18" s="58"/>
      <c r="D18" s="59"/>
      <c r="E18" s="201"/>
      <c r="F18" s="208"/>
      <c r="G18" s="201"/>
      <c r="H18" s="208"/>
      <c r="I18" s="201">
        <v>0</v>
      </c>
      <c r="J18" s="202"/>
    </row>
    <row r="19" spans="1:10" ht="23.25" customHeight="1" x14ac:dyDescent="0.2">
      <c r="A19" s="140" t="s">
        <v>115</v>
      </c>
      <c r="B19" s="141" t="s">
        <v>26</v>
      </c>
      <c r="C19" s="58"/>
      <c r="D19" s="59"/>
      <c r="E19" s="201"/>
      <c r="F19" s="208"/>
      <c r="G19" s="201"/>
      <c r="H19" s="208"/>
      <c r="I19" s="201">
        <v>0</v>
      </c>
      <c r="J19" s="202"/>
    </row>
    <row r="20" spans="1:10" ht="23.25" customHeight="1" x14ac:dyDescent="0.2">
      <c r="A20" s="140" t="s">
        <v>116</v>
      </c>
      <c r="B20" s="141" t="s">
        <v>27</v>
      </c>
      <c r="C20" s="58"/>
      <c r="D20" s="59"/>
      <c r="E20" s="201"/>
      <c r="F20" s="208"/>
      <c r="G20" s="201"/>
      <c r="H20" s="208"/>
      <c r="I20" s="201">
        <v>0</v>
      </c>
      <c r="J20" s="202"/>
    </row>
    <row r="21" spans="1:10" ht="23.25" customHeight="1" x14ac:dyDescent="0.2">
      <c r="A21" s="4"/>
      <c r="B21" s="74" t="s">
        <v>28</v>
      </c>
      <c r="C21" s="75"/>
      <c r="D21" s="76"/>
      <c r="E21" s="203"/>
      <c r="F21" s="204"/>
      <c r="G21" s="203"/>
      <c r="H21" s="204"/>
      <c r="I21" s="203">
        <v>0</v>
      </c>
      <c r="J21" s="21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9">
        <v>0</v>
      </c>
      <c r="H23" s="200"/>
      <c r="I23" s="20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5">
        <v>0</v>
      </c>
      <c r="H24" s="216"/>
      <c r="I24" s="21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9">
        <v>0</v>
      </c>
      <c r="H25" s="200"/>
      <c r="I25" s="20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5">
        <v>0</v>
      </c>
      <c r="H26" s="196"/>
      <c r="I26" s="19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7">
        <v>9.3132257461547893E-10</v>
      </c>
      <c r="H27" s="197"/>
      <c r="I27" s="19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198">
        <v>2389994.33</v>
      </c>
      <c r="H28" s="205"/>
      <c r="I28" s="205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198">
        <v>0</v>
      </c>
      <c r="H29" s="198"/>
      <c r="I29" s="198"/>
      <c r="J29" s="118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14" t="s">
        <v>2</v>
      </c>
      <c r="E35" s="214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52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52" ht="25.5" hidden="1" customHeight="1" x14ac:dyDescent="0.2">
      <c r="A39" s="96">
        <v>1</v>
      </c>
      <c r="B39" s="102" t="s">
        <v>52</v>
      </c>
      <c r="C39" s="223" t="s">
        <v>45</v>
      </c>
      <c r="D39" s="224"/>
      <c r="E39" s="224"/>
      <c r="F39" s="107">
        <v>0</v>
      </c>
      <c r="G39" s="108">
        <v>2389994.33</v>
      </c>
      <c r="H39" s="109">
        <v>501898.81</v>
      </c>
      <c r="I39" s="109">
        <v>2891893.14</v>
      </c>
      <c r="J39" s="103" t="e">
        <f ca="1">IF(_xlfn.SINGLE(CenaCelkemVypocet)=0,"",I39/_xlfn.SINGLE(CenaCelkemVypocet)*100)</f>
        <v>#NAME?</v>
      </c>
    </row>
    <row r="40" spans="1:52" ht="25.5" hidden="1" customHeight="1" x14ac:dyDescent="0.2">
      <c r="A40" s="96"/>
      <c r="B40" s="225" t="s">
        <v>53</v>
      </c>
      <c r="C40" s="226"/>
      <c r="D40" s="226"/>
      <c r="E40" s="227"/>
      <c r="F40" s="110">
        <f>SUMIF(A39:A39,"=1",F39:F39)</f>
        <v>0</v>
      </c>
      <c r="G40" s="111">
        <f>SUMIF(A39:A39,"=1",G39:G39)</f>
        <v>2389994.33</v>
      </c>
      <c r="H40" s="111">
        <f>SUMIF(A39:A39,"=1",H39:H39)</f>
        <v>501898.81</v>
      </c>
      <c r="I40" s="111">
        <f>SUMIF(A39:A39,"=1",I39:I39)</f>
        <v>2891893.14</v>
      </c>
      <c r="J40" s="97" t="e">
        <f ca="1">SUMIF(A39:A39,"=1",J39:J39)</f>
        <v>#NAME?</v>
      </c>
    </row>
    <row r="42" spans="1:52" x14ac:dyDescent="0.2">
      <c r="B42" t="s">
        <v>55</v>
      </c>
    </row>
    <row r="43" spans="1:52" x14ac:dyDescent="0.2">
      <c r="B43" s="228" t="s">
        <v>56</v>
      </c>
      <c r="C43" s="228"/>
      <c r="D43" s="228"/>
      <c r="E43" s="228"/>
      <c r="F43" s="228"/>
      <c r="G43" s="228"/>
      <c r="H43" s="228"/>
      <c r="I43" s="228"/>
      <c r="J43" s="228"/>
      <c r="AZ43" s="119" t="str">
        <f>B43</f>
        <v>Cenová úroveň URS 1/2021</v>
      </c>
    </row>
    <row r="46" spans="1:52" ht="15.75" x14ac:dyDescent="0.25">
      <c r="B46" s="120" t="s">
        <v>57</v>
      </c>
    </row>
    <row r="48" spans="1:52" ht="25.5" customHeight="1" x14ac:dyDescent="0.2">
      <c r="A48" s="121"/>
      <c r="B48" s="125" t="s">
        <v>16</v>
      </c>
      <c r="C48" s="125" t="s">
        <v>5</v>
      </c>
      <c r="D48" s="126"/>
      <c r="E48" s="126"/>
      <c r="F48" s="129" t="s">
        <v>58</v>
      </c>
      <c r="G48" s="129"/>
      <c r="H48" s="129"/>
      <c r="I48" s="229" t="s">
        <v>28</v>
      </c>
      <c r="J48" s="229"/>
    </row>
    <row r="49" spans="1:10" ht="25.5" customHeight="1" x14ac:dyDescent="0.2">
      <c r="A49" s="122"/>
      <c r="B49" s="130" t="s">
        <v>59</v>
      </c>
      <c r="C49" s="231" t="s">
        <v>60</v>
      </c>
      <c r="D49" s="232"/>
      <c r="E49" s="232"/>
      <c r="F49" s="132" t="s">
        <v>23</v>
      </c>
      <c r="G49" s="133"/>
      <c r="H49" s="133"/>
      <c r="I49" s="230"/>
      <c r="J49" s="230"/>
    </row>
    <row r="50" spans="1:10" ht="25.5" customHeight="1" x14ac:dyDescent="0.2">
      <c r="A50" s="122"/>
      <c r="B50" s="124" t="s">
        <v>61</v>
      </c>
      <c r="C50" s="234" t="s">
        <v>62</v>
      </c>
      <c r="D50" s="235"/>
      <c r="E50" s="235"/>
      <c r="F50" s="134" t="s">
        <v>23</v>
      </c>
      <c r="G50" s="135"/>
      <c r="H50" s="135"/>
      <c r="I50" s="233"/>
      <c r="J50" s="233"/>
    </row>
    <row r="51" spans="1:10" ht="25.5" customHeight="1" x14ac:dyDescent="0.2">
      <c r="A51" s="122"/>
      <c r="B51" s="124" t="s">
        <v>63</v>
      </c>
      <c r="C51" s="234" t="s">
        <v>64</v>
      </c>
      <c r="D51" s="235"/>
      <c r="E51" s="235"/>
      <c r="F51" s="134" t="s">
        <v>23</v>
      </c>
      <c r="G51" s="135"/>
      <c r="H51" s="135"/>
      <c r="I51" s="233"/>
      <c r="J51" s="233"/>
    </row>
    <row r="52" spans="1:10" ht="25.5" customHeight="1" x14ac:dyDescent="0.2">
      <c r="A52" s="122"/>
      <c r="B52" s="124" t="s">
        <v>65</v>
      </c>
      <c r="C52" s="234" t="s">
        <v>66</v>
      </c>
      <c r="D52" s="235"/>
      <c r="E52" s="235"/>
      <c r="F52" s="134" t="s">
        <v>23</v>
      </c>
      <c r="G52" s="135"/>
      <c r="H52" s="135"/>
      <c r="I52" s="233"/>
      <c r="J52" s="233"/>
    </row>
    <row r="53" spans="1:10" ht="25.5" customHeight="1" x14ac:dyDescent="0.2">
      <c r="A53" s="122"/>
      <c r="B53" s="124" t="s">
        <v>67</v>
      </c>
      <c r="C53" s="234" t="s">
        <v>68</v>
      </c>
      <c r="D53" s="235"/>
      <c r="E53" s="235"/>
      <c r="F53" s="134" t="s">
        <v>23</v>
      </c>
      <c r="G53" s="135"/>
      <c r="H53" s="135"/>
      <c r="I53" s="233"/>
      <c r="J53" s="233"/>
    </row>
    <row r="54" spans="1:10" ht="25.5" customHeight="1" x14ac:dyDescent="0.2">
      <c r="A54" s="122"/>
      <c r="B54" s="124" t="s">
        <v>69</v>
      </c>
      <c r="C54" s="234" t="s">
        <v>70</v>
      </c>
      <c r="D54" s="235"/>
      <c r="E54" s="235"/>
      <c r="F54" s="134" t="s">
        <v>23</v>
      </c>
      <c r="G54" s="135"/>
      <c r="H54" s="135"/>
      <c r="I54" s="233"/>
      <c r="J54" s="233"/>
    </row>
    <row r="55" spans="1:10" ht="25.5" customHeight="1" x14ac:dyDescent="0.2">
      <c r="A55" s="122"/>
      <c r="B55" s="124" t="s">
        <v>71</v>
      </c>
      <c r="C55" s="234" t="s">
        <v>72</v>
      </c>
      <c r="D55" s="235"/>
      <c r="E55" s="235"/>
      <c r="F55" s="134" t="s">
        <v>23</v>
      </c>
      <c r="G55" s="135"/>
      <c r="H55" s="135"/>
      <c r="I55" s="233"/>
      <c r="J55" s="233"/>
    </row>
    <row r="56" spans="1:10" ht="25.5" customHeight="1" x14ac:dyDescent="0.2">
      <c r="A56" s="122"/>
      <c r="B56" s="124" t="s">
        <v>73</v>
      </c>
      <c r="C56" s="234" t="s">
        <v>74</v>
      </c>
      <c r="D56" s="235"/>
      <c r="E56" s="235"/>
      <c r="F56" s="134" t="s">
        <v>23</v>
      </c>
      <c r="G56" s="135"/>
      <c r="H56" s="135"/>
      <c r="I56" s="233"/>
      <c r="J56" s="233"/>
    </row>
    <row r="57" spans="1:10" ht="25.5" customHeight="1" x14ac:dyDescent="0.2">
      <c r="A57" s="122"/>
      <c r="B57" s="124" t="s">
        <v>75</v>
      </c>
      <c r="C57" s="234" t="s">
        <v>76</v>
      </c>
      <c r="D57" s="235"/>
      <c r="E57" s="235"/>
      <c r="F57" s="134" t="s">
        <v>23</v>
      </c>
      <c r="G57" s="135"/>
      <c r="H57" s="135"/>
      <c r="I57" s="233"/>
      <c r="J57" s="233"/>
    </row>
    <row r="58" spans="1:10" ht="25.5" customHeight="1" x14ac:dyDescent="0.2">
      <c r="A58" s="122"/>
      <c r="B58" s="124" t="s">
        <v>77</v>
      </c>
      <c r="C58" s="234" t="s">
        <v>78</v>
      </c>
      <c r="D58" s="235"/>
      <c r="E58" s="235"/>
      <c r="F58" s="134" t="s">
        <v>23</v>
      </c>
      <c r="G58" s="135"/>
      <c r="H58" s="135"/>
      <c r="I58" s="233"/>
      <c r="J58" s="233"/>
    </row>
    <row r="59" spans="1:10" ht="25.5" customHeight="1" x14ac:dyDescent="0.2">
      <c r="A59" s="122"/>
      <c r="B59" s="124" t="s">
        <v>79</v>
      </c>
      <c r="C59" s="234" t="s">
        <v>80</v>
      </c>
      <c r="D59" s="235"/>
      <c r="E59" s="235"/>
      <c r="F59" s="134" t="s">
        <v>23</v>
      </c>
      <c r="G59" s="135"/>
      <c r="H59" s="135"/>
      <c r="I59" s="233"/>
      <c r="J59" s="233"/>
    </row>
    <row r="60" spans="1:10" ht="25.5" customHeight="1" x14ac:dyDescent="0.2">
      <c r="A60" s="122"/>
      <c r="B60" s="124" t="s">
        <v>81</v>
      </c>
      <c r="C60" s="234" t="s">
        <v>82</v>
      </c>
      <c r="D60" s="235"/>
      <c r="E60" s="235"/>
      <c r="F60" s="134" t="s">
        <v>23</v>
      </c>
      <c r="G60" s="135"/>
      <c r="H60" s="135"/>
      <c r="I60" s="233"/>
      <c r="J60" s="233"/>
    </row>
    <row r="61" spans="1:10" ht="25.5" customHeight="1" x14ac:dyDescent="0.2">
      <c r="A61" s="122"/>
      <c r="B61" s="124" t="s">
        <v>83</v>
      </c>
      <c r="C61" s="234" t="s">
        <v>84</v>
      </c>
      <c r="D61" s="235"/>
      <c r="E61" s="235"/>
      <c r="F61" s="134" t="s">
        <v>24</v>
      </c>
      <c r="G61" s="135"/>
      <c r="H61" s="135"/>
      <c r="I61" s="233"/>
      <c r="J61" s="233"/>
    </row>
    <row r="62" spans="1:10" ht="25.5" customHeight="1" x14ac:dyDescent="0.2">
      <c r="A62" s="122"/>
      <c r="B62" s="124" t="s">
        <v>85</v>
      </c>
      <c r="C62" s="234" t="s">
        <v>86</v>
      </c>
      <c r="D62" s="235"/>
      <c r="E62" s="235"/>
      <c r="F62" s="134" t="s">
        <v>24</v>
      </c>
      <c r="G62" s="135"/>
      <c r="H62" s="135"/>
      <c r="I62" s="233"/>
      <c r="J62" s="233"/>
    </row>
    <row r="63" spans="1:10" ht="25.5" customHeight="1" x14ac:dyDescent="0.2">
      <c r="A63" s="122"/>
      <c r="B63" s="124" t="s">
        <v>87</v>
      </c>
      <c r="C63" s="234" t="s">
        <v>88</v>
      </c>
      <c r="D63" s="235"/>
      <c r="E63" s="235"/>
      <c r="F63" s="134" t="s">
        <v>24</v>
      </c>
      <c r="G63" s="135"/>
      <c r="H63" s="135"/>
      <c r="I63" s="233"/>
      <c r="J63" s="233"/>
    </row>
    <row r="64" spans="1:10" ht="25.5" customHeight="1" x14ac:dyDescent="0.2">
      <c r="A64" s="122"/>
      <c r="B64" s="124" t="s">
        <v>89</v>
      </c>
      <c r="C64" s="234" t="s">
        <v>90</v>
      </c>
      <c r="D64" s="235"/>
      <c r="E64" s="235"/>
      <c r="F64" s="134" t="s">
        <v>24</v>
      </c>
      <c r="G64" s="135"/>
      <c r="H64" s="135"/>
      <c r="I64" s="233"/>
      <c r="J64" s="233"/>
    </row>
    <row r="65" spans="1:10" ht="25.5" customHeight="1" x14ac:dyDescent="0.2">
      <c r="A65" s="122"/>
      <c r="B65" s="124" t="s">
        <v>91</v>
      </c>
      <c r="C65" s="234" t="s">
        <v>92</v>
      </c>
      <c r="D65" s="235"/>
      <c r="E65" s="235"/>
      <c r="F65" s="134" t="s">
        <v>24</v>
      </c>
      <c r="G65" s="135"/>
      <c r="H65" s="135"/>
      <c r="I65" s="233"/>
      <c r="J65" s="233"/>
    </row>
    <row r="66" spans="1:10" ht="25.5" customHeight="1" x14ac:dyDescent="0.2">
      <c r="A66" s="122"/>
      <c r="B66" s="124" t="s">
        <v>93</v>
      </c>
      <c r="C66" s="234" t="s">
        <v>94</v>
      </c>
      <c r="D66" s="235"/>
      <c r="E66" s="235"/>
      <c r="F66" s="134" t="s">
        <v>24</v>
      </c>
      <c r="G66" s="135"/>
      <c r="H66" s="135"/>
      <c r="I66" s="233"/>
      <c r="J66" s="233"/>
    </row>
    <row r="67" spans="1:10" ht="25.5" customHeight="1" x14ac:dyDescent="0.2">
      <c r="A67" s="122"/>
      <c r="B67" s="124" t="s">
        <v>95</v>
      </c>
      <c r="C67" s="234" t="s">
        <v>96</v>
      </c>
      <c r="D67" s="235"/>
      <c r="E67" s="235"/>
      <c r="F67" s="134" t="s">
        <v>24</v>
      </c>
      <c r="G67" s="135"/>
      <c r="H67" s="135"/>
      <c r="I67" s="233"/>
      <c r="J67" s="233"/>
    </row>
    <row r="68" spans="1:10" ht="25.5" customHeight="1" x14ac:dyDescent="0.2">
      <c r="A68" s="122"/>
      <c r="B68" s="124" t="s">
        <v>97</v>
      </c>
      <c r="C68" s="234" t="s">
        <v>98</v>
      </c>
      <c r="D68" s="235"/>
      <c r="E68" s="235"/>
      <c r="F68" s="134" t="s">
        <v>24</v>
      </c>
      <c r="G68" s="135"/>
      <c r="H68" s="135"/>
      <c r="I68" s="233"/>
      <c r="J68" s="233"/>
    </row>
    <row r="69" spans="1:10" ht="25.5" customHeight="1" x14ac:dyDescent="0.2">
      <c r="A69" s="122"/>
      <c r="B69" s="124" t="s">
        <v>99</v>
      </c>
      <c r="C69" s="234" t="s">
        <v>100</v>
      </c>
      <c r="D69" s="235"/>
      <c r="E69" s="235"/>
      <c r="F69" s="134" t="s">
        <v>24</v>
      </c>
      <c r="G69" s="135"/>
      <c r="H69" s="135"/>
      <c r="I69" s="233"/>
      <c r="J69" s="233"/>
    </row>
    <row r="70" spans="1:10" ht="25.5" customHeight="1" x14ac:dyDescent="0.2">
      <c r="A70" s="122"/>
      <c r="B70" s="124" t="s">
        <v>101</v>
      </c>
      <c r="C70" s="234" t="s">
        <v>102</v>
      </c>
      <c r="D70" s="235"/>
      <c r="E70" s="235"/>
      <c r="F70" s="134" t="s">
        <v>24</v>
      </c>
      <c r="G70" s="135"/>
      <c r="H70" s="135"/>
      <c r="I70" s="233"/>
      <c r="J70" s="233"/>
    </row>
    <row r="71" spans="1:10" ht="25.5" customHeight="1" x14ac:dyDescent="0.2">
      <c r="A71" s="122"/>
      <c r="B71" s="124" t="s">
        <v>103</v>
      </c>
      <c r="C71" s="234" t="s">
        <v>104</v>
      </c>
      <c r="D71" s="235"/>
      <c r="E71" s="235"/>
      <c r="F71" s="134" t="s">
        <v>24</v>
      </c>
      <c r="G71" s="135"/>
      <c r="H71" s="135"/>
      <c r="I71" s="233"/>
      <c r="J71" s="233"/>
    </row>
    <row r="72" spans="1:10" ht="25.5" customHeight="1" x14ac:dyDescent="0.2">
      <c r="A72" s="122"/>
      <c r="B72" s="124" t="s">
        <v>105</v>
      </c>
      <c r="C72" s="234" t="s">
        <v>106</v>
      </c>
      <c r="D72" s="235"/>
      <c r="E72" s="235"/>
      <c r="F72" s="134" t="s">
        <v>24</v>
      </c>
      <c r="G72" s="135"/>
      <c r="H72" s="135"/>
      <c r="I72" s="233"/>
      <c r="J72" s="233"/>
    </row>
    <row r="73" spans="1:10" ht="25.5" customHeight="1" x14ac:dyDescent="0.2">
      <c r="A73" s="122"/>
      <c r="B73" s="124" t="s">
        <v>107</v>
      </c>
      <c r="C73" s="234" t="s">
        <v>108</v>
      </c>
      <c r="D73" s="235"/>
      <c r="E73" s="235"/>
      <c r="F73" s="134" t="s">
        <v>24</v>
      </c>
      <c r="G73" s="135"/>
      <c r="H73" s="135"/>
      <c r="I73" s="233"/>
      <c r="J73" s="233"/>
    </row>
    <row r="74" spans="1:10" ht="25.5" customHeight="1" x14ac:dyDescent="0.2">
      <c r="A74" s="122"/>
      <c r="B74" s="124" t="s">
        <v>109</v>
      </c>
      <c r="C74" s="234" t="s">
        <v>110</v>
      </c>
      <c r="D74" s="235"/>
      <c r="E74" s="235"/>
      <c r="F74" s="134" t="s">
        <v>24</v>
      </c>
      <c r="G74" s="135"/>
      <c r="H74" s="135"/>
      <c r="I74" s="233"/>
      <c r="J74" s="233"/>
    </row>
    <row r="75" spans="1:10" ht="25.5" customHeight="1" x14ac:dyDescent="0.2">
      <c r="A75" s="122"/>
      <c r="B75" s="124" t="s">
        <v>111</v>
      </c>
      <c r="C75" s="234" t="s">
        <v>112</v>
      </c>
      <c r="D75" s="235"/>
      <c r="E75" s="235"/>
      <c r="F75" s="134" t="s">
        <v>25</v>
      </c>
      <c r="G75" s="135"/>
      <c r="H75" s="135"/>
      <c r="I75" s="233"/>
      <c r="J75" s="233"/>
    </row>
    <row r="76" spans="1:10" ht="25.5" customHeight="1" x14ac:dyDescent="0.2">
      <c r="A76" s="122"/>
      <c r="B76" s="124" t="s">
        <v>113</v>
      </c>
      <c r="C76" s="234" t="s">
        <v>114</v>
      </c>
      <c r="D76" s="235"/>
      <c r="E76" s="235"/>
      <c r="F76" s="134" t="s">
        <v>25</v>
      </c>
      <c r="G76" s="135"/>
      <c r="H76" s="135"/>
      <c r="I76" s="233"/>
      <c r="J76" s="233"/>
    </row>
    <row r="77" spans="1:10" ht="25.5" customHeight="1" x14ac:dyDescent="0.2">
      <c r="A77" s="122"/>
      <c r="B77" s="131" t="s">
        <v>115</v>
      </c>
      <c r="C77" s="237" t="s">
        <v>26</v>
      </c>
      <c r="D77" s="238"/>
      <c r="E77" s="238"/>
      <c r="F77" s="136" t="s">
        <v>115</v>
      </c>
      <c r="G77" s="137"/>
      <c r="H77" s="137"/>
      <c r="I77" s="236"/>
      <c r="J77" s="236"/>
    </row>
    <row r="78" spans="1:10" ht="25.5" customHeight="1" x14ac:dyDescent="0.2">
      <c r="A78" s="123"/>
      <c r="B78" s="127" t="s">
        <v>1</v>
      </c>
      <c r="C78" s="127"/>
      <c r="D78" s="128"/>
      <c r="E78" s="128"/>
      <c r="F78" s="138"/>
      <c r="G78" s="139"/>
      <c r="H78" s="139"/>
      <c r="I78" s="239"/>
      <c r="J78" s="239"/>
    </row>
    <row r="79" spans="1:10" x14ac:dyDescent="0.2">
      <c r="F79" s="94"/>
      <c r="G79" s="95"/>
      <c r="H79" s="94"/>
      <c r="I79" s="95"/>
      <c r="J79" s="95"/>
    </row>
    <row r="80" spans="1:10" x14ac:dyDescent="0.2">
      <c r="F80" s="94"/>
      <c r="G80" s="95"/>
      <c r="H80" s="94"/>
      <c r="I80" s="95"/>
      <c r="J80" s="95"/>
    </row>
    <row r="81" spans="6:10" x14ac:dyDescent="0.2">
      <c r="F81" s="94"/>
      <c r="G81" s="95"/>
      <c r="H81" s="94"/>
      <c r="I81" s="95"/>
      <c r="J8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8">
    <mergeCell ref="I77:J77"/>
    <mergeCell ref="C77:E77"/>
    <mergeCell ref="I78:J78"/>
    <mergeCell ref="I74:J74"/>
    <mergeCell ref="C74:E74"/>
    <mergeCell ref="I75:J75"/>
    <mergeCell ref="C75:E75"/>
    <mergeCell ref="I76:J76"/>
    <mergeCell ref="C76:E76"/>
    <mergeCell ref="I71:J71"/>
    <mergeCell ref="C71:E71"/>
    <mergeCell ref="I72:J72"/>
    <mergeCell ref="C72:E72"/>
    <mergeCell ref="I73:J73"/>
    <mergeCell ref="C73:E73"/>
    <mergeCell ref="I68:J68"/>
    <mergeCell ref="C68:E68"/>
    <mergeCell ref="I69:J69"/>
    <mergeCell ref="C69:E69"/>
    <mergeCell ref="I70:J70"/>
    <mergeCell ref="C70:E70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9" t="s">
        <v>41</v>
      </c>
      <c r="B2" s="78"/>
      <c r="C2" s="242"/>
      <c r="D2" s="242"/>
      <c r="E2" s="242"/>
      <c r="F2" s="242"/>
      <c r="G2" s="243"/>
    </row>
    <row r="3" spans="1:7" ht="24.95" hidden="1" customHeight="1" x14ac:dyDescent="0.2">
      <c r="A3" s="79" t="s">
        <v>7</v>
      </c>
      <c r="B3" s="78"/>
      <c r="C3" s="242"/>
      <c r="D3" s="242"/>
      <c r="E3" s="242"/>
      <c r="F3" s="242"/>
      <c r="G3" s="243"/>
    </row>
    <row r="4" spans="1:7" ht="24.95" hidden="1" customHeight="1" x14ac:dyDescent="0.2">
      <c r="A4" s="79" t="s">
        <v>8</v>
      </c>
      <c r="B4" s="78"/>
      <c r="C4" s="242"/>
      <c r="D4" s="242"/>
      <c r="E4" s="242"/>
      <c r="F4" s="242"/>
      <c r="G4" s="24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43"/>
  <sheetViews>
    <sheetView tabSelected="1" workbookViewId="0">
      <selection activeCell="X14" sqref="X14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4" t="s">
        <v>6</v>
      </c>
      <c r="B1" s="244"/>
      <c r="C1" s="244"/>
      <c r="D1" s="244"/>
      <c r="E1" s="244"/>
      <c r="F1" s="244"/>
      <c r="G1" s="244"/>
      <c r="AE1" t="s">
        <v>118</v>
      </c>
    </row>
    <row r="2" spans="1:60" ht="24.95" customHeight="1" x14ac:dyDescent="0.2">
      <c r="A2" s="144" t="s">
        <v>117</v>
      </c>
      <c r="B2" s="142"/>
      <c r="C2" s="245" t="s">
        <v>45</v>
      </c>
      <c r="D2" s="246"/>
      <c r="E2" s="246"/>
      <c r="F2" s="246"/>
      <c r="G2" s="247"/>
      <c r="AE2" t="s">
        <v>119</v>
      </c>
    </row>
    <row r="3" spans="1:60" ht="24.95" hidden="1" customHeight="1" x14ac:dyDescent="0.2">
      <c r="A3" s="145" t="s">
        <v>7</v>
      </c>
      <c r="B3" s="143"/>
      <c r="C3" s="248"/>
      <c r="D3" s="249"/>
      <c r="E3" s="249"/>
      <c r="F3" s="249"/>
      <c r="G3" s="250"/>
      <c r="AE3" t="s">
        <v>120</v>
      </c>
    </row>
    <row r="4" spans="1:60" ht="24.95" hidden="1" customHeight="1" x14ac:dyDescent="0.2">
      <c r="A4" s="145" t="s">
        <v>8</v>
      </c>
      <c r="B4" s="143"/>
      <c r="C4" s="248"/>
      <c r="D4" s="249"/>
      <c r="E4" s="249"/>
      <c r="F4" s="249"/>
      <c r="G4" s="250"/>
      <c r="AE4" t="s">
        <v>121</v>
      </c>
    </row>
    <row r="5" spans="1:60" hidden="1" x14ac:dyDescent="0.2">
      <c r="A5" s="146" t="s">
        <v>122</v>
      </c>
      <c r="B5" s="147"/>
      <c r="C5" s="148"/>
      <c r="D5" s="149"/>
      <c r="E5" s="149"/>
      <c r="F5" s="149"/>
      <c r="G5" s="150"/>
      <c r="AE5" t="s">
        <v>123</v>
      </c>
    </row>
    <row r="7" spans="1:60" ht="38.25" x14ac:dyDescent="0.2">
      <c r="A7" s="155" t="s">
        <v>124</v>
      </c>
      <c r="B7" s="156" t="s">
        <v>125</v>
      </c>
      <c r="C7" s="156" t="s">
        <v>126</v>
      </c>
      <c r="D7" s="155" t="s">
        <v>127</v>
      </c>
      <c r="E7" s="155" t="s">
        <v>128</v>
      </c>
      <c r="F7" s="151" t="s">
        <v>129</v>
      </c>
      <c r="G7" s="171" t="s">
        <v>28</v>
      </c>
      <c r="H7" s="172" t="s">
        <v>29</v>
      </c>
      <c r="I7" s="172" t="s">
        <v>130</v>
      </c>
      <c r="J7" s="172" t="s">
        <v>30</v>
      </c>
      <c r="K7" s="172" t="s">
        <v>131</v>
      </c>
      <c r="L7" s="172" t="s">
        <v>132</v>
      </c>
      <c r="M7" s="172" t="s">
        <v>133</v>
      </c>
      <c r="N7" s="172" t="s">
        <v>134</v>
      </c>
      <c r="O7" s="172" t="s">
        <v>135</v>
      </c>
      <c r="P7" s="172" t="s">
        <v>136</v>
      </c>
      <c r="Q7" s="172" t="s">
        <v>137</v>
      </c>
      <c r="R7" s="172" t="s">
        <v>138</v>
      </c>
      <c r="S7" s="172" t="s">
        <v>139</v>
      </c>
      <c r="T7" s="172" t="s">
        <v>140</v>
      </c>
      <c r="U7" s="158" t="s">
        <v>141</v>
      </c>
    </row>
    <row r="8" spans="1:60" x14ac:dyDescent="0.2">
      <c r="A8" s="173" t="s">
        <v>142</v>
      </c>
      <c r="B8" s="174" t="s">
        <v>59</v>
      </c>
      <c r="C8" s="175" t="s">
        <v>60</v>
      </c>
      <c r="D8" s="176"/>
      <c r="E8" s="177"/>
      <c r="F8" s="178"/>
      <c r="G8" s="178"/>
      <c r="H8" s="178"/>
      <c r="I8" s="178">
        <f>SUM(I9:I11)</f>
        <v>0</v>
      </c>
      <c r="J8" s="178"/>
      <c r="K8" s="178">
        <f>SUM(K9:K11)</f>
        <v>1562.4</v>
      </c>
      <c r="L8" s="178"/>
      <c r="M8" s="178">
        <f>SUM(M9:M11)</f>
        <v>0</v>
      </c>
      <c r="N8" s="157"/>
      <c r="O8" s="157">
        <f>SUM(O9:O11)</f>
        <v>0</v>
      </c>
      <c r="P8" s="157"/>
      <c r="Q8" s="157">
        <f>SUM(Q9:Q11)</f>
        <v>0</v>
      </c>
      <c r="R8" s="157"/>
      <c r="S8" s="157"/>
      <c r="T8" s="173"/>
      <c r="U8" s="157">
        <f>SUM(U9:U11)</f>
        <v>2.29</v>
      </c>
      <c r="AE8" t="s">
        <v>143</v>
      </c>
    </row>
    <row r="9" spans="1:60" outlineLevel="1" x14ac:dyDescent="0.2">
      <c r="A9" s="153">
        <v>1</v>
      </c>
      <c r="B9" s="159" t="s">
        <v>144</v>
      </c>
      <c r="C9" s="186" t="s">
        <v>145</v>
      </c>
      <c r="D9" s="161" t="s">
        <v>146</v>
      </c>
      <c r="E9" s="167">
        <v>1</v>
      </c>
      <c r="F9" s="169"/>
      <c r="G9" s="169"/>
      <c r="H9" s="169">
        <v>0</v>
      </c>
      <c r="I9" s="169">
        <f>ROUND(E9*H9,2)</f>
        <v>0</v>
      </c>
      <c r="J9" s="169">
        <v>203</v>
      </c>
      <c r="K9" s="169">
        <f>ROUND(E9*J9,2)</f>
        <v>203</v>
      </c>
      <c r="L9" s="169">
        <v>21</v>
      </c>
      <c r="M9" s="169">
        <f>G9*(1+L9/100)</f>
        <v>0</v>
      </c>
      <c r="N9" s="162">
        <v>0</v>
      </c>
      <c r="O9" s="162">
        <f>ROUND(E9*N9,5)</f>
        <v>0</v>
      </c>
      <c r="P9" s="162">
        <v>0</v>
      </c>
      <c r="Q9" s="162">
        <f>ROUND(E9*P9,5)</f>
        <v>0</v>
      </c>
      <c r="R9" s="162"/>
      <c r="S9" s="162"/>
      <c r="T9" s="163">
        <v>0.42199999999999999</v>
      </c>
      <c r="U9" s="162">
        <f>ROUND(E9*T9,2)</f>
        <v>0.42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147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3">
        <v>2</v>
      </c>
      <c r="B10" s="159" t="s">
        <v>148</v>
      </c>
      <c r="C10" s="186" t="s">
        <v>149</v>
      </c>
      <c r="D10" s="161" t="s">
        <v>146</v>
      </c>
      <c r="E10" s="167">
        <v>1</v>
      </c>
      <c r="F10" s="169"/>
      <c r="G10" s="169"/>
      <c r="H10" s="169">
        <v>0</v>
      </c>
      <c r="I10" s="169">
        <f>ROUND(E10*H10,2)</f>
        <v>0</v>
      </c>
      <c r="J10" s="169">
        <v>42.7</v>
      </c>
      <c r="K10" s="169">
        <f>ROUND(E10*J10,2)</f>
        <v>42.7</v>
      </c>
      <c r="L10" s="169">
        <v>21</v>
      </c>
      <c r="M10" s="169">
        <f>G10*(1+L10/100)</f>
        <v>0</v>
      </c>
      <c r="N10" s="162">
        <v>0</v>
      </c>
      <c r="O10" s="162">
        <f>ROUND(E10*N10,5)</f>
        <v>0</v>
      </c>
      <c r="P10" s="162">
        <v>0</v>
      </c>
      <c r="Q10" s="162">
        <f>ROUND(E10*P10,5)</f>
        <v>0</v>
      </c>
      <c r="R10" s="162"/>
      <c r="S10" s="162"/>
      <c r="T10" s="163">
        <v>8.7999999999999995E-2</v>
      </c>
      <c r="U10" s="162">
        <f>ROUND(E10*T10,2)</f>
        <v>0.09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 t="s">
        <v>147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3">
        <v>3</v>
      </c>
      <c r="B11" s="159" t="s">
        <v>150</v>
      </c>
      <c r="C11" s="186" t="s">
        <v>151</v>
      </c>
      <c r="D11" s="161" t="s">
        <v>152</v>
      </c>
      <c r="E11" s="167">
        <v>99</v>
      </c>
      <c r="F11" s="169"/>
      <c r="G11" s="169"/>
      <c r="H11" s="169">
        <v>0</v>
      </c>
      <c r="I11" s="169">
        <f>ROUND(E11*H11,2)</f>
        <v>0</v>
      </c>
      <c r="J11" s="169">
        <v>13.3</v>
      </c>
      <c r="K11" s="169">
        <f>ROUND(E11*J11,2)</f>
        <v>1316.7</v>
      </c>
      <c r="L11" s="169">
        <v>21</v>
      </c>
      <c r="M11" s="169">
        <f>G11*(1+L11/100)</f>
        <v>0</v>
      </c>
      <c r="N11" s="162">
        <v>0</v>
      </c>
      <c r="O11" s="162">
        <f>ROUND(E11*N11,5)</f>
        <v>0</v>
      </c>
      <c r="P11" s="162">
        <v>0</v>
      </c>
      <c r="Q11" s="162">
        <f>ROUND(E11*P11,5)</f>
        <v>0</v>
      </c>
      <c r="R11" s="162"/>
      <c r="S11" s="162"/>
      <c r="T11" s="163">
        <v>1.7999999999999999E-2</v>
      </c>
      <c r="U11" s="162">
        <f>ROUND(E11*T11,2)</f>
        <v>1.78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 t="s">
        <v>147</v>
      </c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54" t="s">
        <v>142</v>
      </c>
      <c r="B12" s="160" t="s">
        <v>61</v>
      </c>
      <c r="C12" s="187" t="s">
        <v>62</v>
      </c>
      <c r="D12" s="164"/>
      <c r="E12" s="168"/>
      <c r="F12" s="170"/>
      <c r="G12" s="170"/>
      <c r="H12" s="170"/>
      <c r="I12" s="170">
        <f>SUM(I13:I14)</f>
        <v>856.64</v>
      </c>
      <c r="J12" s="170"/>
      <c r="K12" s="170">
        <f>SUM(K13:K14)</f>
        <v>1046.92</v>
      </c>
      <c r="L12" s="170"/>
      <c r="M12" s="170">
        <f>SUM(M13:M14)</f>
        <v>0</v>
      </c>
      <c r="N12" s="165"/>
      <c r="O12" s="165">
        <f>SUM(O13:O14)</f>
        <v>0.38397000000000003</v>
      </c>
      <c r="P12" s="165"/>
      <c r="Q12" s="165">
        <f>SUM(Q13:Q14)</f>
        <v>0</v>
      </c>
      <c r="R12" s="165"/>
      <c r="S12" s="165"/>
      <c r="T12" s="166"/>
      <c r="U12" s="165">
        <f>SUM(U13:U14)</f>
        <v>2.2400000000000002</v>
      </c>
      <c r="AE12" t="s">
        <v>143</v>
      </c>
    </row>
    <row r="13" spans="1:60" ht="22.5" outlineLevel="1" x14ac:dyDescent="0.2">
      <c r="A13" s="153">
        <v>4</v>
      </c>
      <c r="B13" s="159" t="s">
        <v>153</v>
      </c>
      <c r="C13" s="186" t="s">
        <v>154</v>
      </c>
      <c r="D13" s="161" t="s">
        <v>152</v>
      </c>
      <c r="E13" s="167">
        <v>1.04</v>
      </c>
      <c r="F13" s="169"/>
      <c r="G13" s="169"/>
      <c r="H13" s="169">
        <v>512.5</v>
      </c>
      <c r="I13" s="169">
        <f>ROUND(E13*H13,2)</f>
        <v>533</v>
      </c>
      <c r="J13" s="169">
        <v>536.5</v>
      </c>
      <c r="K13" s="169">
        <f>ROUND(E13*J13,2)</f>
        <v>557.96</v>
      </c>
      <c r="L13" s="169">
        <v>21</v>
      </c>
      <c r="M13" s="169">
        <f>G13*(1+L13/100)</f>
        <v>0</v>
      </c>
      <c r="N13" s="162">
        <v>0.24104999999999999</v>
      </c>
      <c r="O13" s="162">
        <f>ROUND(E13*N13,5)</f>
        <v>0.25069000000000002</v>
      </c>
      <c r="P13" s="162">
        <v>0</v>
      </c>
      <c r="Q13" s="162">
        <f>ROUND(E13*P13,5)</f>
        <v>0</v>
      </c>
      <c r="R13" s="162"/>
      <c r="S13" s="162"/>
      <c r="T13" s="163">
        <v>1.153</v>
      </c>
      <c r="U13" s="162">
        <f>ROUND(E13*T13,2)</f>
        <v>1.2</v>
      </c>
      <c r="V13" s="152"/>
      <c r="W13" s="152"/>
      <c r="X13" s="152"/>
      <c r="Y13" s="152"/>
      <c r="Z13" s="152"/>
      <c r="AA13" s="152"/>
      <c r="AB13" s="152"/>
      <c r="AC13" s="152"/>
      <c r="AD13" s="152"/>
      <c r="AE13" s="152" t="s">
        <v>147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53">
        <v>5</v>
      </c>
      <c r="B14" s="159" t="s">
        <v>155</v>
      </c>
      <c r="C14" s="186" t="s">
        <v>156</v>
      </c>
      <c r="D14" s="161" t="s">
        <v>152</v>
      </c>
      <c r="E14" s="167">
        <v>0.85</v>
      </c>
      <c r="F14" s="169"/>
      <c r="G14" s="169"/>
      <c r="H14" s="169">
        <v>380.75</v>
      </c>
      <c r="I14" s="169">
        <f>ROUND(E14*H14,2)</f>
        <v>323.64</v>
      </c>
      <c r="J14" s="169">
        <v>575.25</v>
      </c>
      <c r="K14" s="169">
        <f>ROUND(E14*J14,2)</f>
        <v>488.96</v>
      </c>
      <c r="L14" s="169">
        <v>21</v>
      </c>
      <c r="M14" s="169">
        <f>G14*(1+L14/100)</f>
        <v>0</v>
      </c>
      <c r="N14" s="162">
        <v>0.15679999999999999</v>
      </c>
      <c r="O14" s="162">
        <f>ROUND(E14*N14,5)</f>
        <v>0.13328000000000001</v>
      </c>
      <c r="P14" s="162">
        <v>0</v>
      </c>
      <c r="Q14" s="162">
        <f>ROUND(E14*P14,5)</f>
        <v>0</v>
      </c>
      <c r="R14" s="162"/>
      <c r="S14" s="162"/>
      <c r="T14" s="163">
        <v>1.2225999999999999</v>
      </c>
      <c r="U14" s="162">
        <f>ROUND(E14*T14,2)</f>
        <v>1.04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147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54" t="s">
        <v>142</v>
      </c>
      <c r="B15" s="160" t="s">
        <v>63</v>
      </c>
      <c r="C15" s="187" t="s">
        <v>64</v>
      </c>
      <c r="D15" s="164"/>
      <c r="E15" s="168"/>
      <c r="F15" s="170"/>
      <c r="G15" s="170"/>
      <c r="H15" s="170"/>
      <c r="I15" s="170">
        <f>SUM(I16:I21)</f>
        <v>68530.259999999995</v>
      </c>
      <c r="J15" s="170"/>
      <c r="K15" s="170">
        <f>SUM(K16:K21)</f>
        <v>30755.119999999999</v>
      </c>
      <c r="L15" s="170"/>
      <c r="M15" s="170">
        <f>SUM(M16:M21)</f>
        <v>0</v>
      </c>
      <c r="N15" s="165"/>
      <c r="O15" s="165">
        <f>SUM(O16:O21)</f>
        <v>76.425370000000001</v>
      </c>
      <c r="P15" s="165"/>
      <c r="Q15" s="165">
        <f>SUM(Q16:Q21)</f>
        <v>0</v>
      </c>
      <c r="R15" s="165"/>
      <c r="S15" s="165"/>
      <c r="T15" s="166"/>
      <c r="U15" s="165">
        <f>SUM(U16:U21)</f>
        <v>60.15</v>
      </c>
      <c r="AE15" t="s">
        <v>143</v>
      </c>
    </row>
    <row r="16" spans="1:60" ht="22.5" outlineLevel="1" x14ac:dyDescent="0.2">
      <c r="A16" s="153">
        <v>6</v>
      </c>
      <c r="B16" s="159" t="s">
        <v>157</v>
      </c>
      <c r="C16" s="186" t="s">
        <v>158</v>
      </c>
      <c r="D16" s="161" t="s">
        <v>152</v>
      </c>
      <c r="E16" s="167">
        <v>99</v>
      </c>
      <c r="F16" s="169"/>
      <c r="G16" s="169"/>
      <c r="H16" s="169">
        <v>87.85</v>
      </c>
      <c r="I16" s="169">
        <f t="shared" ref="I16:I21" si="0">ROUND(E16*H16,2)</f>
        <v>8697.15</v>
      </c>
      <c r="J16" s="169">
        <v>11.050000000000011</v>
      </c>
      <c r="K16" s="169">
        <f t="shared" ref="K16:K21" si="1">ROUND(E16*J16,2)</f>
        <v>1093.95</v>
      </c>
      <c r="L16" s="169">
        <v>21</v>
      </c>
      <c r="M16" s="169">
        <f t="shared" ref="M16:M21" si="2">G16*(1+L16/100)</f>
        <v>0</v>
      </c>
      <c r="N16" s="162">
        <v>0.4032</v>
      </c>
      <c r="O16" s="162">
        <f t="shared" ref="O16:O21" si="3">ROUND(E16*N16,5)</f>
        <v>39.916800000000002</v>
      </c>
      <c r="P16" s="162">
        <v>0</v>
      </c>
      <c r="Q16" s="162">
        <f t="shared" ref="Q16:Q21" si="4">ROUND(E16*P16,5)</f>
        <v>0</v>
      </c>
      <c r="R16" s="162"/>
      <c r="S16" s="162"/>
      <c r="T16" s="163">
        <v>2.5999999999999999E-2</v>
      </c>
      <c r="U16" s="162">
        <f t="shared" ref="U16:U21" si="5">ROUND(E16*T16,2)</f>
        <v>2.57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 t="s">
        <v>147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3">
        <v>7</v>
      </c>
      <c r="B17" s="159" t="s">
        <v>159</v>
      </c>
      <c r="C17" s="186" t="s">
        <v>160</v>
      </c>
      <c r="D17" s="161" t="s">
        <v>152</v>
      </c>
      <c r="E17" s="167">
        <v>99</v>
      </c>
      <c r="F17" s="169"/>
      <c r="G17" s="169"/>
      <c r="H17" s="169">
        <v>41.05</v>
      </c>
      <c r="I17" s="169">
        <f t="shared" si="0"/>
        <v>4063.95</v>
      </c>
      <c r="J17" s="169">
        <v>23.150000000000006</v>
      </c>
      <c r="K17" s="169">
        <f t="shared" si="1"/>
        <v>2291.85</v>
      </c>
      <c r="L17" s="169">
        <v>21</v>
      </c>
      <c r="M17" s="169">
        <f t="shared" si="2"/>
        <v>0</v>
      </c>
      <c r="N17" s="162">
        <v>0.1008</v>
      </c>
      <c r="O17" s="162">
        <f t="shared" si="3"/>
        <v>9.9792000000000005</v>
      </c>
      <c r="P17" s="162">
        <v>0</v>
      </c>
      <c r="Q17" s="162">
        <f t="shared" si="4"/>
        <v>0</v>
      </c>
      <c r="R17" s="162"/>
      <c r="S17" s="162"/>
      <c r="T17" s="163">
        <v>2.5000000000000001E-2</v>
      </c>
      <c r="U17" s="162">
        <f t="shared" si="5"/>
        <v>2.48</v>
      </c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147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3">
        <v>8</v>
      </c>
      <c r="B18" s="159" t="s">
        <v>161</v>
      </c>
      <c r="C18" s="186" t="s">
        <v>162</v>
      </c>
      <c r="D18" s="161" t="s">
        <v>163</v>
      </c>
      <c r="E18" s="167">
        <v>1.1879999999999999</v>
      </c>
      <c r="F18" s="169"/>
      <c r="G18" s="169"/>
      <c r="H18" s="169">
        <v>5500</v>
      </c>
      <c r="I18" s="169">
        <f t="shared" si="0"/>
        <v>6534</v>
      </c>
      <c r="J18" s="169">
        <v>0</v>
      </c>
      <c r="K18" s="169">
        <f t="shared" si="1"/>
        <v>0</v>
      </c>
      <c r="L18" s="169">
        <v>21</v>
      </c>
      <c r="M18" s="169">
        <f t="shared" si="2"/>
        <v>0</v>
      </c>
      <c r="N18" s="162">
        <v>1</v>
      </c>
      <c r="O18" s="162">
        <f t="shared" si="3"/>
        <v>1.1879999999999999</v>
      </c>
      <c r="P18" s="162">
        <v>0</v>
      </c>
      <c r="Q18" s="162">
        <f t="shared" si="4"/>
        <v>0</v>
      </c>
      <c r="R18" s="162"/>
      <c r="S18" s="162"/>
      <c r="T18" s="163">
        <v>0</v>
      </c>
      <c r="U18" s="162">
        <f t="shared" si="5"/>
        <v>0</v>
      </c>
      <c r="V18" s="152"/>
      <c r="W18" s="152"/>
      <c r="X18" s="152"/>
      <c r="Y18" s="152"/>
      <c r="Z18" s="152"/>
      <c r="AA18" s="152"/>
      <c r="AB18" s="152"/>
      <c r="AC18" s="152"/>
      <c r="AD18" s="152"/>
      <c r="AE18" s="152" t="s">
        <v>164</v>
      </c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3">
        <v>9</v>
      </c>
      <c r="B19" s="159" t="s">
        <v>165</v>
      </c>
      <c r="C19" s="186" t="s">
        <v>166</v>
      </c>
      <c r="D19" s="161" t="s">
        <v>152</v>
      </c>
      <c r="E19" s="167">
        <v>101.97</v>
      </c>
      <c r="F19" s="169"/>
      <c r="G19" s="169"/>
      <c r="H19" s="169">
        <v>17.739999999999998</v>
      </c>
      <c r="I19" s="169">
        <f t="shared" si="0"/>
        <v>1808.95</v>
      </c>
      <c r="J19" s="169">
        <v>249.26</v>
      </c>
      <c r="K19" s="169">
        <f t="shared" si="1"/>
        <v>25417.040000000001</v>
      </c>
      <c r="L19" s="169">
        <v>21</v>
      </c>
      <c r="M19" s="169">
        <f t="shared" si="2"/>
        <v>0</v>
      </c>
      <c r="N19" s="162">
        <v>3.15E-2</v>
      </c>
      <c r="O19" s="162">
        <f t="shared" si="3"/>
        <v>3.2120600000000001</v>
      </c>
      <c r="P19" s="162">
        <v>0</v>
      </c>
      <c r="Q19" s="162">
        <f t="shared" si="4"/>
        <v>0</v>
      </c>
      <c r="R19" s="162"/>
      <c r="S19" s="162"/>
      <c r="T19" s="163">
        <v>0.52</v>
      </c>
      <c r="U19" s="162">
        <f t="shared" si="5"/>
        <v>53.02</v>
      </c>
      <c r="V19" s="152"/>
      <c r="W19" s="152"/>
      <c r="X19" s="152"/>
      <c r="Y19" s="152"/>
      <c r="Z19" s="152"/>
      <c r="AA19" s="152"/>
      <c r="AB19" s="152"/>
      <c r="AC19" s="152"/>
      <c r="AD19" s="152"/>
      <c r="AE19" s="152" t="s">
        <v>147</v>
      </c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3">
        <v>10</v>
      </c>
      <c r="B20" s="159" t="s">
        <v>167</v>
      </c>
      <c r="C20" s="186" t="s">
        <v>168</v>
      </c>
      <c r="D20" s="161" t="s">
        <v>152</v>
      </c>
      <c r="E20" s="167">
        <v>102.99</v>
      </c>
      <c r="F20" s="169"/>
      <c r="G20" s="169"/>
      <c r="H20" s="169">
        <v>411.2</v>
      </c>
      <c r="I20" s="169">
        <f t="shared" si="0"/>
        <v>42349.49</v>
      </c>
      <c r="J20" s="169">
        <v>0</v>
      </c>
      <c r="K20" s="169">
        <f t="shared" si="1"/>
        <v>0</v>
      </c>
      <c r="L20" s="169">
        <v>21</v>
      </c>
      <c r="M20" s="169">
        <f t="shared" si="2"/>
        <v>0</v>
      </c>
      <c r="N20" s="162">
        <v>9.375E-2</v>
      </c>
      <c r="O20" s="162">
        <f t="shared" si="3"/>
        <v>9.6553100000000001</v>
      </c>
      <c r="P20" s="162">
        <v>0</v>
      </c>
      <c r="Q20" s="162">
        <f t="shared" si="4"/>
        <v>0</v>
      </c>
      <c r="R20" s="162"/>
      <c r="S20" s="162"/>
      <c r="T20" s="163">
        <v>0</v>
      </c>
      <c r="U20" s="162">
        <f t="shared" si="5"/>
        <v>0</v>
      </c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164</v>
      </c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53">
        <v>11</v>
      </c>
      <c r="B21" s="159" t="s">
        <v>169</v>
      </c>
      <c r="C21" s="186" t="s">
        <v>170</v>
      </c>
      <c r="D21" s="161" t="s">
        <v>152</v>
      </c>
      <c r="E21" s="167">
        <v>99</v>
      </c>
      <c r="F21" s="169"/>
      <c r="G21" s="169"/>
      <c r="H21" s="169">
        <v>51.28</v>
      </c>
      <c r="I21" s="169">
        <f t="shared" si="0"/>
        <v>5076.72</v>
      </c>
      <c r="J21" s="169">
        <v>19.72</v>
      </c>
      <c r="K21" s="169">
        <f t="shared" si="1"/>
        <v>1952.28</v>
      </c>
      <c r="L21" s="169">
        <v>21</v>
      </c>
      <c r="M21" s="169">
        <f t="shared" si="2"/>
        <v>0</v>
      </c>
      <c r="N21" s="162">
        <v>0.126</v>
      </c>
      <c r="O21" s="162">
        <f t="shared" si="3"/>
        <v>12.474</v>
      </c>
      <c r="P21" s="162">
        <v>0</v>
      </c>
      <c r="Q21" s="162">
        <f t="shared" si="4"/>
        <v>0</v>
      </c>
      <c r="R21" s="162"/>
      <c r="S21" s="162"/>
      <c r="T21" s="163">
        <v>2.1000000000000001E-2</v>
      </c>
      <c r="U21" s="162">
        <f t="shared" si="5"/>
        <v>2.08</v>
      </c>
      <c r="V21" s="152"/>
      <c r="W21" s="152"/>
      <c r="X21" s="152"/>
      <c r="Y21" s="152"/>
      <c r="Z21" s="152"/>
      <c r="AA21" s="152"/>
      <c r="AB21" s="152"/>
      <c r="AC21" s="152"/>
      <c r="AD21" s="152"/>
      <c r="AE21" s="152" t="s">
        <v>147</v>
      </c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54" t="s">
        <v>142</v>
      </c>
      <c r="B22" s="160" t="s">
        <v>65</v>
      </c>
      <c r="C22" s="187" t="s">
        <v>66</v>
      </c>
      <c r="D22" s="164"/>
      <c r="E22" s="168"/>
      <c r="F22" s="170"/>
      <c r="G22" s="170"/>
      <c r="H22" s="170"/>
      <c r="I22" s="170">
        <f>SUM(I23:I24)</f>
        <v>16604.21</v>
      </c>
      <c r="J22" s="170"/>
      <c r="K22" s="170">
        <f>SUM(K23:K24)</f>
        <v>140022.70000000001</v>
      </c>
      <c r="L22" s="170"/>
      <c r="M22" s="170">
        <f>SUM(M23:M24)</f>
        <v>0</v>
      </c>
      <c r="N22" s="165"/>
      <c r="O22" s="165">
        <f>SUM(O23:O24)</f>
        <v>3.5950899999999999</v>
      </c>
      <c r="P22" s="165"/>
      <c r="Q22" s="165">
        <f>SUM(Q23:Q24)</f>
        <v>0</v>
      </c>
      <c r="R22" s="165"/>
      <c r="S22" s="165"/>
      <c r="T22" s="166"/>
      <c r="U22" s="165">
        <f>SUM(U23:U24)</f>
        <v>93.5</v>
      </c>
      <c r="AE22" t="s">
        <v>143</v>
      </c>
    </row>
    <row r="23" spans="1:60" ht="22.5" outlineLevel="1" x14ac:dyDescent="0.2">
      <c r="A23" s="153">
        <v>12</v>
      </c>
      <c r="B23" s="159" t="s">
        <v>171</v>
      </c>
      <c r="C23" s="186" t="s">
        <v>172</v>
      </c>
      <c r="D23" s="161" t="s">
        <v>152</v>
      </c>
      <c r="E23" s="167">
        <v>109.38</v>
      </c>
      <c r="F23" s="169"/>
      <c r="G23" s="169"/>
      <c r="H23" s="169">
        <v>132.52000000000001</v>
      </c>
      <c r="I23" s="169">
        <f>ROUND(E23*H23,2)</f>
        <v>14495.04</v>
      </c>
      <c r="J23" s="169">
        <v>238.98</v>
      </c>
      <c r="K23" s="169">
        <f>ROUND(E23*J23,2)</f>
        <v>26139.63</v>
      </c>
      <c r="L23" s="169">
        <v>21</v>
      </c>
      <c r="M23" s="169">
        <f>G23*(1+L23/100)</f>
        <v>0</v>
      </c>
      <c r="N23" s="162">
        <v>2.7550000000000002E-2</v>
      </c>
      <c r="O23" s="162">
        <f>ROUND(E23*N23,5)</f>
        <v>3.01342</v>
      </c>
      <c r="P23" s="162">
        <v>0</v>
      </c>
      <c r="Q23" s="162">
        <f>ROUND(E23*P23,5)</f>
        <v>0</v>
      </c>
      <c r="R23" s="162"/>
      <c r="S23" s="162"/>
      <c r="T23" s="163">
        <v>0.44740000000000002</v>
      </c>
      <c r="U23" s="162">
        <f>ROUND(E23*T23,2)</f>
        <v>48.94</v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173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3">
        <v>13</v>
      </c>
      <c r="B24" s="159" t="s">
        <v>174</v>
      </c>
      <c r="C24" s="186" t="s">
        <v>175</v>
      </c>
      <c r="D24" s="161" t="s">
        <v>176</v>
      </c>
      <c r="E24" s="167">
        <v>244.4</v>
      </c>
      <c r="F24" s="169"/>
      <c r="G24" s="169"/>
      <c r="H24" s="169">
        <v>8.6300000000000008</v>
      </c>
      <c r="I24" s="169">
        <f>ROUND(E24*H24,2)</f>
        <v>2109.17</v>
      </c>
      <c r="J24" s="169">
        <v>465.97</v>
      </c>
      <c r="K24" s="169">
        <f>ROUND(E24*J24,2)</f>
        <v>113883.07</v>
      </c>
      <c r="L24" s="169">
        <v>21</v>
      </c>
      <c r="M24" s="169">
        <f>G24*(1+L24/100)</f>
        <v>0</v>
      </c>
      <c r="N24" s="162">
        <v>2.3800000000000002E-3</v>
      </c>
      <c r="O24" s="162">
        <f>ROUND(E24*N24,5)</f>
        <v>0.58167000000000002</v>
      </c>
      <c r="P24" s="162">
        <v>0</v>
      </c>
      <c r="Q24" s="162">
        <f>ROUND(E24*P24,5)</f>
        <v>0</v>
      </c>
      <c r="R24" s="162"/>
      <c r="S24" s="162"/>
      <c r="T24" s="163">
        <v>0.18232999999999999</v>
      </c>
      <c r="U24" s="162">
        <f>ROUND(E24*T24,2)</f>
        <v>44.56</v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147</v>
      </c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54" t="s">
        <v>142</v>
      </c>
      <c r="B25" s="160" t="s">
        <v>67</v>
      </c>
      <c r="C25" s="187" t="s">
        <v>68</v>
      </c>
      <c r="D25" s="164"/>
      <c r="E25" s="168"/>
      <c r="F25" s="170"/>
      <c r="G25" s="170"/>
      <c r="H25" s="170"/>
      <c r="I25" s="170">
        <f>SUM(I26:I31)</f>
        <v>13387.74</v>
      </c>
      <c r="J25" s="170"/>
      <c r="K25" s="170">
        <f>SUM(K26:K31)</f>
        <v>22357.260000000002</v>
      </c>
      <c r="L25" s="170"/>
      <c r="M25" s="170">
        <f>SUM(M26:M31)</f>
        <v>0</v>
      </c>
      <c r="N25" s="165"/>
      <c r="O25" s="165">
        <f>SUM(O26:O31)</f>
        <v>1.6053600000000001</v>
      </c>
      <c r="P25" s="165"/>
      <c r="Q25" s="165">
        <f>SUM(Q26:Q31)</f>
        <v>2.3171500000000003</v>
      </c>
      <c r="R25" s="165"/>
      <c r="S25" s="165"/>
      <c r="T25" s="166"/>
      <c r="U25" s="165">
        <f>SUM(U26:U31)</f>
        <v>49.99</v>
      </c>
      <c r="AE25" t="s">
        <v>143</v>
      </c>
    </row>
    <row r="26" spans="1:60" ht="22.5" outlineLevel="1" x14ac:dyDescent="0.2">
      <c r="A26" s="153">
        <v>14</v>
      </c>
      <c r="B26" s="159" t="s">
        <v>177</v>
      </c>
      <c r="C26" s="186" t="s">
        <v>178</v>
      </c>
      <c r="D26" s="161" t="s">
        <v>179</v>
      </c>
      <c r="E26" s="167">
        <v>2</v>
      </c>
      <c r="F26" s="169"/>
      <c r="G26" s="169"/>
      <c r="H26" s="169">
        <v>1209.17</v>
      </c>
      <c r="I26" s="169">
        <f t="shared" ref="I26:I31" si="6">ROUND(E26*H26,2)</f>
        <v>2418.34</v>
      </c>
      <c r="J26" s="169">
        <v>985.82999999999993</v>
      </c>
      <c r="K26" s="169">
        <f t="shared" ref="K26:K31" si="7">ROUND(E26*J26,2)</f>
        <v>1971.66</v>
      </c>
      <c r="L26" s="169">
        <v>21</v>
      </c>
      <c r="M26" s="169">
        <f t="shared" ref="M26:M31" si="8">G26*(1+L26/100)</f>
        <v>0</v>
      </c>
      <c r="N26" s="162">
        <v>6.4710000000000004E-2</v>
      </c>
      <c r="O26" s="162">
        <f t="shared" ref="O26:O31" si="9">ROUND(E26*N26,5)</f>
        <v>0.12942000000000001</v>
      </c>
      <c r="P26" s="162">
        <v>0</v>
      </c>
      <c r="Q26" s="162">
        <f t="shared" ref="Q26:Q31" si="10">ROUND(E26*P26,5)</f>
        <v>0</v>
      </c>
      <c r="R26" s="162"/>
      <c r="S26" s="162"/>
      <c r="T26" s="163">
        <v>2.097</v>
      </c>
      <c r="U26" s="162">
        <f t="shared" ref="U26:U31" si="11">ROUND(E26*T26,2)</f>
        <v>4.1900000000000004</v>
      </c>
      <c r="V26" s="152"/>
      <c r="W26" s="152"/>
      <c r="X26" s="152"/>
      <c r="Y26" s="152"/>
      <c r="Z26" s="152"/>
      <c r="AA26" s="152"/>
      <c r="AB26" s="152"/>
      <c r="AC26" s="152"/>
      <c r="AD26" s="152"/>
      <c r="AE26" s="152" t="s">
        <v>147</v>
      </c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53">
        <v>15</v>
      </c>
      <c r="B27" s="159" t="s">
        <v>180</v>
      </c>
      <c r="C27" s="186" t="s">
        <v>181</v>
      </c>
      <c r="D27" s="161" t="s">
        <v>179</v>
      </c>
      <c r="E27" s="167">
        <v>1</v>
      </c>
      <c r="F27" s="169"/>
      <c r="G27" s="169"/>
      <c r="H27" s="169">
        <v>1534.17</v>
      </c>
      <c r="I27" s="169">
        <f t="shared" si="6"/>
        <v>1534.17</v>
      </c>
      <c r="J27" s="169">
        <v>985.82999999999993</v>
      </c>
      <c r="K27" s="169">
        <f t="shared" si="7"/>
        <v>985.83</v>
      </c>
      <c r="L27" s="169">
        <v>21</v>
      </c>
      <c r="M27" s="169">
        <f t="shared" si="8"/>
        <v>0</v>
      </c>
      <c r="N27" s="162">
        <v>6.6909999999999997E-2</v>
      </c>
      <c r="O27" s="162">
        <f t="shared" si="9"/>
        <v>6.6909999999999997E-2</v>
      </c>
      <c r="P27" s="162">
        <v>0</v>
      </c>
      <c r="Q27" s="162">
        <f t="shared" si="10"/>
        <v>0</v>
      </c>
      <c r="R27" s="162"/>
      <c r="S27" s="162"/>
      <c r="T27" s="163">
        <v>2.097</v>
      </c>
      <c r="U27" s="162">
        <f t="shared" si="11"/>
        <v>2.1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147</v>
      </c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33.75" outlineLevel="1" x14ac:dyDescent="0.2">
      <c r="A28" s="153">
        <v>16</v>
      </c>
      <c r="B28" s="159" t="s">
        <v>182</v>
      </c>
      <c r="C28" s="186" t="s">
        <v>183</v>
      </c>
      <c r="D28" s="161" t="s">
        <v>179</v>
      </c>
      <c r="E28" s="167">
        <v>1</v>
      </c>
      <c r="F28" s="169"/>
      <c r="G28" s="169"/>
      <c r="H28" s="169">
        <v>1476.17</v>
      </c>
      <c r="I28" s="169">
        <f t="shared" si="6"/>
        <v>1476.17</v>
      </c>
      <c r="J28" s="169">
        <v>883.82999999999993</v>
      </c>
      <c r="K28" s="169">
        <f t="shared" si="7"/>
        <v>883.83</v>
      </c>
      <c r="L28" s="169">
        <v>21</v>
      </c>
      <c r="M28" s="169">
        <f t="shared" si="8"/>
        <v>0</v>
      </c>
      <c r="N28" s="162">
        <v>3.2070000000000001E-2</v>
      </c>
      <c r="O28" s="162">
        <f t="shared" si="9"/>
        <v>3.2070000000000001E-2</v>
      </c>
      <c r="P28" s="162">
        <v>0</v>
      </c>
      <c r="Q28" s="162">
        <f t="shared" si="10"/>
        <v>0</v>
      </c>
      <c r="R28" s="162"/>
      <c r="S28" s="162"/>
      <c r="T28" s="163">
        <v>1.86</v>
      </c>
      <c r="U28" s="162">
        <f t="shared" si="11"/>
        <v>1.86</v>
      </c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147</v>
      </c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3">
        <v>17</v>
      </c>
      <c r="B29" s="159" t="s">
        <v>184</v>
      </c>
      <c r="C29" s="186" t="s">
        <v>185</v>
      </c>
      <c r="D29" s="161" t="s">
        <v>179</v>
      </c>
      <c r="E29" s="167">
        <v>1</v>
      </c>
      <c r="F29" s="169"/>
      <c r="G29" s="169"/>
      <c r="H29" s="169">
        <v>3436.01</v>
      </c>
      <c r="I29" s="169">
        <f t="shared" si="6"/>
        <v>3436.01</v>
      </c>
      <c r="J29" s="169">
        <v>7283.99</v>
      </c>
      <c r="K29" s="169">
        <f t="shared" si="7"/>
        <v>7283.99</v>
      </c>
      <c r="L29" s="169">
        <v>21</v>
      </c>
      <c r="M29" s="169">
        <f t="shared" si="8"/>
        <v>0</v>
      </c>
      <c r="N29" s="162">
        <v>0.63465000000000005</v>
      </c>
      <c r="O29" s="162">
        <f t="shared" si="9"/>
        <v>0.63465000000000005</v>
      </c>
      <c r="P29" s="162">
        <v>0.99360000000000004</v>
      </c>
      <c r="Q29" s="162">
        <f t="shared" si="10"/>
        <v>0.99360000000000004</v>
      </c>
      <c r="R29" s="162"/>
      <c r="S29" s="162"/>
      <c r="T29" s="163">
        <v>16.507650000000002</v>
      </c>
      <c r="U29" s="162">
        <f t="shared" si="11"/>
        <v>16.510000000000002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173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53">
        <v>18</v>
      </c>
      <c r="B30" s="159" t="s">
        <v>186</v>
      </c>
      <c r="C30" s="186" t="s">
        <v>187</v>
      </c>
      <c r="D30" s="161" t="s">
        <v>179</v>
      </c>
      <c r="E30" s="167">
        <v>1</v>
      </c>
      <c r="F30" s="169"/>
      <c r="G30" s="169"/>
      <c r="H30" s="169">
        <v>3234.2</v>
      </c>
      <c r="I30" s="169">
        <f t="shared" si="6"/>
        <v>3234.2</v>
      </c>
      <c r="J30" s="169">
        <v>7085.8</v>
      </c>
      <c r="K30" s="169">
        <f t="shared" si="7"/>
        <v>7085.8</v>
      </c>
      <c r="L30" s="169">
        <v>21</v>
      </c>
      <c r="M30" s="169">
        <f t="shared" si="8"/>
        <v>0</v>
      </c>
      <c r="N30" s="162">
        <v>0.52312000000000003</v>
      </c>
      <c r="O30" s="162">
        <f t="shared" si="9"/>
        <v>0.52312000000000003</v>
      </c>
      <c r="P30" s="162">
        <v>1.1034999999999999</v>
      </c>
      <c r="Q30" s="162">
        <f t="shared" si="10"/>
        <v>1.1034999999999999</v>
      </c>
      <c r="R30" s="162"/>
      <c r="S30" s="162"/>
      <c r="T30" s="163">
        <v>16.116389999999999</v>
      </c>
      <c r="U30" s="162">
        <f t="shared" si="11"/>
        <v>16.12</v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 t="s">
        <v>173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53">
        <v>19</v>
      </c>
      <c r="B31" s="159" t="s">
        <v>188</v>
      </c>
      <c r="C31" s="186" t="s">
        <v>189</v>
      </c>
      <c r="D31" s="161" t="s">
        <v>179</v>
      </c>
      <c r="E31" s="167">
        <v>1</v>
      </c>
      <c r="F31" s="169"/>
      <c r="G31" s="169"/>
      <c r="H31" s="169">
        <v>1288.8499999999999</v>
      </c>
      <c r="I31" s="169">
        <f t="shared" si="6"/>
        <v>1288.8499999999999</v>
      </c>
      <c r="J31" s="169">
        <v>4146.1499999999996</v>
      </c>
      <c r="K31" s="169">
        <f t="shared" si="7"/>
        <v>4146.1499999999996</v>
      </c>
      <c r="L31" s="169">
        <v>21</v>
      </c>
      <c r="M31" s="169">
        <f t="shared" si="8"/>
        <v>0</v>
      </c>
      <c r="N31" s="162">
        <v>0.21919</v>
      </c>
      <c r="O31" s="162">
        <f t="shared" si="9"/>
        <v>0.21919</v>
      </c>
      <c r="P31" s="162">
        <v>0.22005</v>
      </c>
      <c r="Q31" s="162">
        <f t="shared" si="10"/>
        <v>0.22005</v>
      </c>
      <c r="R31" s="162"/>
      <c r="S31" s="162"/>
      <c r="T31" s="163">
        <v>9.2077200000000001</v>
      </c>
      <c r="U31" s="162">
        <f t="shared" si="11"/>
        <v>9.2100000000000009</v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173</v>
      </c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54" t="s">
        <v>142</v>
      </c>
      <c r="B32" s="160" t="s">
        <v>69</v>
      </c>
      <c r="C32" s="187" t="s">
        <v>70</v>
      </c>
      <c r="D32" s="164"/>
      <c r="E32" s="168"/>
      <c r="F32" s="170"/>
      <c r="G32" s="170"/>
      <c r="H32" s="170"/>
      <c r="I32" s="170">
        <f>SUM(I33:I33)</f>
        <v>0</v>
      </c>
      <c r="J32" s="170"/>
      <c r="K32" s="170">
        <f>SUM(K33:K33)</f>
        <v>12615</v>
      </c>
      <c r="L32" s="170"/>
      <c r="M32" s="170">
        <f>SUM(M33:M33)</f>
        <v>0</v>
      </c>
      <c r="N32" s="165"/>
      <c r="O32" s="165">
        <f>SUM(O33:O33)</f>
        <v>0</v>
      </c>
      <c r="P32" s="165"/>
      <c r="Q32" s="165">
        <f>SUM(Q33:Q33)</f>
        <v>0</v>
      </c>
      <c r="R32" s="165"/>
      <c r="S32" s="165"/>
      <c r="T32" s="166"/>
      <c r="U32" s="165">
        <f>SUM(U33:U33)</f>
        <v>30</v>
      </c>
      <c r="AE32" t="s">
        <v>143</v>
      </c>
    </row>
    <row r="33" spans="1:60" outlineLevel="1" x14ac:dyDescent="0.2">
      <c r="A33" s="153">
        <v>20</v>
      </c>
      <c r="B33" s="159" t="s">
        <v>190</v>
      </c>
      <c r="C33" s="186" t="s">
        <v>191</v>
      </c>
      <c r="D33" s="161" t="s">
        <v>192</v>
      </c>
      <c r="E33" s="167">
        <v>30</v>
      </c>
      <c r="F33" s="169"/>
      <c r="G33" s="169"/>
      <c r="H33" s="169">
        <v>0</v>
      </c>
      <c r="I33" s="169">
        <f>ROUND(E33*H33,2)</f>
        <v>0</v>
      </c>
      <c r="J33" s="169">
        <v>420.5</v>
      </c>
      <c r="K33" s="169">
        <f>ROUND(E33*J33,2)</f>
        <v>12615</v>
      </c>
      <c r="L33" s="169">
        <v>21</v>
      </c>
      <c r="M33" s="169">
        <f>G33*(1+L33/100)</f>
        <v>0</v>
      </c>
      <c r="N33" s="162">
        <v>0</v>
      </c>
      <c r="O33" s="162">
        <f>ROUND(E33*N33,5)</f>
        <v>0</v>
      </c>
      <c r="P33" s="162">
        <v>0</v>
      </c>
      <c r="Q33" s="162">
        <f>ROUND(E33*P33,5)</f>
        <v>0</v>
      </c>
      <c r="R33" s="162"/>
      <c r="S33" s="162"/>
      <c r="T33" s="163">
        <v>1</v>
      </c>
      <c r="U33" s="162">
        <f>ROUND(E33*T33,2)</f>
        <v>30</v>
      </c>
      <c r="V33" s="152"/>
      <c r="W33" s="152"/>
      <c r="X33" s="152"/>
      <c r="Y33" s="152"/>
      <c r="Z33" s="152"/>
      <c r="AA33" s="152"/>
      <c r="AB33" s="152"/>
      <c r="AC33" s="152"/>
      <c r="AD33" s="152"/>
      <c r="AE33" s="152" t="s">
        <v>147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54" t="s">
        <v>142</v>
      </c>
      <c r="B34" s="160" t="s">
        <v>71</v>
      </c>
      <c r="C34" s="187" t="s">
        <v>72</v>
      </c>
      <c r="D34" s="164"/>
      <c r="E34" s="168"/>
      <c r="F34" s="170"/>
      <c r="G34" s="170"/>
      <c r="H34" s="170"/>
      <c r="I34" s="170">
        <f>SUM(I35:I36)</f>
        <v>11980.39</v>
      </c>
      <c r="J34" s="170"/>
      <c r="K34" s="170">
        <f>SUM(K35:K36)</f>
        <v>4550.3599999999997</v>
      </c>
      <c r="L34" s="170"/>
      <c r="M34" s="170">
        <f>SUM(M35:M36)</f>
        <v>0</v>
      </c>
      <c r="N34" s="165"/>
      <c r="O34" s="165">
        <f>SUM(O35:O36)</f>
        <v>10.71236</v>
      </c>
      <c r="P34" s="165"/>
      <c r="Q34" s="165">
        <f>SUM(Q35:Q36)</f>
        <v>0</v>
      </c>
      <c r="R34" s="165"/>
      <c r="S34" s="165"/>
      <c r="T34" s="166"/>
      <c r="U34" s="165">
        <f>SUM(U35:U36)</f>
        <v>9.77</v>
      </c>
      <c r="AE34" t="s">
        <v>143</v>
      </c>
    </row>
    <row r="35" spans="1:60" ht="22.5" outlineLevel="1" x14ac:dyDescent="0.2">
      <c r="A35" s="153">
        <v>21</v>
      </c>
      <c r="B35" s="159" t="s">
        <v>193</v>
      </c>
      <c r="C35" s="186" t="s">
        <v>194</v>
      </c>
      <c r="D35" s="161" t="s">
        <v>176</v>
      </c>
      <c r="E35" s="167">
        <v>31</v>
      </c>
      <c r="F35" s="169"/>
      <c r="G35" s="169"/>
      <c r="H35" s="169">
        <v>320.33</v>
      </c>
      <c r="I35" s="169">
        <f>ROUND(E35*H35,2)</f>
        <v>9930.23</v>
      </c>
      <c r="J35" s="169">
        <v>128.17000000000002</v>
      </c>
      <c r="K35" s="169">
        <f>ROUND(E35*J35,2)</f>
        <v>3973.27</v>
      </c>
      <c r="L35" s="169">
        <v>21</v>
      </c>
      <c r="M35" s="169">
        <f>G35*(1+L35/100)</f>
        <v>0</v>
      </c>
      <c r="N35" s="162">
        <v>0.26980999999999999</v>
      </c>
      <c r="O35" s="162">
        <f>ROUND(E35*N35,5)</f>
        <v>8.3641100000000002</v>
      </c>
      <c r="P35" s="162">
        <v>0</v>
      </c>
      <c r="Q35" s="162">
        <f>ROUND(E35*P35,5)</f>
        <v>0</v>
      </c>
      <c r="R35" s="162"/>
      <c r="S35" s="162"/>
      <c r="T35" s="163">
        <v>0.27200000000000002</v>
      </c>
      <c r="U35" s="162">
        <f>ROUND(E35*T35,2)</f>
        <v>8.43</v>
      </c>
      <c r="V35" s="152"/>
      <c r="W35" s="152"/>
      <c r="X35" s="152"/>
      <c r="Y35" s="152"/>
      <c r="Z35" s="152"/>
      <c r="AA35" s="152"/>
      <c r="AB35" s="152"/>
      <c r="AC35" s="152"/>
      <c r="AD35" s="152"/>
      <c r="AE35" s="152" t="s">
        <v>147</v>
      </c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3">
        <v>22</v>
      </c>
      <c r="B36" s="159" t="s">
        <v>195</v>
      </c>
      <c r="C36" s="186" t="s">
        <v>196</v>
      </c>
      <c r="D36" s="161" t="s">
        <v>146</v>
      </c>
      <c r="E36" s="167">
        <v>0.93</v>
      </c>
      <c r="F36" s="169"/>
      <c r="G36" s="169"/>
      <c r="H36" s="169">
        <v>2204.4699999999998</v>
      </c>
      <c r="I36" s="169">
        <f>ROUND(E36*H36,2)</f>
        <v>2050.16</v>
      </c>
      <c r="J36" s="169">
        <v>620.5300000000002</v>
      </c>
      <c r="K36" s="169">
        <f>ROUND(E36*J36,2)</f>
        <v>577.09</v>
      </c>
      <c r="L36" s="169">
        <v>21</v>
      </c>
      <c r="M36" s="169">
        <f>G36*(1+L36/100)</f>
        <v>0</v>
      </c>
      <c r="N36" s="162">
        <v>2.5249999999999999</v>
      </c>
      <c r="O36" s="162">
        <f>ROUND(E36*N36,5)</f>
        <v>2.3482500000000002</v>
      </c>
      <c r="P36" s="162">
        <v>0</v>
      </c>
      <c r="Q36" s="162">
        <f>ROUND(E36*P36,5)</f>
        <v>0</v>
      </c>
      <c r="R36" s="162"/>
      <c r="S36" s="162"/>
      <c r="T36" s="163">
        <v>1.4419999999999999</v>
      </c>
      <c r="U36" s="162">
        <f>ROUND(E36*T36,2)</f>
        <v>1.34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 t="s">
        <v>147</v>
      </c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54" t="s">
        <v>142</v>
      </c>
      <c r="B37" s="160" t="s">
        <v>73</v>
      </c>
      <c r="C37" s="187" t="s">
        <v>74</v>
      </c>
      <c r="D37" s="164"/>
      <c r="E37" s="168"/>
      <c r="F37" s="170"/>
      <c r="G37" s="170"/>
      <c r="H37" s="170"/>
      <c r="I37" s="170">
        <f>SUM(I38:I38)</f>
        <v>4025.15</v>
      </c>
      <c r="J37" s="170"/>
      <c r="K37" s="170">
        <f>SUM(K38:K38)</f>
        <v>8243.89</v>
      </c>
      <c r="L37" s="170"/>
      <c r="M37" s="170">
        <f>SUM(M38:M38)</f>
        <v>0</v>
      </c>
      <c r="N37" s="165"/>
      <c r="O37" s="165">
        <f>SUM(O38:O38)</f>
        <v>0.13619999999999999</v>
      </c>
      <c r="P37" s="165"/>
      <c r="Q37" s="165">
        <f>SUM(Q38:Q38)</f>
        <v>0</v>
      </c>
      <c r="R37" s="165"/>
      <c r="S37" s="165"/>
      <c r="T37" s="166"/>
      <c r="U37" s="165">
        <f>SUM(U38:U38)</f>
        <v>19.920000000000002</v>
      </c>
      <c r="AE37" t="s">
        <v>143</v>
      </c>
    </row>
    <row r="38" spans="1:60" outlineLevel="1" x14ac:dyDescent="0.2">
      <c r="A38" s="153">
        <v>23</v>
      </c>
      <c r="B38" s="159" t="s">
        <v>197</v>
      </c>
      <c r="C38" s="186" t="s">
        <v>198</v>
      </c>
      <c r="D38" s="161" t="s">
        <v>152</v>
      </c>
      <c r="E38" s="167">
        <v>112.56</v>
      </c>
      <c r="F38" s="169"/>
      <c r="G38" s="169"/>
      <c r="H38" s="169">
        <v>35.76</v>
      </c>
      <c r="I38" s="169">
        <f>ROUND(E38*H38,2)</f>
        <v>4025.15</v>
      </c>
      <c r="J38" s="169">
        <v>73.240000000000009</v>
      </c>
      <c r="K38" s="169">
        <f>ROUND(E38*J38,2)</f>
        <v>8243.89</v>
      </c>
      <c r="L38" s="169">
        <v>21</v>
      </c>
      <c r="M38" s="169">
        <f>G38*(1+L38/100)</f>
        <v>0</v>
      </c>
      <c r="N38" s="162">
        <v>1.2099999999999999E-3</v>
      </c>
      <c r="O38" s="162">
        <f>ROUND(E38*N38,5)</f>
        <v>0.13619999999999999</v>
      </c>
      <c r="P38" s="162">
        <v>0</v>
      </c>
      <c r="Q38" s="162">
        <f>ROUND(E38*P38,5)</f>
        <v>0</v>
      </c>
      <c r="R38" s="162"/>
      <c r="S38" s="162"/>
      <c r="T38" s="163">
        <v>0.17699999999999999</v>
      </c>
      <c r="U38" s="162">
        <f>ROUND(E38*T38,2)</f>
        <v>19.920000000000002</v>
      </c>
      <c r="V38" s="152"/>
      <c r="W38" s="152"/>
      <c r="X38" s="152"/>
      <c r="Y38" s="152"/>
      <c r="Z38" s="152"/>
      <c r="AA38" s="152"/>
      <c r="AB38" s="152"/>
      <c r="AC38" s="152"/>
      <c r="AD38" s="152"/>
      <c r="AE38" s="152" t="s">
        <v>147</v>
      </c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54" t="s">
        <v>142</v>
      </c>
      <c r="B39" s="160" t="s">
        <v>75</v>
      </c>
      <c r="C39" s="187" t="s">
        <v>76</v>
      </c>
      <c r="D39" s="164"/>
      <c r="E39" s="168"/>
      <c r="F39" s="170"/>
      <c r="G39" s="170"/>
      <c r="H39" s="170"/>
      <c r="I39" s="170">
        <f>SUM(I40:I41)</f>
        <v>0</v>
      </c>
      <c r="J39" s="170"/>
      <c r="K39" s="170">
        <f>SUM(K40:K41)</f>
        <v>2990.8</v>
      </c>
      <c r="L39" s="170"/>
      <c r="M39" s="170">
        <f>SUM(M40:M41)</f>
        <v>0</v>
      </c>
      <c r="N39" s="165"/>
      <c r="O39" s="165">
        <f>SUM(O40:O41)</f>
        <v>0</v>
      </c>
      <c r="P39" s="165"/>
      <c r="Q39" s="165">
        <f>SUM(Q40:Q41)</f>
        <v>0</v>
      </c>
      <c r="R39" s="165"/>
      <c r="S39" s="165"/>
      <c r="T39" s="166"/>
      <c r="U39" s="165">
        <f>SUM(U40:U41)</f>
        <v>8.49</v>
      </c>
      <c r="AE39" t="s">
        <v>143</v>
      </c>
    </row>
    <row r="40" spans="1:60" outlineLevel="1" x14ac:dyDescent="0.2">
      <c r="A40" s="153">
        <v>24</v>
      </c>
      <c r="B40" s="159" t="s">
        <v>199</v>
      </c>
      <c r="C40" s="186" t="s">
        <v>200</v>
      </c>
      <c r="D40" s="161" t="s">
        <v>152</v>
      </c>
      <c r="E40" s="167">
        <v>359</v>
      </c>
      <c r="F40" s="169"/>
      <c r="G40" s="169"/>
      <c r="H40" s="169">
        <v>0</v>
      </c>
      <c r="I40" s="169">
        <f>ROUND(E40*H40,2)</f>
        <v>0</v>
      </c>
      <c r="J40" s="169">
        <v>5.3</v>
      </c>
      <c r="K40" s="169">
        <f>ROUND(E40*J40,2)</f>
        <v>1902.7</v>
      </c>
      <c r="L40" s="169">
        <v>21</v>
      </c>
      <c r="M40" s="169">
        <f>G40*(1+L40/100)</f>
        <v>0</v>
      </c>
      <c r="N40" s="162">
        <v>0</v>
      </c>
      <c r="O40" s="162">
        <f>ROUND(E40*N40,5)</f>
        <v>0</v>
      </c>
      <c r="P40" s="162">
        <v>0</v>
      </c>
      <c r="Q40" s="162">
        <f>ROUND(E40*P40,5)</f>
        <v>0</v>
      </c>
      <c r="R40" s="162"/>
      <c r="S40" s="162"/>
      <c r="T40" s="163">
        <v>1.4999999999999999E-2</v>
      </c>
      <c r="U40" s="162">
        <f>ROUND(E40*T40,2)</f>
        <v>5.39</v>
      </c>
      <c r="V40" s="152"/>
      <c r="W40" s="152"/>
      <c r="X40" s="152"/>
      <c r="Y40" s="152"/>
      <c r="Z40" s="152"/>
      <c r="AA40" s="152"/>
      <c r="AB40" s="152"/>
      <c r="AC40" s="152"/>
      <c r="AD40" s="152"/>
      <c r="AE40" s="152" t="s">
        <v>147</v>
      </c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3">
        <v>25</v>
      </c>
      <c r="B41" s="159" t="s">
        <v>201</v>
      </c>
      <c r="C41" s="186" t="s">
        <v>202</v>
      </c>
      <c r="D41" s="161" t="s">
        <v>152</v>
      </c>
      <c r="E41" s="167">
        <v>15.5</v>
      </c>
      <c r="F41" s="169"/>
      <c r="G41" s="169"/>
      <c r="H41" s="169">
        <v>0</v>
      </c>
      <c r="I41" s="169">
        <f>ROUND(E41*H41,2)</f>
        <v>0</v>
      </c>
      <c r="J41" s="169">
        <v>70.2</v>
      </c>
      <c r="K41" s="169">
        <f>ROUND(E41*J41,2)</f>
        <v>1088.0999999999999</v>
      </c>
      <c r="L41" s="169">
        <v>21</v>
      </c>
      <c r="M41" s="169">
        <f>G41*(1+L41/100)</f>
        <v>0</v>
      </c>
      <c r="N41" s="162">
        <v>0</v>
      </c>
      <c r="O41" s="162">
        <f>ROUND(E41*N41,5)</f>
        <v>0</v>
      </c>
      <c r="P41" s="162">
        <v>0</v>
      </c>
      <c r="Q41" s="162">
        <f>ROUND(E41*P41,5)</f>
        <v>0</v>
      </c>
      <c r="R41" s="162"/>
      <c r="S41" s="162"/>
      <c r="T41" s="163">
        <v>0.2</v>
      </c>
      <c r="U41" s="162">
        <f>ROUND(E41*T41,2)</f>
        <v>3.1</v>
      </c>
      <c r="V41" s="152"/>
      <c r="W41" s="152"/>
      <c r="X41" s="152"/>
      <c r="Y41" s="152"/>
      <c r="Z41" s="152"/>
      <c r="AA41" s="152"/>
      <c r="AB41" s="152"/>
      <c r="AC41" s="152"/>
      <c r="AD41" s="152"/>
      <c r="AE41" s="152" t="s">
        <v>147</v>
      </c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54" t="s">
        <v>142</v>
      </c>
      <c r="B42" s="160" t="s">
        <v>77</v>
      </c>
      <c r="C42" s="187" t="s">
        <v>78</v>
      </c>
      <c r="D42" s="164"/>
      <c r="E42" s="168"/>
      <c r="F42" s="170"/>
      <c r="G42" s="170"/>
      <c r="H42" s="170"/>
      <c r="I42" s="170">
        <f>SUM(I43:I52)</f>
        <v>3319.96</v>
      </c>
      <c r="J42" s="170"/>
      <c r="K42" s="170">
        <f>SUM(K43:K52)</f>
        <v>36793.1</v>
      </c>
      <c r="L42" s="170"/>
      <c r="M42" s="170">
        <f>SUM(M43:M52)</f>
        <v>0</v>
      </c>
      <c r="N42" s="165"/>
      <c r="O42" s="165">
        <f>SUM(O43:O52)</f>
        <v>0.14438000000000001</v>
      </c>
      <c r="P42" s="165"/>
      <c r="Q42" s="165">
        <f>SUM(Q43:Q52)</f>
        <v>11.545279999999998</v>
      </c>
      <c r="R42" s="165"/>
      <c r="S42" s="165"/>
      <c r="T42" s="166"/>
      <c r="U42" s="165">
        <f>SUM(U43:U52)</f>
        <v>78.239999999999981</v>
      </c>
      <c r="AE42" t="s">
        <v>143</v>
      </c>
    </row>
    <row r="43" spans="1:60" outlineLevel="1" x14ac:dyDescent="0.2">
      <c r="A43" s="153">
        <v>26</v>
      </c>
      <c r="B43" s="159" t="s">
        <v>203</v>
      </c>
      <c r="C43" s="186" t="s">
        <v>204</v>
      </c>
      <c r="D43" s="161" t="s">
        <v>152</v>
      </c>
      <c r="E43" s="167">
        <v>7.5</v>
      </c>
      <c r="F43" s="169"/>
      <c r="G43" s="169"/>
      <c r="H43" s="169">
        <v>15.3</v>
      </c>
      <c r="I43" s="169">
        <f t="shared" ref="I43:I52" si="12">ROUND(E43*H43,2)</f>
        <v>114.75</v>
      </c>
      <c r="J43" s="169">
        <v>147.19999999999999</v>
      </c>
      <c r="K43" s="169">
        <f t="shared" ref="K43:K52" si="13">ROUND(E43*J43,2)</f>
        <v>1104</v>
      </c>
      <c r="L43" s="169">
        <v>21</v>
      </c>
      <c r="M43" s="169">
        <f t="shared" ref="M43:M52" si="14">G43*(1+L43/100)</f>
        <v>0</v>
      </c>
      <c r="N43" s="162">
        <v>6.7000000000000002E-4</v>
      </c>
      <c r="O43" s="162">
        <f t="shared" ref="O43:O52" si="15">ROUND(E43*N43,5)</f>
        <v>5.0299999999999997E-3</v>
      </c>
      <c r="P43" s="162">
        <v>0.31900000000000001</v>
      </c>
      <c r="Q43" s="162">
        <f t="shared" ref="Q43:Q52" si="16">ROUND(E43*P43,5)</f>
        <v>2.3925000000000001</v>
      </c>
      <c r="R43" s="162"/>
      <c r="S43" s="162"/>
      <c r="T43" s="163">
        <v>0.317</v>
      </c>
      <c r="U43" s="162">
        <f t="shared" ref="U43:U52" si="17">ROUND(E43*T43,2)</f>
        <v>2.38</v>
      </c>
      <c r="V43" s="152"/>
      <c r="W43" s="152"/>
      <c r="X43" s="152"/>
      <c r="Y43" s="152"/>
      <c r="Z43" s="152"/>
      <c r="AA43" s="152"/>
      <c r="AB43" s="152"/>
      <c r="AC43" s="152"/>
      <c r="AD43" s="152"/>
      <c r="AE43" s="152" t="s">
        <v>147</v>
      </c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3">
        <v>27</v>
      </c>
      <c r="B44" s="159" t="s">
        <v>205</v>
      </c>
      <c r="C44" s="186" t="s">
        <v>206</v>
      </c>
      <c r="D44" s="161" t="s">
        <v>179</v>
      </c>
      <c r="E44" s="167">
        <v>2</v>
      </c>
      <c r="F44" s="169"/>
      <c r="G44" s="169"/>
      <c r="H44" s="169">
        <v>0</v>
      </c>
      <c r="I44" s="169">
        <f t="shared" si="12"/>
        <v>0</v>
      </c>
      <c r="J44" s="169">
        <v>16.8</v>
      </c>
      <c r="K44" s="169">
        <f t="shared" si="13"/>
        <v>33.6</v>
      </c>
      <c r="L44" s="169">
        <v>21</v>
      </c>
      <c r="M44" s="169">
        <f t="shared" si="14"/>
        <v>0</v>
      </c>
      <c r="N44" s="162">
        <v>0</v>
      </c>
      <c r="O44" s="162">
        <f t="shared" si="15"/>
        <v>0</v>
      </c>
      <c r="P44" s="162">
        <v>0</v>
      </c>
      <c r="Q44" s="162">
        <f t="shared" si="16"/>
        <v>0</v>
      </c>
      <c r="R44" s="162"/>
      <c r="S44" s="162"/>
      <c r="T44" s="163">
        <v>0.05</v>
      </c>
      <c r="U44" s="162">
        <f t="shared" si="17"/>
        <v>0.1</v>
      </c>
      <c r="V44" s="152"/>
      <c r="W44" s="152"/>
      <c r="X44" s="152"/>
      <c r="Y44" s="152"/>
      <c r="Z44" s="152"/>
      <c r="AA44" s="152"/>
      <c r="AB44" s="152"/>
      <c r="AC44" s="152"/>
      <c r="AD44" s="152"/>
      <c r="AE44" s="152" t="s">
        <v>147</v>
      </c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3">
        <v>28</v>
      </c>
      <c r="B45" s="159" t="s">
        <v>207</v>
      </c>
      <c r="C45" s="186" t="s">
        <v>208</v>
      </c>
      <c r="D45" s="161" t="s">
        <v>179</v>
      </c>
      <c r="E45" s="167">
        <v>2</v>
      </c>
      <c r="F45" s="169"/>
      <c r="G45" s="169"/>
      <c r="H45" s="169">
        <v>0</v>
      </c>
      <c r="I45" s="169">
        <f t="shared" si="12"/>
        <v>0</v>
      </c>
      <c r="J45" s="169">
        <v>30.3</v>
      </c>
      <c r="K45" s="169">
        <f t="shared" si="13"/>
        <v>60.6</v>
      </c>
      <c r="L45" s="169">
        <v>21</v>
      </c>
      <c r="M45" s="169">
        <f t="shared" si="14"/>
        <v>0</v>
      </c>
      <c r="N45" s="162">
        <v>0</v>
      </c>
      <c r="O45" s="162">
        <f t="shared" si="15"/>
        <v>0</v>
      </c>
      <c r="P45" s="162">
        <v>0</v>
      </c>
      <c r="Q45" s="162">
        <f t="shared" si="16"/>
        <v>0</v>
      </c>
      <c r="R45" s="162"/>
      <c r="S45" s="162"/>
      <c r="T45" s="163">
        <v>0.09</v>
      </c>
      <c r="U45" s="162">
        <f t="shared" si="17"/>
        <v>0.18</v>
      </c>
      <c r="V45" s="152"/>
      <c r="W45" s="152"/>
      <c r="X45" s="152"/>
      <c r="Y45" s="152"/>
      <c r="Z45" s="152"/>
      <c r="AA45" s="152"/>
      <c r="AB45" s="152"/>
      <c r="AC45" s="152"/>
      <c r="AD45" s="152"/>
      <c r="AE45" s="152" t="s">
        <v>147</v>
      </c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3">
        <v>29</v>
      </c>
      <c r="B46" s="159" t="s">
        <v>209</v>
      </c>
      <c r="C46" s="186" t="s">
        <v>210</v>
      </c>
      <c r="D46" s="161" t="s">
        <v>152</v>
      </c>
      <c r="E46" s="167">
        <v>4.8</v>
      </c>
      <c r="F46" s="169"/>
      <c r="G46" s="169"/>
      <c r="H46" s="169">
        <v>26.9</v>
      </c>
      <c r="I46" s="169">
        <f t="shared" si="12"/>
        <v>129.12</v>
      </c>
      <c r="J46" s="169">
        <v>352.6</v>
      </c>
      <c r="K46" s="169">
        <f t="shared" si="13"/>
        <v>1692.48</v>
      </c>
      <c r="L46" s="169">
        <v>21</v>
      </c>
      <c r="M46" s="169">
        <f t="shared" si="14"/>
        <v>0</v>
      </c>
      <c r="N46" s="162">
        <v>1.17E-3</v>
      </c>
      <c r="O46" s="162">
        <f t="shared" si="15"/>
        <v>5.62E-3</v>
      </c>
      <c r="P46" s="162">
        <v>7.5999999999999998E-2</v>
      </c>
      <c r="Q46" s="162">
        <f t="shared" si="16"/>
        <v>0.36480000000000001</v>
      </c>
      <c r="R46" s="162"/>
      <c r="S46" s="162"/>
      <c r="T46" s="163">
        <v>0.93899999999999995</v>
      </c>
      <c r="U46" s="162">
        <f t="shared" si="17"/>
        <v>4.51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2" t="s">
        <v>147</v>
      </c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3">
        <v>30</v>
      </c>
      <c r="B47" s="159" t="s">
        <v>211</v>
      </c>
      <c r="C47" s="186" t="s">
        <v>212</v>
      </c>
      <c r="D47" s="161" t="s">
        <v>152</v>
      </c>
      <c r="E47" s="167">
        <v>9</v>
      </c>
      <c r="F47" s="169"/>
      <c r="G47" s="169"/>
      <c r="H47" s="169">
        <v>23</v>
      </c>
      <c r="I47" s="169">
        <f t="shared" si="12"/>
        <v>207</v>
      </c>
      <c r="J47" s="169">
        <v>201.5</v>
      </c>
      <c r="K47" s="169">
        <f t="shared" si="13"/>
        <v>1813.5</v>
      </c>
      <c r="L47" s="169">
        <v>21</v>
      </c>
      <c r="M47" s="169">
        <f t="shared" si="14"/>
        <v>0</v>
      </c>
      <c r="N47" s="162">
        <v>1E-3</v>
      </c>
      <c r="O47" s="162">
        <f t="shared" si="15"/>
        <v>8.9999999999999993E-3</v>
      </c>
      <c r="P47" s="162">
        <v>6.7000000000000004E-2</v>
      </c>
      <c r="Q47" s="162">
        <f t="shared" si="16"/>
        <v>0.60299999999999998</v>
      </c>
      <c r="R47" s="162"/>
      <c r="S47" s="162"/>
      <c r="T47" s="163">
        <v>0.53300000000000003</v>
      </c>
      <c r="U47" s="162">
        <f t="shared" si="17"/>
        <v>4.8</v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2" t="s">
        <v>147</v>
      </c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3">
        <v>31</v>
      </c>
      <c r="B48" s="159" t="s">
        <v>213</v>
      </c>
      <c r="C48" s="186" t="s">
        <v>214</v>
      </c>
      <c r="D48" s="161" t="s">
        <v>176</v>
      </c>
      <c r="E48" s="167">
        <v>22.5</v>
      </c>
      <c r="F48" s="169"/>
      <c r="G48" s="169"/>
      <c r="H48" s="169">
        <v>8.83</v>
      </c>
      <c r="I48" s="169">
        <f t="shared" si="12"/>
        <v>198.68</v>
      </c>
      <c r="J48" s="169">
        <v>38.770000000000003</v>
      </c>
      <c r="K48" s="169">
        <f t="shared" si="13"/>
        <v>872.33</v>
      </c>
      <c r="L48" s="169">
        <v>21</v>
      </c>
      <c r="M48" s="169">
        <f t="shared" si="14"/>
        <v>0</v>
      </c>
      <c r="N48" s="162">
        <v>3.8000000000000002E-4</v>
      </c>
      <c r="O48" s="162">
        <f t="shared" si="15"/>
        <v>8.5500000000000003E-3</v>
      </c>
      <c r="P48" s="162">
        <v>1.2999999999999999E-2</v>
      </c>
      <c r="Q48" s="162">
        <f t="shared" si="16"/>
        <v>0.29249999999999998</v>
      </c>
      <c r="R48" s="162"/>
      <c r="S48" s="162"/>
      <c r="T48" s="163">
        <v>0.107</v>
      </c>
      <c r="U48" s="162">
        <f t="shared" si="17"/>
        <v>2.41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 t="s">
        <v>147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3">
        <v>32</v>
      </c>
      <c r="B49" s="159" t="s">
        <v>215</v>
      </c>
      <c r="C49" s="186" t="s">
        <v>216</v>
      </c>
      <c r="D49" s="161" t="s">
        <v>176</v>
      </c>
      <c r="E49" s="167">
        <v>17</v>
      </c>
      <c r="F49" s="169"/>
      <c r="G49" s="169"/>
      <c r="H49" s="169">
        <v>13.45</v>
      </c>
      <c r="I49" s="169">
        <f t="shared" si="12"/>
        <v>228.65</v>
      </c>
      <c r="J49" s="169">
        <v>166.55</v>
      </c>
      <c r="K49" s="169">
        <f t="shared" si="13"/>
        <v>2831.35</v>
      </c>
      <c r="L49" s="169">
        <v>21</v>
      </c>
      <c r="M49" s="169">
        <f t="shared" si="14"/>
        <v>0</v>
      </c>
      <c r="N49" s="162">
        <v>5.9000000000000003E-4</v>
      </c>
      <c r="O49" s="162">
        <f t="shared" si="15"/>
        <v>1.0030000000000001E-2</v>
      </c>
      <c r="P49" s="162">
        <v>3.6999999999999998E-2</v>
      </c>
      <c r="Q49" s="162">
        <f t="shared" si="16"/>
        <v>0.629</v>
      </c>
      <c r="R49" s="162"/>
      <c r="S49" s="162"/>
      <c r="T49" s="163">
        <v>0.443</v>
      </c>
      <c r="U49" s="162">
        <f t="shared" si="17"/>
        <v>7.53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2" t="s">
        <v>147</v>
      </c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3">
        <v>33</v>
      </c>
      <c r="B50" s="159" t="s">
        <v>217</v>
      </c>
      <c r="C50" s="186" t="s">
        <v>218</v>
      </c>
      <c r="D50" s="161" t="s">
        <v>152</v>
      </c>
      <c r="E50" s="167">
        <v>33.6</v>
      </c>
      <c r="F50" s="169"/>
      <c r="G50" s="169"/>
      <c r="H50" s="169">
        <v>18.89</v>
      </c>
      <c r="I50" s="169">
        <f t="shared" si="12"/>
        <v>634.70000000000005</v>
      </c>
      <c r="J50" s="169">
        <v>178.11</v>
      </c>
      <c r="K50" s="169">
        <f t="shared" si="13"/>
        <v>5984.5</v>
      </c>
      <c r="L50" s="169">
        <v>21</v>
      </c>
      <c r="M50" s="169">
        <f t="shared" si="14"/>
        <v>0</v>
      </c>
      <c r="N50" s="162">
        <v>8.1999999999999998E-4</v>
      </c>
      <c r="O50" s="162">
        <f t="shared" si="15"/>
        <v>2.7550000000000002E-2</v>
      </c>
      <c r="P50" s="162">
        <v>5.5E-2</v>
      </c>
      <c r="Q50" s="162">
        <f t="shared" si="16"/>
        <v>1.8480000000000001</v>
      </c>
      <c r="R50" s="162"/>
      <c r="S50" s="162"/>
      <c r="T50" s="163">
        <v>0.32</v>
      </c>
      <c r="U50" s="162">
        <f t="shared" si="17"/>
        <v>10.75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2" t="s">
        <v>147</v>
      </c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3">
        <v>34</v>
      </c>
      <c r="B51" s="159" t="s">
        <v>219</v>
      </c>
      <c r="C51" s="186" t="s">
        <v>220</v>
      </c>
      <c r="D51" s="161" t="s">
        <v>152</v>
      </c>
      <c r="E51" s="167">
        <v>85.44</v>
      </c>
      <c r="F51" s="169"/>
      <c r="G51" s="169"/>
      <c r="H51" s="169">
        <v>21.15</v>
      </c>
      <c r="I51" s="169">
        <f t="shared" si="12"/>
        <v>1807.06</v>
      </c>
      <c r="J51" s="169">
        <v>233.85</v>
      </c>
      <c r="K51" s="169">
        <f t="shared" si="13"/>
        <v>19980.14</v>
      </c>
      <c r="L51" s="169">
        <v>21</v>
      </c>
      <c r="M51" s="169">
        <f t="shared" si="14"/>
        <v>0</v>
      </c>
      <c r="N51" s="162">
        <v>9.2000000000000003E-4</v>
      </c>
      <c r="O51" s="162">
        <f t="shared" si="15"/>
        <v>7.8600000000000003E-2</v>
      </c>
      <c r="P51" s="162">
        <v>5.3999999999999999E-2</v>
      </c>
      <c r="Q51" s="162">
        <f t="shared" si="16"/>
        <v>4.6137600000000001</v>
      </c>
      <c r="R51" s="162"/>
      <c r="S51" s="162"/>
      <c r="T51" s="163">
        <v>0.46500000000000002</v>
      </c>
      <c r="U51" s="162">
        <f t="shared" si="17"/>
        <v>39.729999999999997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2" t="s">
        <v>147</v>
      </c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3">
        <v>35</v>
      </c>
      <c r="B52" s="159" t="s">
        <v>221</v>
      </c>
      <c r="C52" s="186" t="s">
        <v>222</v>
      </c>
      <c r="D52" s="161" t="s">
        <v>176</v>
      </c>
      <c r="E52" s="167">
        <v>53.2</v>
      </c>
      <c r="F52" s="169"/>
      <c r="G52" s="169"/>
      <c r="H52" s="169">
        <v>0</v>
      </c>
      <c r="I52" s="169">
        <f t="shared" si="12"/>
        <v>0</v>
      </c>
      <c r="J52" s="169">
        <v>45.5</v>
      </c>
      <c r="K52" s="169">
        <f t="shared" si="13"/>
        <v>2420.6</v>
      </c>
      <c r="L52" s="169">
        <v>21</v>
      </c>
      <c r="M52" s="169">
        <f t="shared" si="14"/>
        <v>0</v>
      </c>
      <c r="N52" s="162">
        <v>0</v>
      </c>
      <c r="O52" s="162">
        <f t="shared" si="15"/>
        <v>0</v>
      </c>
      <c r="P52" s="162">
        <v>1.507E-2</v>
      </c>
      <c r="Q52" s="162">
        <f t="shared" si="16"/>
        <v>0.80171999999999999</v>
      </c>
      <c r="R52" s="162"/>
      <c r="S52" s="162"/>
      <c r="T52" s="163">
        <v>0.11</v>
      </c>
      <c r="U52" s="162">
        <f t="shared" si="17"/>
        <v>5.85</v>
      </c>
      <c r="V52" s="152"/>
      <c r="W52" s="152"/>
      <c r="X52" s="152"/>
      <c r="Y52" s="152"/>
      <c r="Z52" s="152"/>
      <c r="AA52" s="152"/>
      <c r="AB52" s="152"/>
      <c r="AC52" s="152"/>
      <c r="AD52" s="152"/>
      <c r="AE52" s="152" t="s">
        <v>147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">
      <c r="A53" s="154" t="s">
        <v>142</v>
      </c>
      <c r="B53" s="160" t="s">
        <v>79</v>
      </c>
      <c r="C53" s="187" t="s">
        <v>80</v>
      </c>
      <c r="D53" s="164"/>
      <c r="E53" s="168"/>
      <c r="F53" s="170"/>
      <c r="G53" s="170"/>
      <c r="H53" s="170"/>
      <c r="I53" s="170">
        <f>SUM(I54:I69)</f>
        <v>1288.21</v>
      </c>
      <c r="J53" s="170"/>
      <c r="K53" s="170">
        <f>SUM(K54:K69)</f>
        <v>51821.57</v>
      </c>
      <c r="L53" s="170"/>
      <c r="M53" s="170">
        <f>SUM(M54:M69)</f>
        <v>0</v>
      </c>
      <c r="N53" s="165"/>
      <c r="O53" s="165">
        <f>SUM(O54:O69)</f>
        <v>1.495E-2</v>
      </c>
      <c r="P53" s="165"/>
      <c r="Q53" s="165">
        <f>SUM(Q54:Q69)</f>
        <v>4.0053799999999997</v>
      </c>
      <c r="R53" s="165"/>
      <c r="S53" s="165"/>
      <c r="T53" s="166"/>
      <c r="U53" s="165">
        <f>SUM(U54:U69)</f>
        <v>65.739999999999995</v>
      </c>
      <c r="AE53" t="s">
        <v>143</v>
      </c>
    </row>
    <row r="54" spans="1:60" outlineLevel="1" x14ac:dyDescent="0.2">
      <c r="A54" s="153">
        <v>36</v>
      </c>
      <c r="B54" s="159" t="s">
        <v>223</v>
      </c>
      <c r="C54" s="186" t="s">
        <v>224</v>
      </c>
      <c r="D54" s="161" t="s">
        <v>152</v>
      </c>
      <c r="E54" s="167">
        <v>49.5</v>
      </c>
      <c r="F54" s="169"/>
      <c r="G54" s="169"/>
      <c r="H54" s="169">
        <v>0</v>
      </c>
      <c r="I54" s="169">
        <f t="shared" ref="I54:I69" si="18">ROUND(E54*H54,2)</f>
        <v>0</v>
      </c>
      <c r="J54" s="169">
        <v>87.6</v>
      </c>
      <c r="K54" s="169">
        <f t="shared" ref="K54:K69" si="19">ROUND(E54*J54,2)</f>
        <v>4336.2</v>
      </c>
      <c r="L54" s="169">
        <v>21</v>
      </c>
      <c r="M54" s="169">
        <f t="shared" ref="M54:M69" si="20">G54*(1+L54/100)</f>
        <v>0</v>
      </c>
      <c r="N54" s="162">
        <v>0</v>
      </c>
      <c r="O54" s="162">
        <f t="shared" ref="O54:O69" si="21">ROUND(E54*N54,5)</f>
        <v>0</v>
      </c>
      <c r="P54" s="162">
        <v>4.5999999999999999E-2</v>
      </c>
      <c r="Q54" s="162">
        <f t="shared" ref="Q54:Q69" si="22">ROUND(E54*P54,5)</f>
        <v>2.2770000000000001</v>
      </c>
      <c r="R54" s="162"/>
      <c r="S54" s="162"/>
      <c r="T54" s="163">
        <v>0.26</v>
      </c>
      <c r="U54" s="162">
        <f t="shared" ref="U54:U69" si="23">ROUND(E54*T54,2)</f>
        <v>12.87</v>
      </c>
      <c r="V54" s="152"/>
      <c r="W54" s="152"/>
      <c r="X54" s="152"/>
      <c r="Y54" s="152"/>
      <c r="Z54" s="152"/>
      <c r="AA54" s="152"/>
      <c r="AB54" s="152"/>
      <c r="AC54" s="152"/>
      <c r="AD54" s="152"/>
      <c r="AE54" s="152" t="s">
        <v>147</v>
      </c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3">
        <v>37</v>
      </c>
      <c r="B55" s="159" t="s">
        <v>225</v>
      </c>
      <c r="C55" s="186" t="s">
        <v>226</v>
      </c>
      <c r="D55" s="161" t="s">
        <v>152</v>
      </c>
      <c r="E55" s="167">
        <v>19.600000000000001</v>
      </c>
      <c r="F55" s="169"/>
      <c r="G55" s="169"/>
      <c r="H55" s="169">
        <v>0</v>
      </c>
      <c r="I55" s="169">
        <f t="shared" si="18"/>
        <v>0</v>
      </c>
      <c r="J55" s="169">
        <v>111</v>
      </c>
      <c r="K55" s="169">
        <f t="shared" si="19"/>
        <v>2175.6</v>
      </c>
      <c r="L55" s="169">
        <v>21</v>
      </c>
      <c r="M55" s="169">
        <f t="shared" si="20"/>
        <v>0</v>
      </c>
      <c r="N55" s="162">
        <v>0</v>
      </c>
      <c r="O55" s="162">
        <f t="shared" si="21"/>
        <v>0</v>
      </c>
      <c r="P55" s="162">
        <v>6.8000000000000005E-2</v>
      </c>
      <c r="Q55" s="162">
        <f t="shared" si="22"/>
        <v>1.3328</v>
      </c>
      <c r="R55" s="162"/>
      <c r="S55" s="162"/>
      <c r="T55" s="163">
        <v>0.3</v>
      </c>
      <c r="U55" s="162">
        <f t="shared" si="23"/>
        <v>5.88</v>
      </c>
      <c r="V55" s="152"/>
      <c r="W55" s="152"/>
      <c r="X55" s="152"/>
      <c r="Y55" s="152"/>
      <c r="Z55" s="152"/>
      <c r="AA55" s="152"/>
      <c r="AB55" s="152"/>
      <c r="AC55" s="152"/>
      <c r="AD55" s="152"/>
      <c r="AE55" s="152" t="s">
        <v>147</v>
      </c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3">
        <v>38</v>
      </c>
      <c r="B56" s="159" t="s">
        <v>227</v>
      </c>
      <c r="C56" s="186" t="s">
        <v>228</v>
      </c>
      <c r="D56" s="161" t="s">
        <v>176</v>
      </c>
      <c r="E56" s="167">
        <v>24.5</v>
      </c>
      <c r="F56" s="169"/>
      <c r="G56" s="169"/>
      <c r="H56" s="169">
        <v>11.3</v>
      </c>
      <c r="I56" s="169">
        <f t="shared" si="18"/>
        <v>276.85000000000002</v>
      </c>
      <c r="J56" s="169">
        <v>104.7</v>
      </c>
      <c r="K56" s="169">
        <f t="shared" si="19"/>
        <v>2565.15</v>
      </c>
      <c r="L56" s="169">
        <v>21</v>
      </c>
      <c r="M56" s="169">
        <f t="shared" si="20"/>
        <v>0</v>
      </c>
      <c r="N56" s="162">
        <v>4.8999999999999998E-4</v>
      </c>
      <c r="O56" s="162">
        <f t="shared" si="21"/>
        <v>1.201E-2</v>
      </c>
      <c r="P56" s="162">
        <v>8.9999999999999993E-3</v>
      </c>
      <c r="Q56" s="162">
        <f t="shared" si="22"/>
        <v>0.2205</v>
      </c>
      <c r="R56" s="162"/>
      <c r="S56" s="162"/>
      <c r="T56" s="163">
        <v>0.30099999999999999</v>
      </c>
      <c r="U56" s="162">
        <f t="shared" si="23"/>
        <v>7.37</v>
      </c>
      <c r="V56" s="152"/>
      <c r="W56" s="152"/>
      <c r="X56" s="152"/>
      <c r="Y56" s="152"/>
      <c r="Z56" s="152"/>
      <c r="AA56" s="152"/>
      <c r="AB56" s="152"/>
      <c r="AC56" s="152"/>
      <c r="AD56" s="152"/>
      <c r="AE56" s="152" t="s">
        <v>147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3">
        <v>39</v>
      </c>
      <c r="B57" s="159" t="s">
        <v>229</v>
      </c>
      <c r="C57" s="186" t="s">
        <v>230</v>
      </c>
      <c r="D57" s="161" t="s">
        <v>176</v>
      </c>
      <c r="E57" s="167">
        <v>6</v>
      </c>
      <c r="F57" s="169"/>
      <c r="G57" s="169"/>
      <c r="H57" s="169">
        <v>11.3</v>
      </c>
      <c r="I57" s="169">
        <f t="shared" si="18"/>
        <v>67.8</v>
      </c>
      <c r="J57" s="169">
        <v>118.7</v>
      </c>
      <c r="K57" s="169">
        <f t="shared" si="19"/>
        <v>712.2</v>
      </c>
      <c r="L57" s="169">
        <v>21</v>
      </c>
      <c r="M57" s="169">
        <f t="shared" si="20"/>
        <v>0</v>
      </c>
      <c r="N57" s="162">
        <v>4.8999999999999998E-4</v>
      </c>
      <c r="O57" s="162">
        <f t="shared" si="21"/>
        <v>2.9399999999999999E-3</v>
      </c>
      <c r="P57" s="162">
        <v>1.7999999999999999E-2</v>
      </c>
      <c r="Q57" s="162">
        <f t="shared" si="22"/>
        <v>0.108</v>
      </c>
      <c r="R57" s="162"/>
      <c r="S57" s="162"/>
      <c r="T57" s="163">
        <v>0.34200000000000003</v>
      </c>
      <c r="U57" s="162">
        <f t="shared" si="23"/>
        <v>2.0499999999999998</v>
      </c>
      <c r="V57" s="152"/>
      <c r="W57" s="152"/>
      <c r="X57" s="152"/>
      <c r="Y57" s="152"/>
      <c r="Z57" s="152"/>
      <c r="AA57" s="152"/>
      <c r="AB57" s="152"/>
      <c r="AC57" s="152"/>
      <c r="AD57" s="152"/>
      <c r="AE57" s="152" t="s">
        <v>147</v>
      </c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3">
        <v>40</v>
      </c>
      <c r="B58" s="159" t="s">
        <v>231</v>
      </c>
      <c r="C58" s="186" t="s">
        <v>232</v>
      </c>
      <c r="D58" s="161" t="s">
        <v>176</v>
      </c>
      <c r="E58" s="167">
        <v>0.8</v>
      </c>
      <c r="F58" s="169"/>
      <c r="G58" s="169"/>
      <c r="H58" s="169">
        <v>0</v>
      </c>
      <c r="I58" s="169">
        <f t="shared" si="18"/>
        <v>0</v>
      </c>
      <c r="J58" s="169">
        <v>341.5</v>
      </c>
      <c r="K58" s="169">
        <f t="shared" si="19"/>
        <v>273.2</v>
      </c>
      <c r="L58" s="169">
        <v>21</v>
      </c>
      <c r="M58" s="169">
        <f t="shared" si="20"/>
        <v>0</v>
      </c>
      <c r="N58" s="162">
        <v>0</v>
      </c>
      <c r="O58" s="162">
        <f t="shared" si="21"/>
        <v>0</v>
      </c>
      <c r="P58" s="162">
        <v>3.3000000000000002E-2</v>
      </c>
      <c r="Q58" s="162">
        <f t="shared" si="22"/>
        <v>2.64E-2</v>
      </c>
      <c r="R58" s="162"/>
      <c r="S58" s="162"/>
      <c r="T58" s="163">
        <v>1.0129999999999999</v>
      </c>
      <c r="U58" s="162">
        <f t="shared" si="23"/>
        <v>0.81</v>
      </c>
      <c r="V58" s="152"/>
      <c r="W58" s="152"/>
      <c r="X58" s="152"/>
      <c r="Y58" s="152"/>
      <c r="Z58" s="152"/>
      <c r="AA58" s="152"/>
      <c r="AB58" s="152"/>
      <c r="AC58" s="152"/>
      <c r="AD58" s="152"/>
      <c r="AE58" s="152" t="s">
        <v>147</v>
      </c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3">
        <v>41</v>
      </c>
      <c r="B59" s="159" t="s">
        <v>233</v>
      </c>
      <c r="C59" s="186" t="s">
        <v>234</v>
      </c>
      <c r="D59" s="161" t="s">
        <v>179</v>
      </c>
      <c r="E59" s="167">
        <v>6</v>
      </c>
      <c r="F59" s="169"/>
      <c r="G59" s="169"/>
      <c r="H59" s="169">
        <v>157.26</v>
      </c>
      <c r="I59" s="169">
        <f t="shared" si="18"/>
        <v>943.56</v>
      </c>
      <c r="J59" s="169">
        <v>231.74</v>
      </c>
      <c r="K59" s="169">
        <f t="shared" si="19"/>
        <v>1390.44</v>
      </c>
      <c r="L59" s="169">
        <v>21</v>
      </c>
      <c r="M59" s="169">
        <f t="shared" si="20"/>
        <v>0</v>
      </c>
      <c r="N59" s="162">
        <v>0</v>
      </c>
      <c r="O59" s="162">
        <f t="shared" si="21"/>
        <v>0</v>
      </c>
      <c r="P59" s="162">
        <v>6.7799999999999996E-3</v>
      </c>
      <c r="Q59" s="162">
        <f t="shared" si="22"/>
        <v>4.0680000000000001E-2</v>
      </c>
      <c r="R59" s="162"/>
      <c r="S59" s="162"/>
      <c r="T59" s="163">
        <v>2.4500000000000002</v>
      </c>
      <c r="U59" s="162">
        <f t="shared" si="23"/>
        <v>14.7</v>
      </c>
      <c r="V59" s="152"/>
      <c r="W59" s="152"/>
      <c r="X59" s="152"/>
      <c r="Y59" s="152"/>
      <c r="Z59" s="152"/>
      <c r="AA59" s="152"/>
      <c r="AB59" s="152"/>
      <c r="AC59" s="152"/>
      <c r="AD59" s="152"/>
      <c r="AE59" s="152" t="s">
        <v>147</v>
      </c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3">
        <v>42</v>
      </c>
      <c r="B60" s="159" t="s">
        <v>235</v>
      </c>
      <c r="C60" s="186" t="s">
        <v>236</v>
      </c>
      <c r="D60" s="161" t="s">
        <v>163</v>
      </c>
      <c r="E60" s="167">
        <v>4.0053000000000001</v>
      </c>
      <c r="F60" s="169"/>
      <c r="G60" s="169"/>
      <c r="H60" s="169">
        <v>0</v>
      </c>
      <c r="I60" s="169">
        <f t="shared" si="18"/>
        <v>0</v>
      </c>
      <c r="J60" s="169">
        <v>696</v>
      </c>
      <c r="K60" s="169">
        <f t="shared" si="19"/>
        <v>2787.69</v>
      </c>
      <c r="L60" s="169">
        <v>21</v>
      </c>
      <c r="M60" s="169">
        <f t="shared" si="20"/>
        <v>0</v>
      </c>
      <c r="N60" s="162">
        <v>0</v>
      </c>
      <c r="O60" s="162">
        <f t="shared" si="21"/>
        <v>0</v>
      </c>
      <c r="P60" s="162">
        <v>0</v>
      </c>
      <c r="Q60" s="162">
        <f t="shared" si="22"/>
        <v>0</v>
      </c>
      <c r="R60" s="162"/>
      <c r="S60" s="162"/>
      <c r="T60" s="163">
        <v>2.0670000000000002</v>
      </c>
      <c r="U60" s="162">
        <f t="shared" si="23"/>
        <v>8.2799999999999994</v>
      </c>
      <c r="V60" s="152"/>
      <c r="W60" s="152"/>
      <c r="X60" s="152"/>
      <c r="Y60" s="152"/>
      <c r="Z60" s="152"/>
      <c r="AA60" s="152"/>
      <c r="AB60" s="152"/>
      <c r="AC60" s="152"/>
      <c r="AD60" s="152"/>
      <c r="AE60" s="152" t="s">
        <v>147</v>
      </c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3">
        <v>43</v>
      </c>
      <c r="B61" s="159" t="s">
        <v>237</v>
      </c>
      <c r="C61" s="186" t="s">
        <v>238</v>
      </c>
      <c r="D61" s="161" t="s">
        <v>163</v>
      </c>
      <c r="E61" s="167">
        <v>4.0053000000000001</v>
      </c>
      <c r="F61" s="169"/>
      <c r="G61" s="169"/>
      <c r="H61" s="169">
        <v>0</v>
      </c>
      <c r="I61" s="169">
        <f t="shared" si="18"/>
        <v>0</v>
      </c>
      <c r="J61" s="169">
        <v>323</v>
      </c>
      <c r="K61" s="169">
        <f t="shared" si="19"/>
        <v>1293.71</v>
      </c>
      <c r="L61" s="169">
        <v>21</v>
      </c>
      <c r="M61" s="169">
        <f t="shared" si="20"/>
        <v>0</v>
      </c>
      <c r="N61" s="162">
        <v>0</v>
      </c>
      <c r="O61" s="162">
        <f t="shared" si="21"/>
        <v>0</v>
      </c>
      <c r="P61" s="162">
        <v>0</v>
      </c>
      <c r="Q61" s="162">
        <f t="shared" si="22"/>
        <v>0</v>
      </c>
      <c r="R61" s="162"/>
      <c r="S61" s="162"/>
      <c r="T61" s="163">
        <v>0.95899999999999996</v>
      </c>
      <c r="U61" s="162">
        <f t="shared" si="23"/>
        <v>3.84</v>
      </c>
      <c r="V61" s="152"/>
      <c r="W61" s="152"/>
      <c r="X61" s="152"/>
      <c r="Y61" s="152"/>
      <c r="Z61" s="152"/>
      <c r="AA61" s="152"/>
      <c r="AB61" s="152"/>
      <c r="AC61" s="152"/>
      <c r="AD61" s="152"/>
      <c r="AE61" s="152" t="s">
        <v>147</v>
      </c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3">
        <v>44</v>
      </c>
      <c r="B62" s="159" t="s">
        <v>239</v>
      </c>
      <c r="C62" s="186" t="s">
        <v>240</v>
      </c>
      <c r="D62" s="161" t="s">
        <v>163</v>
      </c>
      <c r="E62" s="167">
        <v>4.0053000000000001</v>
      </c>
      <c r="F62" s="169"/>
      <c r="G62" s="169"/>
      <c r="H62" s="169">
        <v>0</v>
      </c>
      <c r="I62" s="169">
        <f t="shared" si="18"/>
        <v>0</v>
      </c>
      <c r="J62" s="169">
        <v>227</v>
      </c>
      <c r="K62" s="169">
        <f t="shared" si="19"/>
        <v>909.2</v>
      </c>
      <c r="L62" s="169">
        <v>21</v>
      </c>
      <c r="M62" s="169">
        <f t="shared" si="20"/>
        <v>0</v>
      </c>
      <c r="N62" s="162">
        <v>0</v>
      </c>
      <c r="O62" s="162">
        <f t="shared" si="21"/>
        <v>0</v>
      </c>
      <c r="P62" s="162">
        <v>0</v>
      </c>
      <c r="Q62" s="162">
        <f t="shared" si="22"/>
        <v>0</v>
      </c>
      <c r="R62" s="162"/>
      <c r="S62" s="162"/>
      <c r="T62" s="163">
        <v>0.49</v>
      </c>
      <c r="U62" s="162">
        <f t="shared" si="23"/>
        <v>1.96</v>
      </c>
      <c r="V62" s="152"/>
      <c r="W62" s="152"/>
      <c r="X62" s="152"/>
      <c r="Y62" s="152"/>
      <c r="Z62" s="152"/>
      <c r="AA62" s="152"/>
      <c r="AB62" s="152"/>
      <c r="AC62" s="152"/>
      <c r="AD62" s="152"/>
      <c r="AE62" s="152" t="s">
        <v>147</v>
      </c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3">
        <v>45</v>
      </c>
      <c r="B63" s="159" t="s">
        <v>241</v>
      </c>
      <c r="C63" s="186" t="s">
        <v>242</v>
      </c>
      <c r="D63" s="161" t="s">
        <v>163</v>
      </c>
      <c r="E63" s="167">
        <v>40.03</v>
      </c>
      <c r="F63" s="169"/>
      <c r="G63" s="169"/>
      <c r="H63" s="169">
        <v>0</v>
      </c>
      <c r="I63" s="169">
        <f t="shared" si="18"/>
        <v>0</v>
      </c>
      <c r="J63" s="169">
        <v>27.9</v>
      </c>
      <c r="K63" s="169">
        <f t="shared" si="19"/>
        <v>1116.8399999999999</v>
      </c>
      <c r="L63" s="169">
        <v>21</v>
      </c>
      <c r="M63" s="169">
        <f t="shared" si="20"/>
        <v>0</v>
      </c>
      <c r="N63" s="162">
        <v>0</v>
      </c>
      <c r="O63" s="162">
        <f t="shared" si="21"/>
        <v>0</v>
      </c>
      <c r="P63" s="162">
        <v>0</v>
      </c>
      <c r="Q63" s="162">
        <f t="shared" si="22"/>
        <v>0</v>
      </c>
      <c r="R63" s="162"/>
      <c r="S63" s="162"/>
      <c r="T63" s="163">
        <v>0</v>
      </c>
      <c r="U63" s="162">
        <f t="shared" si="23"/>
        <v>0</v>
      </c>
      <c r="V63" s="152"/>
      <c r="W63" s="152"/>
      <c r="X63" s="152"/>
      <c r="Y63" s="152"/>
      <c r="Z63" s="152"/>
      <c r="AA63" s="152"/>
      <c r="AB63" s="152"/>
      <c r="AC63" s="152"/>
      <c r="AD63" s="152"/>
      <c r="AE63" s="152" t="s">
        <v>147</v>
      </c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3">
        <v>46</v>
      </c>
      <c r="B64" s="159" t="s">
        <v>243</v>
      </c>
      <c r="C64" s="186" t="s">
        <v>244</v>
      </c>
      <c r="D64" s="161" t="s">
        <v>245</v>
      </c>
      <c r="E64" s="167">
        <v>14</v>
      </c>
      <c r="F64" s="169"/>
      <c r="G64" s="169"/>
      <c r="H64" s="169">
        <v>0</v>
      </c>
      <c r="I64" s="169">
        <f t="shared" si="18"/>
        <v>0</v>
      </c>
      <c r="J64" s="169">
        <v>495</v>
      </c>
      <c r="K64" s="169">
        <f t="shared" si="19"/>
        <v>6930</v>
      </c>
      <c r="L64" s="169">
        <v>21</v>
      </c>
      <c r="M64" s="169">
        <f t="shared" si="20"/>
        <v>0</v>
      </c>
      <c r="N64" s="162">
        <v>0</v>
      </c>
      <c r="O64" s="162">
        <f t="shared" si="21"/>
        <v>0</v>
      </c>
      <c r="P64" s="162">
        <v>0</v>
      </c>
      <c r="Q64" s="162">
        <f t="shared" si="22"/>
        <v>0</v>
      </c>
      <c r="R64" s="162"/>
      <c r="S64" s="162"/>
      <c r="T64" s="163">
        <v>0</v>
      </c>
      <c r="U64" s="162">
        <f t="shared" si="23"/>
        <v>0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 t="s">
        <v>147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3">
        <v>47</v>
      </c>
      <c r="B65" s="159" t="s">
        <v>246</v>
      </c>
      <c r="C65" s="186" t="s">
        <v>247</v>
      </c>
      <c r="D65" s="161" t="s">
        <v>163</v>
      </c>
      <c r="E65" s="167">
        <v>4.0053000000000001</v>
      </c>
      <c r="F65" s="169"/>
      <c r="G65" s="169"/>
      <c r="H65" s="169">
        <v>0</v>
      </c>
      <c r="I65" s="169">
        <f t="shared" si="18"/>
        <v>0</v>
      </c>
      <c r="J65" s="169">
        <v>317.5</v>
      </c>
      <c r="K65" s="169">
        <f t="shared" si="19"/>
        <v>1271.68</v>
      </c>
      <c r="L65" s="169">
        <v>21</v>
      </c>
      <c r="M65" s="169">
        <f t="shared" si="20"/>
        <v>0</v>
      </c>
      <c r="N65" s="162">
        <v>0</v>
      </c>
      <c r="O65" s="162">
        <f t="shared" si="21"/>
        <v>0</v>
      </c>
      <c r="P65" s="162">
        <v>0</v>
      </c>
      <c r="Q65" s="162">
        <f t="shared" si="22"/>
        <v>0</v>
      </c>
      <c r="R65" s="162"/>
      <c r="S65" s="162"/>
      <c r="T65" s="163">
        <v>0.94199999999999995</v>
      </c>
      <c r="U65" s="162">
        <f t="shared" si="23"/>
        <v>3.77</v>
      </c>
      <c r="V65" s="152"/>
      <c r="W65" s="152"/>
      <c r="X65" s="152"/>
      <c r="Y65" s="152"/>
      <c r="Z65" s="152"/>
      <c r="AA65" s="152"/>
      <c r="AB65" s="152"/>
      <c r="AC65" s="152"/>
      <c r="AD65" s="152"/>
      <c r="AE65" s="152" t="s">
        <v>147</v>
      </c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3">
        <v>48</v>
      </c>
      <c r="B66" s="159" t="s">
        <v>248</v>
      </c>
      <c r="C66" s="186" t="s">
        <v>249</v>
      </c>
      <c r="D66" s="161" t="s">
        <v>163</v>
      </c>
      <c r="E66" s="167">
        <v>40.052999999999997</v>
      </c>
      <c r="F66" s="169"/>
      <c r="G66" s="169"/>
      <c r="H66" s="169">
        <v>0</v>
      </c>
      <c r="I66" s="169">
        <f t="shared" si="18"/>
        <v>0</v>
      </c>
      <c r="J66" s="169">
        <v>35.4</v>
      </c>
      <c r="K66" s="169">
        <f t="shared" si="19"/>
        <v>1417.88</v>
      </c>
      <c r="L66" s="169">
        <v>21</v>
      </c>
      <c r="M66" s="169">
        <f t="shared" si="20"/>
        <v>0</v>
      </c>
      <c r="N66" s="162">
        <v>0</v>
      </c>
      <c r="O66" s="162">
        <f t="shared" si="21"/>
        <v>0</v>
      </c>
      <c r="P66" s="162">
        <v>0</v>
      </c>
      <c r="Q66" s="162">
        <f t="shared" si="22"/>
        <v>0</v>
      </c>
      <c r="R66" s="162"/>
      <c r="S66" s="162"/>
      <c r="T66" s="163">
        <v>0.105</v>
      </c>
      <c r="U66" s="162">
        <f t="shared" si="23"/>
        <v>4.21</v>
      </c>
      <c r="V66" s="152"/>
      <c r="W66" s="152"/>
      <c r="X66" s="152"/>
      <c r="Y66" s="152"/>
      <c r="Z66" s="152"/>
      <c r="AA66" s="152"/>
      <c r="AB66" s="152"/>
      <c r="AC66" s="152"/>
      <c r="AD66" s="152"/>
      <c r="AE66" s="152" t="s">
        <v>147</v>
      </c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3">
        <v>49</v>
      </c>
      <c r="B67" s="159" t="s">
        <v>250</v>
      </c>
      <c r="C67" s="186" t="s">
        <v>251</v>
      </c>
      <c r="D67" s="161" t="s">
        <v>163</v>
      </c>
      <c r="E67" s="167">
        <v>4.0529999999999999</v>
      </c>
      <c r="F67" s="169"/>
      <c r="G67" s="169"/>
      <c r="H67" s="169">
        <v>0</v>
      </c>
      <c r="I67" s="169">
        <f t="shared" si="18"/>
        <v>0</v>
      </c>
      <c r="J67" s="169">
        <v>800</v>
      </c>
      <c r="K67" s="169">
        <f t="shared" si="19"/>
        <v>3242.4</v>
      </c>
      <c r="L67" s="169">
        <v>21</v>
      </c>
      <c r="M67" s="169">
        <f t="shared" si="20"/>
        <v>0</v>
      </c>
      <c r="N67" s="162">
        <v>0</v>
      </c>
      <c r="O67" s="162">
        <f t="shared" si="21"/>
        <v>0</v>
      </c>
      <c r="P67" s="162">
        <v>0</v>
      </c>
      <c r="Q67" s="162">
        <f t="shared" si="22"/>
        <v>0</v>
      </c>
      <c r="R67" s="162"/>
      <c r="S67" s="162"/>
      <c r="T67" s="163">
        <v>0</v>
      </c>
      <c r="U67" s="162">
        <f t="shared" si="23"/>
        <v>0</v>
      </c>
      <c r="V67" s="152"/>
      <c r="W67" s="152"/>
      <c r="X67" s="152"/>
      <c r="Y67" s="152"/>
      <c r="Z67" s="152"/>
      <c r="AA67" s="152"/>
      <c r="AB67" s="152"/>
      <c r="AC67" s="152"/>
      <c r="AD67" s="152"/>
      <c r="AE67" s="152" t="s">
        <v>147</v>
      </c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53">
        <v>50</v>
      </c>
      <c r="B68" s="159" t="s">
        <v>252</v>
      </c>
      <c r="C68" s="186" t="s">
        <v>253</v>
      </c>
      <c r="D68" s="161" t="s">
        <v>254</v>
      </c>
      <c r="E68" s="167">
        <v>1</v>
      </c>
      <c r="F68" s="169"/>
      <c r="G68" s="169"/>
      <c r="H68" s="169">
        <v>0</v>
      </c>
      <c r="I68" s="169">
        <f t="shared" si="18"/>
        <v>0</v>
      </c>
      <c r="J68" s="169">
        <v>20000</v>
      </c>
      <c r="K68" s="169">
        <f t="shared" si="19"/>
        <v>20000</v>
      </c>
      <c r="L68" s="169">
        <v>21</v>
      </c>
      <c r="M68" s="169">
        <f t="shared" si="20"/>
        <v>0</v>
      </c>
      <c r="N68" s="162">
        <v>0</v>
      </c>
      <c r="O68" s="162">
        <f t="shared" si="21"/>
        <v>0</v>
      </c>
      <c r="P68" s="162">
        <v>0</v>
      </c>
      <c r="Q68" s="162">
        <f t="shared" si="22"/>
        <v>0</v>
      </c>
      <c r="R68" s="162"/>
      <c r="S68" s="162"/>
      <c r="T68" s="163">
        <v>0</v>
      </c>
      <c r="U68" s="162">
        <f t="shared" si="23"/>
        <v>0</v>
      </c>
      <c r="V68" s="152"/>
      <c r="W68" s="152"/>
      <c r="X68" s="152"/>
      <c r="Y68" s="152"/>
      <c r="Z68" s="152"/>
      <c r="AA68" s="152"/>
      <c r="AB68" s="152"/>
      <c r="AC68" s="152"/>
      <c r="AD68" s="152"/>
      <c r="AE68" s="152" t="s">
        <v>147</v>
      </c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3">
        <v>51</v>
      </c>
      <c r="B69" s="159" t="s">
        <v>255</v>
      </c>
      <c r="C69" s="186" t="s">
        <v>256</v>
      </c>
      <c r="D69" s="161" t="s">
        <v>163</v>
      </c>
      <c r="E69" s="167">
        <v>1.1240000000000001</v>
      </c>
      <c r="F69" s="169"/>
      <c r="G69" s="169"/>
      <c r="H69" s="169">
        <v>0</v>
      </c>
      <c r="I69" s="169">
        <f t="shared" si="18"/>
        <v>0</v>
      </c>
      <c r="J69" s="169">
        <v>1245</v>
      </c>
      <c r="K69" s="169">
        <f t="shared" si="19"/>
        <v>1399.38</v>
      </c>
      <c r="L69" s="169">
        <v>21</v>
      </c>
      <c r="M69" s="169">
        <f t="shared" si="20"/>
        <v>0</v>
      </c>
      <c r="N69" s="162">
        <v>0</v>
      </c>
      <c r="O69" s="162">
        <f t="shared" si="21"/>
        <v>0</v>
      </c>
      <c r="P69" s="162">
        <v>0</v>
      </c>
      <c r="Q69" s="162">
        <f t="shared" si="22"/>
        <v>0</v>
      </c>
      <c r="R69" s="162"/>
      <c r="S69" s="162"/>
      <c r="T69" s="163">
        <v>0</v>
      </c>
      <c r="U69" s="162">
        <f t="shared" si="23"/>
        <v>0</v>
      </c>
      <c r="V69" s="152"/>
      <c r="W69" s="152"/>
      <c r="X69" s="152"/>
      <c r="Y69" s="152"/>
      <c r="Z69" s="152"/>
      <c r="AA69" s="152"/>
      <c r="AB69" s="152"/>
      <c r="AC69" s="152"/>
      <c r="AD69" s="152"/>
      <c r="AE69" s="152" t="s">
        <v>147</v>
      </c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54" t="s">
        <v>142</v>
      </c>
      <c r="B70" s="160" t="s">
        <v>81</v>
      </c>
      <c r="C70" s="187" t="s">
        <v>82</v>
      </c>
      <c r="D70" s="164"/>
      <c r="E70" s="168"/>
      <c r="F70" s="170"/>
      <c r="G70" s="170"/>
      <c r="H70" s="170"/>
      <c r="I70" s="170">
        <f>SUM(I71:I72)</f>
        <v>0</v>
      </c>
      <c r="J70" s="170"/>
      <c r="K70" s="170">
        <f>SUM(K71:K72)</f>
        <v>31493.760000000002</v>
      </c>
      <c r="L70" s="170"/>
      <c r="M70" s="170">
        <f>SUM(M71:M72)</f>
        <v>0</v>
      </c>
      <c r="N70" s="165"/>
      <c r="O70" s="165">
        <f>SUM(O71:O72)</f>
        <v>0</v>
      </c>
      <c r="P70" s="165"/>
      <c r="Q70" s="165">
        <f>SUM(Q71:Q72)</f>
        <v>0</v>
      </c>
      <c r="R70" s="165"/>
      <c r="S70" s="165"/>
      <c r="T70" s="166"/>
      <c r="U70" s="165">
        <f>SUM(U71:U72)</f>
        <v>60.800000000000004</v>
      </c>
      <c r="AE70" t="s">
        <v>143</v>
      </c>
    </row>
    <row r="71" spans="1:60" outlineLevel="1" x14ac:dyDescent="0.2">
      <c r="A71" s="153">
        <v>52</v>
      </c>
      <c r="B71" s="159" t="s">
        <v>257</v>
      </c>
      <c r="C71" s="186" t="s">
        <v>258</v>
      </c>
      <c r="D71" s="161" t="s">
        <v>163</v>
      </c>
      <c r="E71" s="167">
        <v>99.593000000000004</v>
      </c>
      <c r="F71" s="169"/>
      <c r="G71" s="169"/>
      <c r="H71" s="169">
        <v>0</v>
      </c>
      <c r="I71" s="169">
        <f>ROUND(E71*H71,2)</f>
        <v>0</v>
      </c>
      <c r="J71" s="169">
        <v>225.5</v>
      </c>
      <c r="K71" s="169">
        <f>ROUND(E71*J71,2)</f>
        <v>22458.22</v>
      </c>
      <c r="L71" s="169">
        <v>21</v>
      </c>
      <c r="M71" s="169">
        <f>G71*(1+L71/100)</f>
        <v>0</v>
      </c>
      <c r="N71" s="162">
        <v>0</v>
      </c>
      <c r="O71" s="162">
        <f>ROUND(E71*N71,5)</f>
        <v>0</v>
      </c>
      <c r="P71" s="162">
        <v>0</v>
      </c>
      <c r="Q71" s="162">
        <f>ROUND(E71*P71,5)</f>
        <v>0</v>
      </c>
      <c r="R71" s="162"/>
      <c r="S71" s="162"/>
      <c r="T71" s="163">
        <v>0.39</v>
      </c>
      <c r="U71" s="162">
        <f>ROUND(E71*T71,2)</f>
        <v>38.840000000000003</v>
      </c>
      <c r="V71" s="152"/>
      <c r="W71" s="152"/>
      <c r="X71" s="152"/>
      <c r="Y71" s="152"/>
      <c r="Z71" s="152"/>
      <c r="AA71" s="152"/>
      <c r="AB71" s="152"/>
      <c r="AC71" s="152"/>
      <c r="AD71" s="152"/>
      <c r="AE71" s="152" t="s">
        <v>147</v>
      </c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53">
        <v>53</v>
      </c>
      <c r="B72" s="159" t="s">
        <v>259</v>
      </c>
      <c r="C72" s="186" t="s">
        <v>260</v>
      </c>
      <c r="D72" s="161" t="s">
        <v>163</v>
      </c>
      <c r="E72" s="167">
        <v>10.457800000000001</v>
      </c>
      <c r="F72" s="169"/>
      <c r="G72" s="169"/>
      <c r="H72" s="169">
        <v>0</v>
      </c>
      <c r="I72" s="169">
        <f>ROUND(E72*H72,2)</f>
        <v>0</v>
      </c>
      <c r="J72" s="169">
        <v>864</v>
      </c>
      <c r="K72" s="169">
        <f>ROUND(E72*J72,2)</f>
        <v>9035.5400000000009</v>
      </c>
      <c r="L72" s="169">
        <v>21</v>
      </c>
      <c r="M72" s="169">
        <f>G72*(1+L72/100)</f>
        <v>0</v>
      </c>
      <c r="N72" s="162">
        <v>0</v>
      </c>
      <c r="O72" s="162">
        <f>ROUND(E72*N72,5)</f>
        <v>0</v>
      </c>
      <c r="P72" s="162">
        <v>0</v>
      </c>
      <c r="Q72" s="162">
        <f>ROUND(E72*P72,5)</f>
        <v>0</v>
      </c>
      <c r="R72" s="162"/>
      <c r="S72" s="162"/>
      <c r="T72" s="163">
        <v>2.1</v>
      </c>
      <c r="U72" s="162">
        <f>ROUND(E72*T72,2)</f>
        <v>21.96</v>
      </c>
      <c r="V72" s="152"/>
      <c r="W72" s="152"/>
      <c r="X72" s="152"/>
      <c r="Y72" s="152"/>
      <c r="Z72" s="152"/>
      <c r="AA72" s="152"/>
      <c r="AB72" s="152"/>
      <c r="AC72" s="152"/>
      <c r="AD72" s="152"/>
      <c r="AE72" s="152" t="s">
        <v>147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x14ac:dyDescent="0.2">
      <c r="A73" s="154" t="s">
        <v>142</v>
      </c>
      <c r="B73" s="160" t="s">
        <v>83</v>
      </c>
      <c r="C73" s="187" t="s">
        <v>84</v>
      </c>
      <c r="D73" s="164"/>
      <c r="E73" s="168"/>
      <c r="F73" s="170"/>
      <c r="G73" s="170"/>
      <c r="H73" s="170"/>
      <c r="I73" s="170">
        <f>SUM(I74:I85)</f>
        <v>8838.58</v>
      </c>
      <c r="J73" s="170"/>
      <c r="K73" s="170">
        <f>SUM(K74:K85)</f>
        <v>18824.650000000001</v>
      </c>
      <c r="L73" s="170"/>
      <c r="M73" s="170">
        <f>SUM(M74:M85)</f>
        <v>0</v>
      </c>
      <c r="N73" s="165"/>
      <c r="O73" s="165">
        <f>SUM(O74:O85)</f>
        <v>5.2020000000000004E-2</v>
      </c>
      <c r="P73" s="165"/>
      <c r="Q73" s="165">
        <f>SUM(Q74:Q85)</f>
        <v>2.436E-2</v>
      </c>
      <c r="R73" s="165"/>
      <c r="S73" s="165"/>
      <c r="T73" s="166"/>
      <c r="U73" s="165">
        <f>SUM(U74:U85)</f>
        <v>38.25</v>
      </c>
      <c r="AE73" t="s">
        <v>143</v>
      </c>
    </row>
    <row r="74" spans="1:60" outlineLevel="1" x14ac:dyDescent="0.2">
      <c r="A74" s="153">
        <v>54</v>
      </c>
      <c r="B74" s="159" t="s">
        <v>261</v>
      </c>
      <c r="C74" s="186" t="s">
        <v>262</v>
      </c>
      <c r="D74" s="161" t="s">
        <v>176</v>
      </c>
      <c r="E74" s="167">
        <v>3</v>
      </c>
      <c r="F74" s="169"/>
      <c r="G74" s="169"/>
      <c r="H74" s="169">
        <v>79.239999999999995</v>
      </c>
      <c r="I74" s="169">
        <f t="shared" ref="I74:I85" si="24">ROUND(E74*H74,2)</f>
        <v>237.72</v>
      </c>
      <c r="J74" s="169">
        <v>158.26</v>
      </c>
      <c r="K74" s="169">
        <f t="shared" ref="K74:K85" si="25">ROUND(E74*J74,2)</f>
        <v>474.78</v>
      </c>
      <c r="L74" s="169">
        <v>21</v>
      </c>
      <c r="M74" s="169">
        <f t="shared" ref="M74:M85" si="26">G74*(1+L74/100)</f>
        <v>0</v>
      </c>
      <c r="N74" s="162">
        <v>3.8000000000000002E-4</v>
      </c>
      <c r="O74" s="162">
        <f t="shared" ref="O74:O85" si="27">ROUND(E74*N74,5)</f>
        <v>1.14E-3</v>
      </c>
      <c r="P74" s="162">
        <v>0</v>
      </c>
      <c r="Q74" s="162">
        <f t="shared" ref="Q74:Q85" si="28">ROUND(E74*P74,5)</f>
        <v>0</v>
      </c>
      <c r="R74" s="162"/>
      <c r="S74" s="162"/>
      <c r="T74" s="163">
        <v>0.32</v>
      </c>
      <c r="U74" s="162">
        <f t="shared" ref="U74:U85" si="29">ROUND(E74*T74,2)</f>
        <v>0.96</v>
      </c>
      <c r="V74" s="152"/>
      <c r="W74" s="152"/>
      <c r="X74" s="152"/>
      <c r="Y74" s="152"/>
      <c r="Z74" s="152"/>
      <c r="AA74" s="152"/>
      <c r="AB74" s="152"/>
      <c r="AC74" s="152"/>
      <c r="AD74" s="152"/>
      <c r="AE74" s="152" t="s">
        <v>147</v>
      </c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3">
        <v>55</v>
      </c>
      <c r="B75" s="159" t="s">
        <v>263</v>
      </c>
      <c r="C75" s="186" t="s">
        <v>264</v>
      </c>
      <c r="D75" s="161" t="s">
        <v>176</v>
      </c>
      <c r="E75" s="167">
        <v>3</v>
      </c>
      <c r="F75" s="169"/>
      <c r="G75" s="169"/>
      <c r="H75" s="169">
        <v>82.97</v>
      </c>
      <c r="I75" s="169">
        <f t="shared" si="24"/>
        <v>248.91</v>
      </c>
      <c r="J75" s="169">
        <v>177.53</v>
      </c>
      <c r="K75" s="169">
        <f t="shared" si="25"/>
        <v>532.59</v>
      </c>
      <c r="L75" s="169">
        <v>21</v>
      </c>
      <c r="M75" s="169">
        <f t="shared" si="26"/>
        <v>0</v>
      </c>
      <c r="N75" s="162">
        <v>4.6999999999999999E-4</v>
      </c>
      <c r="O75" s="162">
        <f t="shared" si="27"/>
        <v>1.41E-3</v>
      </c>
      <c r="P75" s="162">
        <v>0</v>
      </c>
      <c r="Q75" s="162">
        <f t="shared" si="28"/>
        <v>0</v>
      </c>
      <c r="R75" s="162"/>
      <c r="S75" s="162"/>
      <c r="T75" s="163">
        <v>0.35899999999999999</v>
      </c>
      <c r="U75" s="162">
        <f t="shared" si="29"/>
        <v>1.08</v>
      </c>
      <c r="V75" s="152"/>
      <c r="W75" s="152"/>
      <c r="X75" s="152"/>
      <c r="Y75" s="152"/>
      <c r="Z75" s="152"/>
      <c r="AA75" s="152"/>
      <c r="AB75" s="152"/>
      <c r="AC75" s="152"/>
      <c r="AD75" s="152"/>
      <c r="AE75" s="152" t="s">
        <v>147</v>
      </c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3">
        <v>56</v>
      </c>
      <c r="B76" s="159" t="s">
        <v>265</v>
      </c>
      <c r="C76" s="186" t="s">
        <v>266</v>
      </c>
      <c r="D76" s="161" t="s">
        <v>176</v>
      </c>
      <c r="E76" s="167">
        <v>5</v>
      </c>
      <c r="F76" s="169"/>
      <c r="G76" s="169"/>
      <c r="H76" s="169">
        <v>252.23</v>
      </c>
      <c r="I76" s="169">
        <f t="shared" si="24"/>
        <v>1261.1500000000001</v>
      </c>
      <c r="J76" s="169">
        <v>579.77</v>
      </c>
      <c r="K76" s="169">
        <f t="shared" si="25"/>
        <v>2898.85</v>
      </c>
      <c r="L76" s="169">
        <v>21</v>
      </c>
      <c r="M76" s="169">
        <f t="shared" si="26"/>
        <v>0</v>
      </c>
      <c r="N76" s="162">
        <v>1.5200000000000001E-3</v>
      </c>
      <c r="O76" s="162">
        <f t="shared" si="27"/>
        <v>7.6E-3</v>
      </c>
      <c r="P76" s="162">
        <v>0</v>
      </c>
      <c r="Q76" s="162">
        <f t="shared" si="28"/>
        <v>0</v>
      </c>
      <c r="R76" s="162"/>
      <c r="S76" s="162"/>
      <c r="T76" s="163">
        <v>1.173</v>
      </c>
      <c r="U76" s="162">
        <f t="shared" si="29"/>
        <v>5.87</v>
      </c>
      <c r="V76" s="152"/>
      <c r="W76" s="152"/>
      <c r="X76" s="152"/>
      <c r="Y76" s="152"/>
      <c r="Z76" s="152"/>
      <c r="AA76" s="152"/>
      <c r="AB76" s="152"/>
      <c r="AC76" s="152"/>
      <c r="AD76" s="152"/>
      <c r="AE76" s="152" t="s">
        <v>147</v>
      </c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3">
        <v>57</v>
      </c>
      <c r="B77" s="159" t="s">
        <v>267</v>
      </c>
      <c r="C77" s="186" t="s">
        <v>268</v>
      </c>
      <c r="D77" s="161" t="s">
        <v>176</v>
      </c>
      <c r="E77" s="167">
        <v>11</v>
      </c>
      <c r="F77" s="169"/>
      <c r="G77" s="169"/>
      <c r="H77" s="169">
        <v>172.48</v>
      </c>
      <c r="I77" s="169">
        <f t="shared" si="24"/>
        <v>1897.28</v>
      </c>
      <c r="J77" s="169">
        <v>261.02</v>
      </c>
      <c r="K77" s="169">
        <f t="shared" si="25"/>
        <v>2871.22</v>
      </c>
      <c r="L77" s="169">
        <v>21</v>
      </c>
      <c r="M77" s="169">
        <f t="shared" si="26"/>
        <v>0</v>
      </c>
      <c r="N77" s="162">
        <v>5.1999999999999995E-4</v>
      </c>
      <c r="O77" s="162">
        <f t="shared" si="27"/>
        <v>5.7200000000000003E-3</v>
      </c>
      <c r="P77" s="162">
        <v>0</v>
      </c>
      <c r="Q77" s="162">
        <f t="shared" si="28"/>
        <v>0</v>
      </c>
      <c r="R77" s="162"/>
      <c r="S77" s="162"/>
      <c r="T77" s="163">
        <v>0.52900000000000003</v>
      </c>
      <c r="U77" s="162">
        <f t="shared" si="29"/>
        <v>5.82</v>
      </c>
      <c r="V77" s="152"/>
      <c r="W77" s="152"/>
      <c r="X77" s="152"/>
      <c r="Y77" s="152"/>
      <c r="Z77" s="152"/>
      <c r="AA77" s="152"/>
      <c r="AB77" s="152"/>
      <c r="AC77" s="152"/>
      <c r="AD77" s="152"/>
      <c r="AE77" s="152" t="s">
        <v>147</v>
      </c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3">
        <v>58</v>
      </c>
      <c r="B78" s="159" t="s">
        <v>269</v>
      </c>
      <c r="C78" s="186" t="s">
        <v>270</v>
      </c>
      <c r="D78" s="161" t="s">
        <v>176</v>
      </c>
      <c r="E78" s="167">
        <v>5</v>
      </c>
      <c r="F78" s="169"/>
      <c r="G78" s="169"/>
      <c r="H78" s="169">
        <v>273.44</v>
      </c>
      <c r="I78" s="169">
        <f t="shared" si="24"/>
        <v>1367.2</v>
      </c>
      <c r="J78" s="169">
        <v>393.56</v>
      </c>
      <c r="K78" s="169">
        <f t="shared" si="25"/>
        <v>1967.8</v>
      </c>
      <c r="L78" s="169">
        <v>21</v>
      </c>
      <c r="M78" s="169">
        <f t="shared" si="26"/>
        <v>0</v>
      </c>
      <c r="N78" s="162">
        <v>1.31E-3</v>
      </c>
      <c r="O78" s="162">
        <f t="shared" si="27"/>
        <v>6.5500000000000003E-3</v>
      </c>
      <c r="P78" s="162">
        <v>0</v>
      </c>
      <c r="Q78" s="162">
        <f t="shared" si="28"/>
        <v>0</v>
      </c>
      <c r="R78" s="162"/>
      <c r="S78" s="162"/>
      <c r="T78" s="163">
        <v>0.79700000000000004</v>
      </c>
      <c r="U78" s="162">
        <f t="shared" si="29"/>
        <v>3.99</v>
      </c>
      <c r="V78" s="152"/>
      <c r="W78" s="152"/>
      <c r="X78" s="152"/>
      <c r="Y78" s="152"/>
      <c r="Z78" s="152"/>
      <c r="AA78" s="152"/>
      <c r="AB78" s="152"/>
      <c r="AC78" s="152"/>
      <c r="AD78" s="152"/>
      <c r="AE78" s="152" t="s">
        <v>147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3">
        <v>59</v>
      </c>
      <c r="B79" s="159" t="s">
        <v>271</v>
      </c>
      <c r="C79" s="186" t="s">
        <v>272</v>
      </c>
      <c r="D79" s="161" t="s">
        <v>179</v>
      </c>
      <c r="E79" s="167">
        <v>5</v>
      </c>
      <c r="F79" s="169"/>
      <c r="G79" s="169"/>
      <c r="H79" s="169">
        <v>0</v>
      </c>
      <c r="I79" s="169">
        <f t="shared" si="24"/>
        <v>0</v>
      </c>
      <c r="J79" s="169">
        <v>86</v>
      </c>
      <c r="K79" s="169">
        <f t="shared" si="25"/>
        <v>430</v>
      </c>
      <c r="L79" s="169">
        <v>21</v>
      </c>
      <c r="M79" s="169">
        <f t="shared" si="26"/>
        <v>0</v>
      </c>
      <c r="N79" s="162">
        <v>0</v>
      </c>
      <c r="O79" s="162">
        <f t="shared" si="27"/>
        <v>0</v>
      </c>
      <c r="P79" s="162">
        <v>0</v>
      </c>
      <c r="Q79" s="162">
        <f t="shared" si="28"/>
        <v>0</v>
      </c>
      <c r="R79" s="162"/>
      <c r="S79" s="162"/>
      <c r="T79" s="163">
        <v>0.17399999999999999</v>
      </c>
      <c r="U79" s="162">
        <f t="shared" si="29"/>
        <v>0.87</v>
      </c>
      <c r="V79" s="152"/>
      <c r="W79" s="152"/>
      <c r="X79" s="152"/>
      <c r="Y79" s="152"/>
      <c r="Z79" s="152"/>
      <c r="AA79" s="152"/>
      <c r="AB79" s="152"/>
      <c r="AC79" s="152"/>
      <c r="AD79" s="152"/>
      <c r="AE79" s="152" t="s">
        <v>147</v>
      </c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3">
        <v>60</v>
      </c>
      <c r="B80" s="159" t="s">
        <v>273</v>
      </c>
      <c r="C80" s="186" t="s">
        <v>274</v>
      </c>
      <c r="D80" s="161" t="s">
        <v>179</v>
      </c>
      <c r="E80" s="167">
        <v>3</v>
      </c>
      <c r="F80" s="169"/>
      <c r="G80" s="169"/>
      <c r="H80" s="169">
        <v>0</v>
      </c>
      <c r="I80" s="169">
        <f t="shared" si="24"/>
        <v>0</v>
      </c>
      <c r="J80" s="169">
        <v>128</v>
      </c>
      <c r="K80" s="169">
        <f t="shared" si="25"/>
        <v>384</v>
      </c>
      <c r="L80" s="169">
        <v>21</v>
      </c>
      <c r="M80" s="169">
        <f t="shared" si="26"/>
        <v>0</v>
      </c>
      <c r="N80" s="162">
        <v>0</v>
      </c>
      <c r="O80" s="162">
        <f t="shared" si="27"/>
        <v>0</v>
      </c>
      <c r="P80" s="162">
        <v>0</v>
      </c>
      <c r="Q80" s="162">
        <f t="shared" si="28"/>
        <v>0</v>
      </c>
      <c r="R80" s="162"/>
      <c r="S80" s="162"/>
      <c r="T80" s="163">
        <v>0.25900000000000001</v>
      </c>
      <c r="U80" s="162">
        <f t="shared" si="29"/>
        <v>0.78</v>
      </c>
      <c r="V80" s="152"/>
      <c r="W80" s="152"/>
      <c r="X80" s="152"/>
      <c r="Y80" s="152"/>
      <c r="Z80" s="152"/>
      <c r="AA80" s="152"/>
      <c r="AB80" s="152"/>
      <c r="AC80" s="152"/>
      <c r="AD80" s="152"/>
      <c r="AE80" s="152" t="s">
        <v>147</v>
      </c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53">
        <v>61</v>
      </c>
      <c r="B81" s="159" t="s">
        <v>275</v>
      </c>
      <c r="C81" s="186" t="s">
        <v>276</v>
      </c>
      <c r="D81" s="161" t="s">
        <v>176</v>
      </c>
      <c r="E81" s="167">
        <v>8.5</v>
      </c>
      <c r="F81" s="169"/>
      <c r="G81" s="169"/>
      <c r="H81" s="169">
        <v>340.59</v>
      </c>
      <c r="I81" s="169">
        <f t="shared" si="24"/>
        <v>2895.02</v>
      </c>
      <c r="J81" s="169">
        <v>393.41</v>
      </c>
      <c r="K81" s="169">
        <f t="shared" si="25"/>
        <v>3343.99</v>
      </c>
      <c r="L81" s="169">
        <v>21</v>
      </c>
      <c r="M81" s="169">
        <f t="shared" si="26"/>
        <v>0</v>
      </c>
      <c r="N81" s="162">
        <v>1.3699999999999999E-3</v>
      </c>
      <c r="O81" s="162">
        <f t="shared" si="27"/>
        <v>1.1650000000000001E-2</v>
      </c>
      <c r="P81" s="162">
        <v>0</v>
      </c>
      <c r="Q81" s="162">
        <f t="shared" si="28"/>
        <v>0</v>
      </c>
      <c r="R81" s="162"/>
      <c r="S81" s="162"/>
      <c r="T81" s="163">
        <v>0.79669999999999996</v>
      </c>
      <c r="U81" s="162">
        <f t="shared" si="29"/>
        <v>6.77</v>
      </c>
      <c r="V81" s="152"/>
      <c r="W81" s="152"/>
      <c r="X81" s="152"/>
      <c r="Y81" s="152"/>
      <c r="Z81" s="152"/>
      <c r="AA81" s="152"/>
      <c r="AB81" s="152"/>
      <c r="AC81" s="152"/>
      <c r="AD81" s="152"/>
      <c r="AE81" s="152" t="s">
        <v>147</v>
      </c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3">
        <v>62</v>
      </c>
      <c r="B82" s="159" t="s">
        <v>277</v>
      </c>
      <c r="C82" s="186" t="s">
        <v>278</v>
      </c>
      <c r="D82" s="161" t="s">
        <v>179</v>
      </c>
      <c r="E82" s="167">
        <v>5</v>
      </c>
      <c r="F82" s="169"/>
      <c r="G82" s="169"/>
      <c r="H82" s="169">
        <v>168.9</v>
      </c>
      <c r="I82" s="169">
        <f t="shared" si="24"/>
        <v>844.5</v>
      </c>
      <c r="J82" s="169">
        <v>460.1</v>
      </c>
      <c r="K82" s="169">
        <f t="shared" si="25"/>
        <v>2300.5</v>
      </c>
      <c r="L82" s="169">
        <v>21</v>
      </c>
      <c r="M82" s="169">
        <f t="shared" si="26"/>
        <v>0</v>
      </c>
      <c r="N82" s="162">
        <v>3.5899999999999999E-3</v>
      </c>
      <c r="O82" s="162">
        <f t="shared" si="27"/>
        <v>1.7950000000000001E-2</v>
      </c>
      <c r="P82" s="162">
        <v>0</v>
      </c>
      <c r="Q82" s="162">
        <f t="shared" si="28"/>
        <v>0</v>
      </c>
      <c r="R82" s="162"/>
      <c r="S82" s="162"/>
      <c r="T82" s="163">
        <v>0.93</v>
      </c>
      <c r="U82" s="162">
        <f t="shared" si="29"/>
        <v>4.6500000000000004</v>
      </c>
      <c r="V82" s="152"/>
      <c r="W82" s="152"/>
      <c r="X82" s="152"/>
      <c r="Y82" s="152"/>
      <c r="Z82" s="152"/>
      <c r="AA82" s="152"/>
      <c r="AB82" s="152"/>
      <c r="AC82" s="152"/>
      <c r="AD82" s="152"/>
      <c r="AE82" s="152" t="s">
        <v>147</v>
      </c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3">
        <v>63</v>
      </c>
      <c r="B83" s="159" t="s">
        <v>279</v>
      </c>
      <c r="C83" s="186" t="s">
        <v>280</v>
      </c>
      <c r="D83" s="161" t="s">
        <v>179</v>
      </c>
      <c r="E83" s="167">
        <v>2</v>
      </c>
      <c r="F83" s="169"/>
      <c r="G83" s="169"/>
      <c r="H83" s="169">
        <v>0</v>
      </c>
      <c r="I83" s="169">
        <f t="shared" si="24"/>
        <v>0</v>
      </c>
      <c r="J83" s="169">
        <v>128</v>
      </c>
      <c r="K83" s="169">
        <f t="shared" si="25"/>
        <v>256</v>
      </c>
      <c r="L83" s="169">
        <v>21</v>
      </c>
      <c r="M83" s="169">
        <f t="shared" si="26"/>
        <v>0</v>
      </c>
      <c r="N83" s="162">
        <v>0</v>
      </c>
      <c r="O83" s="162">
        <f t="shared" si="27"/>
        <v>0</v>
      </c>
      <c r="P83" s="162">
        <v>1.218E-2</v>
      </c>
      <c r="Q83" s="162">
        <f t="shared" si="28"/>
        <v>2.436E-2</v>
      </c>
      <c r="R83" s="162"/>
      <c r="S83" s="162"/>
      <c r="T83" s="163">
        <v>0.33100000000000002</v>
      </c>
      <c r="U83" s="162">
        <f t="shared" si="29"/>
        <v>0.66</v>
      </c>
      <c r="V83" s="152"/>
      <c r="W83" s="152"/>
      <c r="X83" s="152"/>
      <c r="Y83" s="152"/>
      <c r="Z83" s="152"/>
      <c r="AA83" s="152"/>
      <c r="AB83" s="152"/>
      <c r="AC83" s="152"/>
      <c r="AD83" s="152"/>
      <c r="AE83" s="152" t="s">
        <v>147</v>
      </c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3">
        <v>64</v>
      </c>
      <c r="B84" s="159" t="s">
        <v>281</v>
      </c>
      <c r="C84" s="186" t="s">
        <v>282</v>
      </c>
      <c r="D84" s="161" t="s">
        <v>176</v>
      </c>
      <c r="E84" s="167">
        <v>140</v>
      </c>
      <c r="F84" s="169"/>
      <c r="G84" s="169"/>
      <c r="H84" s="169">
        <v>0.62</v>
      </c>
      <c r="I84" s="169">
        <f t="shared" si="24"/>
        <v>86.8</v>
      </c>
      <c r="J84" s="169">
        <v>23.779999999999998</v>
      </c>
      <c r="K84" s="169">
        <f t="shared" si="25"/>
        <v>3329.2</v>
      </c>
      <c r="L84" s="169">
        <v>21</v>
      </c>
      <c r="M84" s="169">
        <f t="shared" si="26"/>
        <v>0</v>
      </c>
      <c r="N84" s="162">
        <v>0</v>
      </c>
      <c r="O84" s="162">
        <f t="shared" si="27"/>
        <v>0</v>
      </c>
      <c r="P84" s="162">
        <v>0</v>
      </c>
      <c r="Q84" s="162">
        <f t="shared" si="28"/>
        <v>0</v>
      </c>
      <c r="R84" s="162"/>
      <c r="S84" s="162"/>
      <c r="T84" s="163">
        <v>4.8000000000000001E-2</v>
      </c>
      <c r="U84" s="162">
        <f t="shared" si="29"/>
        <v>6.72</v>
      </c>
      <c r="V84" s="152"/>
      <c r="W84" s="152"/>
      <c r="X84" s="152"/>
      <c r="Y84" s="152"/>
      <c r="Z84" s="152"/>
      <c r="AA84" s="152"/>
      <c r="AB84" s="152"/>
      <c r="AC84" s="152"/>
      <c r="AD84" s="152"/>
      <c r="AE84" s="152" t="s">
        <v>147</v>
      </c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3">
        <v>65</v>
      </c>
      <c r="B85" s="159" t="s">
        <v>283</v>
      </c>
      <c r="C85" s="186" t="s">
        <v>284</v>
      </c>
      <c r="D85" s="161" t="s">
        <v>163</v>
      </c>
      <c r="E85" s="167">
        <v>5.1999999999999998E-2</v>
      </c>
      <c r="F85" s="169"/>
      <c r="G85" s="169"/>
      <c r="H85" s="169">
        <v>0</v>
      </c>
      <c r="I85" s="169">
        <f t="shared" si="24"/>
        <v>0</v>
      </c>
      <c r="J85" s="169">
        <v>687</v>
      </c>
      <c r="K85" s="169">
        <f t="shared" si="25"/>
        <v>35.72</v>
      </c>
      <c r="L85" s="169">
        <v>21</v>
      </c>
      <c r="M85" s="169">
        <f t="shared" si="26"/>
        <v>0</v>
      </c>
      <c r="N85" s="162">
        <v>0</v>
      </c>
      <c r="O85" s="162">
        <f t="shared" si="27"/>
        <v>0</v>
      </c>
      <c r="P85" s="162">
        <v>0</v>
      </c>
      <c r="Q85" s="162">
        <f t="shared" si="28"/>
        <v>0</v>
      </c>
      <c r="R85" s="162"/>
      <c r="S85" s="162"/>
      <c r="T85" s="163">
        <v>1.47</v>
      </c>
      <c r="U85" s="162">
        <f t="shared" si="29"/>
        <v>0.08</v>
      </c>
      <c r="V85" s="152"/>
      <c r="W85" s="152"/>
      <c r="X85" s="152"/>
      <c r="Y85" s="152"/>
      <c r="Z85" s="152"/>
      <c r="AA85" s="152"/>
      <c r="AB85" s="152"/>
      <c r="AC85" s="152"/>
      <c r="AD85" s="152"/>
      <c r="AE85" s="152" t="s">
        <v>147</v>
      </c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54" t="s">
        <v>142</v>
      </c>
      <c r="B86" s="160" t="s">
        <v>85</v>
      </c>
      <c r="C86" s="187" t="s">
        <v>86</v>
      </c>
      <c r="D86" s="164"/>
      <c r="E86" s="168"/>
      <c r="F86" s="170"/>
      <c r="G86" s="170"/>
      <c r="H86" s="170"/>
      <c r="I86" s="170">
        <f>SUM(I87:I103)</f>
        <v>2736.1600000000003</v>
      </c>
      <c r="J86" s="170"/>
      <c r="K86" s="170">
        <f>SUM(K87:K103)</f>
        <v>32642.400000000005</v>
      </c>
      <c r="L86" s="170"/>
      <c r="M86" s="170">
        <f>SUM(M87:M103)</f>
        <v>0</v>
      </c>
      <c r="N86" s="165"/>
      <c r="O86" s="165">
        <f>SUM(O87:O103)</f>
        <v>4.2050000000000011E-2</v>
      </c>
      <c r="P86" s="165"/>
      <c r="Q86" s="165">
        <f>SUM(Q87:Q103)</f>
        <v>0</v>
      </c>
      <c r="R86" s="165"/>
      <c r="S86" s="165"/>
      <c r="T86" s="166"/>
      <c r="U86" s="165">
        <f>SUM(U87:U103)</f>
        <v>68.010000000000005</v>
      </c>
      <c r="AE86" t="s">
        <v>143</v>
      </c>
    </row>
    <row r="87" spans="1:60" ht="22.5" outlineLevel="1" x14ac:dyDescent="0.2">
      <c r="A87" s="153">
        <v>66</v>
      </c>
      <c r="B87" s="159" t="s">
        <v>285</v>
      </c>
      <c r="C87" s="186" t="s">
        <v>286</v>
      </c>
      <c r="D87" s="161" t="s">
        <v>176</v>
      </c>
      <c r="E87" s="167">
        <v>21</v>
      </c>
      <c r="F87" s="169"/>
      <c r="G87" s="169"/>
      <c r="H87" s="169">
        <v>6.37</v>
      </c>
      <c r="I87" s="169">
        <f t="shared" ref="I87:I103" si="30">ROUND(E87*H87,2)</f>
        <v>133.77000000000001</v>
      </c>
      <c r="J87" s="169">
        <v>78.929999999999993</v>
      </c>
      <c r="K87" s="169">
        <f t="shared" ref="K87:K103" si="31">ROUND(E87*J87,2)</f>
        <v>1657.53</v>
      </c>
      <c r="L87" s="169">
        <v>21</v>
      </c>
      <c r="M87" s="169">
        <f t="shared" ref="M87:M103" si="32">G87*(1+L87/100)</f>
        <v>0</v>
      </c>
      <c r="N87" s="162">
        <v>2.7999999999999998E-4</v>
      </c>
      <c r="O87" s="162">
        <f t="shared" ref="O87:O103" si="33">ROUND(E87*N87,5)</f>
        <v>5.8799999999999998E-3</v>
      </c>
      <c r="P87" s="162">
        <v>0</v>
      </c>
      <c r="Q87" s="162">
        <f t="shared" ref="Q87:Q103" si="34">ROUND(E87*P87,5)</f>
        <v>0</v>
      </c>
      <c r="R87" s="162"/>
      <c r="S87" s="162"/>
      <c r="T87" s="163">
        <v>0.18314</v>
      </c>
      <c r="U87" s="162">
        <f t="shared" ref="U87:U103" si="35">ROUND(E87*T87,2)</f>
        <v>3.85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 t="s">
        <v>147</v>
      </c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53">
        <v>67</v>
      </c>
      <c r="B88" s="159" t="s">
        <v>287</v>
      </c>
      <c r="C88" s="186" t="s">
        <v>288</v>
      </c>
      <c r="D88" s="161" t="s">
        <v>176</v>
      </c>
      <c r="E88" s="167">
        <v>32</v>
      </c>
      <c r="F88" s="169"/>
      <c r="G88" s="169"/>
      <c r="H88" s="169">
        <v>6.37</v>
      </c>
      <c r="I88" s="169">
        <f t="shared" si="30"/>
        <v>203.84</v>
      </c>
      <c r="J88" s="169">
        <v>73.22999999999999</v>
      </c>
      <c r="K88" s="169">
        <f t="shared" si="31"/>
        <v>2343.36</v>
      </c>
      <c r="L88" s="169">
        <v>21</v>
      </c>
      <c r="M88" s="169">
        <f t="shared" si="32"/>
        <v>0</v>
      </c>
      <c r="N88" s="162">
        <v>2.7999999999999998E-4</v>
      </c>
      <c r="O88" s="162">
        <f t="shared" si="33"/>
        <v>8.9599999999999992E-3</v>
      </c>
      <c r="P88" s="162">
        <v>0</v>
      </c>
      <c r="Q88" s="162">
        <f t="shared" si="34"/>
        <v>0</v>
      </c>
      <c r="R88" s="162"/>
      <c r="S88" s="162"/>
      <c r="T88" s="163">
        <v>0.16814000000000001</v>
      </c>
      <c r="U88" s="162">
        <f t="shared" si="35"/>
        <v>5.38</v>
      </c>
      <c r="V88" s="152"/>
      <c r="W88" s="152"/>
      <c r="X88" s="152"/>
      <c r="Y88" s="152"/>
      <c r="Z88" s="152"/>
      <c r="AA88" s="152"/>
      <c r="AB88" s="152"/>
      <c r="AC88" s="152"/>
      <c r="AD88" s="152"/>
      <c r="AE88" s="152" t="s">
        <v>147</v>
      </c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2.5" outlineLevel="1" x14ac:dyDescent="0.2">
      <c r="A89" s="153">
        <v>68</v>
      </c>
      <c r="B89" s="159" t="s">
        <v>289</v>
      </c>
      <c r="C89" s="186" t="s">
        <v>290</v>
      </c>
      <c r="D89" s="161" t="s">
        <v>176</v>
      </c>
      <c r="E89" s="167">
        <v>11</v>
      </c>
      <c r="F89" s="169"/>
      <c r="G89" s="169"/>
      <c r="H89" s="169">
        <v>6.37</v>
      </c>
      <c r="I89" s="169">
        <f t="shared" si="30"/>
        <v>70.069999999999993</v>
      </c>
      <c r="J89" s="169">
        <v>91.429999999999993</v>
      </c>
      <c r="K89" s="169">
        <f t="shared" si="31"/>
        <v>1005.73</v>
      </c>
      <c r="L89" s="169">
        <v>21</v>
      </c>
      <c r="M89" s="169">
        <f t="shared" si="32"/>
        <v>0</v>
      </c>
      <c r="N89" s="162">
        <v>2.7999999999999998E-4</v>
      </c>
      <c r="O89" s="162">
        <f t="shared" si="33"/>
        <v>3.0799999999999998E-3</v>
      </c>
      <c r="P89" s="162">
        <v>0</v>
      </c>
      <c r="Q89" s="162">
        <f t="shared" si="34"/>
        <v>0</v>
      </c>
      <c r="R89" s="162"/>
      <c r="S89" s="162"/>
      <c r="T89" s="163">
        <v>0.21285999999999999</v>
      </c>
      <c r="U89" s="162">
        <f t="shared" si="35"/>
        <v>2.34</v>
      </c>
      <c r="V89" s="152"/>
      <c r="W89" s="152"/>
      <c r="X89" s="152"/>
      <c r="Y89" s="152"/>
      <c r="Z89" s="152"/>
      <c r="AA89" s="152"/>
      <c r="AB89" s="152"/>
      <c r="AC89" s="152"/>
      <c r="AD89" s="152"/>
      <c r="AE89" s="152" t="s">
        <v>147</v>
      </c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53">
        <v>69</v>
      </c>
      <c r="B90" s="159" t="s">
        <v>291</v>
      </c>
      <c r="C90" s="186" t="s">
        <v>292</v>
      </c>
      <c r="D90" s="161" t="s">
        <v>176</v>
      </c>
      <c r="E90" s="167">
        <v>8</v>
      </c>
      <c r="F90" s="169"/>
      <c r="G90" s="169"/>
      <c r="H90" s="169">
        <v>6.37</v>
      </c>
      <c r="I90" s="169">
        <f t="shared" si="30"/>
        <v>50.96</v>
      </c>
      <c r="J90" s="169">
        <v>69.33</v>
      </c>
      <c r="K90" s="169">
        <f t="shared" si="31"/>
        <v>554.64</v>
      </c>
      <c r="L90" s="169">
        <v>21</v>
      </c>
      <c r="M90" s="169">
        <f t="shared" si="32"/>
        <v>0</v>
      </c>
      <c r="N90" s="162">
        <v>2.7999999999999998E-4</v>
      </c>
      <c r="O90" s="162">
        <f t="shared" si="33"/>
        <v>2.2399999999999998E-3</v>
      </c>
      <c r="P90" s="162">
        <v>0</v>
      </c>
      <c r="Q90" s="162">
        <f t="shared" si="34"/>
        <v>0</v>
      </c>
      <c r="R90" s="162"/>
      <c r="S90" s="162"/>
      <c r="T90" s="163">
        <v>0.15814</v>
      </c>
      <c r="U90" s="162">
        <f t="shared" si="35"/>
        <v>1.27</v>
      </c>
      <c r="V90" s="152"/>
      <c r="W90" s="152"/>
      <c r="X90" s="152"/>
      <c r="Y90" s="152"/>
      <c r="Z90" s="152"/>
      <c r="AA90" s="152"/>
      <c r="AB90" s="152"/>
      <c r="AC90" s="152"/>
      <c r="AD90" s="152"/>
      <c r="AE90" s="152" t="s">
        <v>147</v>
      </c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53">
        <v>70</v>
      </c>
      <c r="B91" s="159" t="s">
        <v>293</v>
      </c>
      <c r="C91" s="186" t="s">
        <v>294</v>
      </c>
      <c r="D91" s="161" t="s">
        <v>176</v>
      </c>
      <c r="E91" s="167">
        <v>37.5</v>
      </c>
      <c r="F91" s="169"/>
      <c r="G91" s="169"/>
      <c r="H91" s="169">
        <v>6.37</v>
      </c>
      <c r="I91" s="169">
        <f t="shared" si="30"/>
        <v>238.88</v>
      </c>
      <c r="J91" s="169">
        <v>179.13</v>
      </c>
      <c r="K91" s="169">
        <f t="shared" si="31"/>
        <v>6717.38</v>
      </c>
      <c r="L91" s="169">
        <v>21</v>
      </c>
      <c r="M91" s="169">
        <f t="shared" si="32"/>
        <v>0</v>
      </c>
      <c r="N91" s="162">
        <v>2.7999999999999998E-4</v>
      </c>
      <c r="O91" s="162">
        <f t="shared" si="33"/>
        <v>1.0500000000000001E-2</v>
      </c>
      <c r="P91" s="162">
        <v>0</v>
      </c>
      <c r="Q91" s="162">
        <f t="shared" si="34"/>
        <v>0</v>
      </c>
      <c r="R91" s="162"/>
      <c r="S91" s="162"/>
      <c r="T91" s="163">
        <v>0.36516999999999999</v>
      </c>
      <c r="U91" s="162">
        <f t="shared" si="35"/>
        <v>13.69</v>
      </c>
      <c r="V91" s="152"/>
      <c r="W91" s="152"/>
      <c r="X91" s="152"/>
      <c r="Y91" s="152"/>
      <c r="Z91" s="152"/>
      <c r="AA91" s="152"/>
      <c r="AB91" s="152"/>
      <c r="AC91" s="152"/>
      <c r="AD91" s="152"/>
      <c r="AE91" s="152" t="s">
        <v>147</v>
      </c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53">
        <v>71</v>
      </c>
      <c r="B92" s="159" t="s">
        <v>295</v>
      </c>
      <c r="C92" s="186" t="s">
        <v>296</v>
      </c>
      <c r="D92" s="161" t="s">
        <v>176</v>
      </c>
      <c r="E92" s="167">
        <v>9</v>
      </c>
      <c r="F92" s="169"/>
      <c r="G92" s="169"/>
      <c r="H92" s="169">
        <v>6.37</v>
      </c>
      <c r="I92" s="169">
        <f t="shared" si="30"/>
        <v>57.33</v>
      </c>
      <c r="J92" s="169">
        <v>195.63</v>
      </c>
      <c r="K92" s="169">
        <f t="shared" si="31"/>
        <v>1760.67</v>
      </c>
      <c r="L92" s="169">
        <v>21</v>
      </c>
      <c r="M92" s="169">
        <f t="shared" si="32"/>
        <v>0</v>
      </c>
      <c r="N92" s="162">
        <v>2.7999999999999998E-4</v>
      </c>
      <c r="O92" s="162">
        <f t="shared" si="33"/>
        <v>2.5200000000000001E-3</v>
      </c>
      <c r="P92" s="162">
        <v>0</v>
      </c>
      <c r="Q92" s="162">
        <f t="shared" si="34"/>
        <v>0</v>
      </c>
      <c r="R92" s="162"/>
      <c r="S92" s="162"/>
      <c r="T92" s="163">
        <v>0.40018999999999999</v>
      </c>
      <c r="U92" s="162">
        <f t="shared" si="35"/>
        <v>3.6</v>
      </c>
      <c r="V92" s="152"/>
      <c r="W92" s="152"/>
      <c r="X92" s="152"/>
      <c r="Y92" s="152"/>
      <c r="Z92" s="152"/>
      <c r="AA92" s="152"/>
      <c r="AB92" s="152"/>
      <c r="AC92" s="152"/>
      <c r="AD92" s="152"/>
      <c r="AE92" s="152" t="s">
        <v>147</v>
      </c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53">
        <v>72</v>
      </c>
      <c r="B93" s="159" t="s">
        <v>297</v>
      </c>
      <c r="C93" s="186" t="s">
        <v>298</v>
      </c>
      <c r="D93" s="161" t="s">
        <v>176</v>
      </c>
      <c r="E93" s="167">
        <v>18</v>
      </c>
      <c r="F93" s="169"/>
      <c r="G93" s="169"/>
      <c r="H93" s="169">
        <v>6.37</v>
      </c>
      <c r="I93" s="169">
        <f t="shared" si="30"/>
        <v>114.66</v>
      </c>
      <c r="J93" s="169">
        <v>163.63</v>
      </c>
      <c r="K93" s="169">
        <f t="shared" si="31"/>
        <v>2945.34</v>
      </c>
      <c r="L93" s="169">
        <v>21</v>
      </c>
      <c r="M93" s="169">
        <f t="shared" si="32"/>
        <v>0</v>
      </c>
      <c r="N93" s="162">
        <v>2.7999999999999998E-4</v>
      </c>
      <c r="O93" s="162">
        <f t="shared" si="33"/>
        <v>5.0400000000000002E-3</v>
      </c>
      <c r="P93" s="162">
        <v>0</v>
      </c>
      <c r="Q93" s="162">
        <f t="shared" si="34"/>
        <v>0</v>
      </c>
      <c r="R93" s="162"/>
      <c r="S93" s="162"/>
      <c r="T93" s="163">
        <v>0.33283000000000001</v>
      </c>
      <c r="U93" s="162">
        <f t="shared" si="35"/>
        <v>5.99</v>
      </c>
      <c r="V93" s="152"/>
      <c r="W93" s="152"/>
      <c r="X93" s="152"/>
      <c r="Y93" s="152"/>
      <c r="Z93" s="152"/>
      <c r="AA93" s="152"/>
      <c r="AB93" s="152"/>
      <c r="AC93" s="152"/>
      <c r="AD93" s="152"/>
      <c r="AE93" s="152" t="s">
        <v>147</v>
      </c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22.5" outlineLevel="1" x14ac:dyDescent="0.2">
      <c r="A94" s="153">
        <v>73</v>
      </c>
      <c r="B94" s="159" t="s">
        <v>299</v>
      </c>
      <c r="C94" s="186" t="s">
        <v>300</v>
      </c>
      <c r="D94" s="161" t="s">
        <v>176</v>
      </c>
      <c r="E94" s="167">
        <v>4</v>
      </c>
      <c r="F94" s="169"/>
      <c r="G94" s="169"/>
      <c r="H94" s="169">
        <v>6.37</v>
      </c>
      <c r="I94" s="169">
        <f t="shared" si="30"/>
        <v>25.48</v>
      </c>
      <c r="J94" s="169">
        <v>233.13</v>
      </c>
      <c r="K94" s="169">
        <f t="shared" si="31"/>
        <v>932.52</v>
      </c>
      <c r="L94" s="169">
        <v>21</v>
      </c>
      <c r="M94" s="169">
        <f t="shared" si="32"/>
        <v>0</v>
      </c>
      <c r="N94" s="162">
        <v>2.7999999999999998E-4</v>
      </c>
      <c r="O94" s="162">
        <f t="shared" si="33"/>
        <v>1.1199999999999999E-3</v>
      </c>
      <c r="P94" s="162">
        <v>0</v>
      </c>
      <c r="Q94" s="162">
        <f t="shared" si="34"/>
        <v>0</v>
      </c>
      <c r="R94" s="162"/>
      <c r="S94" s="162"/>
      <c r="T94" s="163">
        <v>0.47626000000000002</v>
      </c>
      <c r="U94" s="162">
        <f t="shared" si="35"/>
        <v>1.91</v>
      </c>
      <c r="V94" s="152"/>
      <c r="W94" s="152"/>
      <c r="X94" s="152"/>
      <c r="Y94" s="152"/>
      <c r="Z94" s="152"/>
      <c r="AA94" s="152"/>
      <c r="AB94" s="152"/>
      <c r="AC94" s="152"/>
      <c r="AD94" s="152"/>
      <c r="AE94" s="152" t="s">
        <v>147</v>
      </c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3">
        <v>74</v>
      </c>
      <c r="B95" s="159" t="s">
        <v>301</v>
      </c>
      <c r="C95" s="186" t="s">
        <v>302</v>
      </c>
      <c r="D95" s="161" t="s">
        <v>179</v>
      </c>
      <c r="E95" s="167">
        <v>8</v>
      </c>
      <c r="F95" s="169"/>
      <c r="G95" s="169"/>
      <c r="H95" s="169">
        <v>0</v>
      </c>
      <c r="I95" s="169">
        <f t="shared" si="30"/>
        <v>0</v>
      </c>
      <c r="J95" s="169">
        <v>224.5</v>
      </c>
      <c r="K95" s="169">
        <f t="shared" si="31"/>
        <v>1796</v>
      </c>
      <c r="L95" s="169">
        <v>21</v>
      </c>
      <c r="M95" s="169">
        <f t="shared" si="32"/>
        <v>0</v>
      </c>
      <c r="N95" s="162">
        <v>0</v>
      </c>
      <c r="O95" s="162">
        <f t="shared" si="33"/>
        <v>0</v>
      </c>
      <c r="P95" s="162">
        <v>0</v>
      </c>
      <c r="Q95" s="162">
        <f t="shared" si="34"/>
        <v>0</v>
      </c>
      <c r="R95" s="162"/>
      <c r="S95" s="162"/>
      <c r="T95" s="163">
        <v>0.42499999999999999</v>
      </c>
      <c r="U95" s="162">
        <f t="shared" si="35"/>
        <v>3.4</v>
      </c>
      <c r="V95" s="152"/>
      <c r="W95" s="152"/>
      <c r="X95" s="152"/>
      <c r="Y95" s="152"/>
      <c r="Z95" s="152"/>
      <c r="AA95" s="152"/>
      <c r="AB95" s="152"/>
      <c r="AC95" s="152"/>
      <c r="AD95" s="152"/>
      <c r="AE95" s="152" t="s">
        <v>147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3">
        <v>75</v>
      </c>
      <c r="B96" s="159" t="s">
        <v>303</v>
      </c>
      <c r="C96" s="186" t="s">
        <v>304</v>
      </c>
      <c r="D96" s="161" t="s">
        <v>179</v>
      </c>
      <c r="E96" s="167">
        <v>4</v>
      </c>
      <c r="F96" s="169"/>
      <c r="G96" s="169"/>
      <c r="H96" s="169">
        <v>0</v>
      </c>
      <c r="I96" s="169">
        <f t="shared" si="30"/>
        <v>0</v>
      </c>
      <c r="J96" s="169">
        <v>224.5</v>
      </c>
      <c r="K96" s="169">
        <f t="shared" si="31"/>
        <v>898</v>
      </c>
      <c r="L96" s="169">
        <v>21</v>
      </c>
      <c r="M96" s="169">
        <f t="shared" si="32"/>
        <v>0</v>
      </c>
      <c r="N96" s="162">
        <v>0</v>
      </c>
      <c r="O96" s="162">
        <f t="shared" si="33"/>
        <v>0</v>
      </c>
      <c r="P96" s="162">
        <v>0</v>
      </c>
      <c r="Q96" s="162">
        <f t="shared" si="34"/>
        <v>0</v>
      </c>
      <c r="R96" s="162"/>
      <c r="S96" s="162"/>
      <c r="T96" s="163">
        <v>0.42499999999999999</v>
      </c>
      <c r="U96" s="162">
        <f t="shared" si="35"/>
        <v>1.7</v>
      </c>
      <c r="V96" s="152"/>
      <c r="W96" s="152"/>
      <c r="X96" s="152"/>
      <c r="Y96" s="152"/>
      <c r="Z96" s="152"/>
      <c r="AA96" s="152"/>
      <c r="AB96" s="152"/>
      <c r="AC96" s="152"/>
      <c r="AD96" s="152"/>
      <c r="AE96" s="152" t="s">
        <v>147</v>
      </c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3">
        <v>76</v>
      </c>
      <c r="B97" s="159" t="s">
        <v>305</v>
      </c>
      <c r="C97" s="186" t="s">
        <v>306</v>
      </c>
      <c r="D97" s="161" t="s">
        <v>179</v>
      </c>
      <c r="E97" s="167">
        <v>4</v>
      </c>
      <c r="F97" s="169"/>
      <c r="G97" s="169"/>
      <c r="H97" s="169">
        <v>0</v>
      </c>
      <c r="I97" s="169">
        <f t="shared" si="30"/>
        <v>0</v>
      </c>
      <c r="J97" s="169">
        <v>81.599999999999994</v>
      </c>
      <c r="K97" s="169">
        <f t="shared" si="31"/>
        <v>326.39999999999998</v>
      </c>
      <c r="L97" s="169">
        <v>21</v>
      </c>
      <c r="M97" s="169">
        <f t="shared" si="32"/>
        <v>0</v>
      </c>
      <c r="N97" s="162">
        <v>0</v>
      </c>
      <c r="O97" s="162">
        <f t="shared" si="33"/>
        <v>0</v>
      </c>
      <c r="P97" s="162">
        <v>0</v>
      </c>
      <c r="Q97" s="162">
        <f t="shared" si="34"/>
        <v>0</v>
      </c>
      <c r="R97" s="162"/>
      <c r="S97" s="162"/>
      <c r="T97" s="163">
        <v>0.16500000000000001</v>
      </c>
      <c r="U97" s="162">
        <f t="shared" si="35"/>
        <v>0.66</v>
      </c>
      <c r="V97" s="152"/>
      <c r="W97" s="152"/>
      <c r="X97" s="152"/>
      <c r="Y97" s="152"/>
      <c r="Z97" s="152"/>
      <c r="AA97" s="152"/>
      <c r="AB97" s="152"/>
      <c r="AC97" s="152"/>
      <c r="AD97" s="152"/>
      <c r="AE97" s="152" t="s">
        <v>147</v>
      </c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3">
        <v>77</v>
      </c>
      <c r="B98" s="159" t="s">
        <v>307</v>
      </c>
      <c r="C98" s="186" t="s">
        <v>308</v>
      </c>
      <c r="D98" s="161" t="s">
        <v>254</v>
      </c>
      <c r="E98" s="167">
        <v>8</v>
      </c>
      <c r="F98" s="169"/>
      <c r="G98" s="169"/>
      <c r="H98" s="169">
        <v>0</v>
      </c>
      <c r="I98" s="169">
        <f t="shared" si="30"/>
        <v>0</v>
      </c>
      <c r="J98" s="169">
        <v>353</v>
      </c>
      <c r="K98" s="169">
        <f t="shared" si="31"/>
        <v>2824</v>
      </c>
      <c r="L98" s="169">
        <v>21</v>
      </c>
      <c r="M98" s="169">
        <f t="shared" si="32"/>
        <v>0</v>
      </c>
      <c r="N98" s="162">
        <v>0</v>
      </c>
      <c r="O98" s="162">
        <f t="shared" si="33"/>
        <v>0</v>
      </c>
      <c r="P98" s="162">
        <v>0</v>
      </c>
      <c r="Q98" s="162">
        <f t="shared" si="34"/>
        <v>0</v>
      </c>
      <c r="R98" s="162"/>
      <c r="S98" s="162"/>
      <c r="T98" s="163">
        <v>0.65566000000000002</v>
      </c>
      <c r="U98" s="162">
        <f t="shared" si="35"/>
        <v>5.25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 t="s">
        <v>147</v>
      </c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3">
        <v>78</v>
      </c>
      <c r="B99" s="159" t="s">
        <v>309</v>
      </c>
      <c r="C99" s="186" t="s">
        <v>310</v>
      </c>
      <c r="D99" s="161" t="s">
        <v>176</v>
      </c>
      <c r="E99" s="167">
        <v>140.5</v>
      </c>
      <c r="F99" s="169"/>
      <c r="G99" s="169"/>
      <c r="H99" s="169">
        <v>0</v>
      </c>
      <c r="I99" s="169">
        <f t="shared" si="30"/>
        <v>0</v>
      </c>
      <c r="J99" s="169">
        <v>37</v>
      </c>
      <c r="K99" s="169">
        <f t="shared" si="31"/>
        <v>5198.5</v>
      </c>
      <c r="L99" s="169">
        <v>21</v>
      </c>
      <c r="M99" s="169">
        <f t="shared" si="32"/>
        <v>0</v>
      </c>
      <c r="N99" s="162">
        <v>0</v>
      </c>
      <c r="O99" s="162">
        <f t="shared" si="33"/>
        <v>0</v>
      </c>
      <c r="P99" s="162">
        <v>0</v>
      </c>
      <c r="Q99" s="162">
        <f t="shared" si="34"/>
        <v>0</v>
      </c>
      <c r="R99" s="162"/>
      <c r="S99" s="162"/>
      <c r="T99" s="163">
        <v>8.2000000000000003E-2</v>
      </c>
      <c r="U99" s="162">
        <f t="shared" si="35"/>
        <v>11.52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 t="s">
        <v>147</v>
      </c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3">
        <v>79</v>
      </c>
      <c r="B100" s="159" t="s">
        <v>311</v>
      </c>
      <c r="C100" s="186" t="s">
        <v>312</v>
      </c>
      <c r="D100" s="161" t="s">
        <v>179</v>
      </c>
      <c r="E100" s="167">
        <v>10</v>
      </c>
      <c r="F100" s="169"/>
      <c r="G100" s="169"/>
      <c r="H100" s="169">
        <v>70.33</v>
      </c>
      <c r="I100" s="169">
        <f t="shared" si="30"/>
        <v>703.3</v>
      </c>
      <c r="J100" s="169">
        <v>123.17</v>
      </c>
      <c r="K100" s="169">
        <f t="shared" si="31"/>
        <v>1231.7</v>
      </c>
      <c r="L100" s="169">
        <v>21</v>
      </c>
      <c r="M100" s="169">
        <f t="shared" si="32"/>
        <v>0</v>
      </c>
      <c r="N100" s="162">
        <v>1.8000000000000001E-4</v>
      </c>
      <c r="O100" s="162">
        <f t="shared" si="33"/>
        <v>1.8E-3</v>
      </c>
      <c r="P100" s="162">
        <v>0</v>
      </c>
      <c r="Q100" s="162">
        <f t="shared" si="34"/>
        <v>0</v>
      </c>
      <c r="R100" s="162"/>
      <c r="S100" s="162"/>
      <c r="T100" s="163">
        <v>0.254</v>
      </c>
      <c r="U100" s="162">
        <f t="shared" si="35"/>
        <v>2.54</v>
      </c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 t="s">
        <v>147</v>
      </c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2.5" outlineLevel="1" x14ac:dyDescent="0.2">
      <c r="A101" s="153">
        <v>80</v>
      </c>
      <c r="B101" s="159" t="s">
        <v>313</v>
      </c>
      <c r="C101" s="186" t="s">
        <v>314</v>
      </c>
      <c r="D101" s="161" t="s">
        <v>179</v>
      </c>
      <c r="E101" s="167">
        <v>3</v>
      </c>
      <c r="F101" s="169"/>
      <c r="G101" s="169"/>
      <c r="H101" s="169">
        <v>276.89</v>
      </c>
      <c r="I101" s="169">
        <f t="shared" si="30"/>
        <v>830.67</v>
      </c>
      <c r="J101" s="169">
        <v>109.11000000000001</v>
      </c>
      <c r="K101" s="169">
        <f t="shared" si="31"/>
        <v>327.33</v>
      </c>
      <c r="L101" s="169">
        <v>21</v>
      </c>
      <c r="M101" s="169">
        <f t="shared" si="32"/>
        <v>0</v>
      </c>
      <c r="N101" s="162">
        <v>1.2999999999999999E-4</v>
      </c>
      <c r="O101" s="162">
        <f t="shared" si="33"/>
        <v>3.8999999999999999E-4</v>
      </c>
      <c r="P101" s="162">
        <v>0</v>
      </c>
      <c r="Q101" s="162">
        <f t="shared" si="34"/>
        <v>0</v>
      </c>
      <c r="R101" s="162"/>
      <c r="S101" s="162"/>
      <c r="T101" s="163">
        <v>0.20269000000000001</v>
      </c>
      <c r="U101" s="162">
        <f t="shared" si="35"/>
        <v>0.61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 t="s">
        <v>147</v>
      </c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3">
        <v>81</v>
      </c>
      <c r="B102" s="159" t="s">
        <v>315</v>
      </c>
      <c r="C102" s="186" t="s">
        <v>316</v>
      </c>
      <c r="D102" s="161" t="s">
        <v>176</v>
      </c>
      <c r="E102" s="167">
        <v>137</v>
      </c>
      <c r="F102" s="169"/>
      <c r="G102" s="169"/>
      <c r="H102" s="169">
        <v>0.2</v>
      </c>
      <c r="I102" s="169">
        <f t="shared" si="30"/>
        <v>27.4</v>
      </c>
      <c r="J102" s="169">
        <v>14.3</v>
      </c>
      <c r="K102" s="169">
        <f t="shared" si="31"/>
        <v>1959.1</v>
      </c>
      <c r="L102" s="169">
        <v>21</v>
      </c>
      <c r="M102" s="169">
        <f t="shared" si="32"/>
        <v>0</v>
      </c>
      <c r="N102" s="162">
        <v>0</v>
      </c>
      <c r="O102" s="162">
        <f t="shared" si="33"/>
        <v>0</v>
      </c>
      <c r="P102" s="162">
        <v>0</v>
      </c>
      <c r="Q102" s="162">
        <f t="shared" si="34"/>
        <v>0</v>
      </c>
      <c r="R102" s="162"/>
      <c r="S102" s="162"/>
      <c r="T102" s="163">
        <v>2.9000000000000001E-2</v>
      </c>
      <c r="U102" s="162">
        <f t="shared" si="35"/>
        <v>3.97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 t="s">
        <v>147</v>
      </c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3">
        <v>82</v>
      </c>
      <c r="B103" s="159" t="s">
        <v>317</v>
      </c>
      <c r="C103" s="186" t="s">
        <v>318</v>
      </c>
      <c r="D103" s="161" t="s">
        <v>179</v>
      </c>
      <c r="E103" s="167">
        <v>4</v>
      </c>
      <c r="F103" s="169"/>
      <c r="G103" s="169"/>
      <c r="H103" s="169">
        <v>69.95</v>
      </c>
      <c r="I103" s="169">
        <f t="shared" si="30"/>
        <v>279.8</v>
      </c>
      <c r="J103" s="169">
        <v>41.05</v>
      </c>
      <c r="K103" s="169">
        <f t="shared" si="31"/>
        <v>164.2</v>
      </c>
      <c r="L103" s="169">
        <v>21</v>
      </c>
      <c r="M103" s="169">
        <f t="shared" si="32"/>
        <v>0</v>
      </c>
      <c r="N103" s="162">
        <v>1.2999999999999999E-4</v>
      </c>
      <c r="O103" s="162">
        <f t="shared" si="33"/>
        <v>5.1999999999999995E-4</v>
      </c>
      <c r="P103" s="162">
        <v>0</v>
      </c>
      <c r="Q103" s="162">
        <f t="shared" si="34"/>
        <v>0</v>
      </c>
      <c r="R103" s="162"/>
      <c r="S103" s="162"/>
      <c r="T103" s="163">
        <v>8.3000000000000004E-2</v>
      </c>
      <c r="U103" s="162">
        <f t="shared" si="35"/>
        <v>0.33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 t="s">
        <v>147</v>
      </c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x14ac:dyDescent="0.2">
      <c r="A104" s="154" t="s">
        <v>142</v>
      </c>
      <c r="B104" s="160" t="s">
        <v>87</v>
      </c>
      <c r="C104" s="187" t="s">
        <v>88</v>
      </c>
      <c r="D104" s="164"/>
      <c r="E104" s="168"/>
      <c r="F104" s="170"/>
      <c r="G104" s="170"/>
      <c r="H104" s="170"/>
      <c r="I104" s="170">
        <f>SUM(I105:I133)</f>
        <v>45264.030000000006</v>
      </c>
      <c r="J104" s="170"/>
      <c r="K104" s="170">
        <f>SUM(K105:K133)</f>
        <v>14014.57</v>
      </c>
      <c r="L104" s="170"/>
      <c r="M104" s="170">
        <f>SUM(M105:M133)</f>
        <v>0</v>
      </c>
      <c r="N104" s="165"/>
      <c r="O104" s="165">
        <f>SUM(O105:O133)</f>
        <v>0.29139000000000004</v>
      </c>
      <c r="P104" s="165"/>
      <c r="Q104" s="165">
        <f>SUM(Q105:Q133)</f>
        <v>0.56173000000000006</v>
      </c>
      <c r="R104" s="165"/>
      <c r="S104" s="165"/>
      <c r="T104" s="166"/>
      <c r="U104" s="165">
        <f>SUM(U105:U133)</f>
        <v>30.49</v>
      </c>
      <c r="AE104" t="s">
        <v>143</v>
      </c>
    </row>
    <row r="105" spans="1:60" outlineLevel="1" x14ac:dyDescent="0.2">
      <c r="A105" s="153">
        <v>83</v>
      </c>
      <c r="B105" s="159" t="s">
        <v>319</v>
      </c>
      <c r="C105" s="186" t="s">
        <v>320</v>
      </c>
      <c r="D105" s="161" t="s">
        <v>254</v>
      </c>
      <c r="E105" s="167">
        <v>3</v>
      </c>
      <c r="F105" s="169"/>
      <c r="G105" s="169"/>
      <c r="H105" s="169">
        <v>0</v>
      </c>
      <c r="I105" s="169">
        <f t="shared" ref="I105:I133" si="36">ROUND(E105*H105,2)</f>
        <v>0</v>
      </c>
      <c r="J105" s="169">
        <v>228.5</v>
      </c>
      <c r="K105" s="169">
        <f t="shared" ref="K105:K133" si="37">ROUND(E105*J105,2)</f>
        <v>685.5</v>
      </c>
      <c r="L105" s="169">
        <v>21</v>
      </c>
      <c r="M105" s="169">
        <f t="shared" ref="M105:M133" si="38">G105*(1+L105/100)</f>
        <v>0</v>
      </c>
      <c r="N105" s="162">
        <v>0</v>
      </c>
      <c r="O105" s="162">
        <f t="shared" ref="O105:O133" si="39">ROUND(E105*N105,5)</f>
        <v>0</v>
      </c>
      <c r="P105" s="162">
        <v>1.933E-2</v>
      </c>
      <c r="Q105" s="162">
        <f t="shared" ref="Q105:Q133" si="40">ROUND(E105*P105,5)</f>
        <v>5.799E-2</v>
      </c>
      <c r="R105" s="162"/>
      <c r="S105" s="162"/>
      <c r="T105" s="163">
        <v>0.59</v>
      </c>
      <c r="U105" s="162">
        <f t="shared" ref="U105:U133" si="41">ROUND(E105*T105,2)</f>
        <v>1.77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 t="s">
        <v>147</v>
      </c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3">
        <v>84</v>
      </c>
      <c r="B106" s="159" t="s">
        <v>321</v>
      </c>
      <c r="C106" s="186" t="s">
        <v>322</v>
      </c>
      <c r="D106" s="161" t="s">
        <v>179</v>
      </c>
      <c r="E106" s="167">
        <v>3</v>
      </c>
      <c r="F106" s="169"/>
      <c r="G106" s="169"/>
      <c r="H106" s="169">
        <v>0</v>
      </c>
      <c r="I106" s="169">
        <f t="shared" si="36"/>
        <v>0</v>
      </c>
      <c r="J106" s="169">
        <v>50.4</v>
      </c>
      <c r="K106" s="169">
        <f t="shared" si="37"/>
        <v>151.19999999999999</v>
      </c>
      <c r="L106" s="169">
        <v>21</v>
      </c>
      <c r="M106" s="169">
        <f t="shared" si="38"/>
        <v>0</v>
      </c>
      <c r="N106" s="162">
        <v>0</v>
      </c>
      <c r="O106" s="162">
        <f t="shared" si="39"/>
        <v>0</v>
      </c>
      <c r="P106" s="162">
        <v>0</v>
      </c>
      <c r="Q106" s="162">
        <f t="shared" si="40"/>
        <v>0</v>
      </c>
      <c r="R106" s="162"/>
      <c r="S106" s="162"/>
      <c r="T106" s="163">
        <v>0.10199999999999999</v>
      </c>
      <c r="U106" s="162">
        <f t="shared" si="41"/>
        <v>0.31</v>
      </c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 t="s">
        <v>147</v>
      </c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3">
        <v>85</v>
      </c>
      <c r="B107" s="159" t="s">
        <v>323</v>
      </c>
      <c r="C107" s="186" t="s">
        <v>324</v>
      </c>
      <c r="D107" s="161" t="s">
        <v>254</v>
      </c>
      <c r="E107" s="167">
        <v>2</v>
      </c>
      <c r="F107" s="169"/>
      <c r="G107" s="169"/>
      <c r="H107" s="169">
        <v>0</v>
      </c>
      <c r="I107" s="169">
        <f t="shared" si="36"/>
        <v>0</v>
      </c>
      <c r="J107" s="169">
        <v>148</v>
      </c>
      <c r="K107" s="169">
        <f t="shared" si="37"/>
        <v>296</v>
      </c>
      <c r="L107" s="169">
        <v>21</v>
      </c>
      <c r="M107" s="169">
        <f t="shared" si="38"/>
        <v>0</v>
      </c>
      <c r="N107" s="162">
        <v>0</v>
      </c>
      <c r="O107" s="162">
        <f t="shared" si="39"/>
        <v>0</v>
      </c>
      <c r="P107" s="162">
        <v>1.9460000000000002E-2</v>
      </c>
      <c r="Q107" s="162">
        <f t="shared" si="40"/>
        <v>3.8920000000000003E-2</v>
      </c>
      <c r="R107" s="162"/>
      <c r="S107" s="162"/>
      <c r="T107" s="163">
        <v>0.38200000000000001</v>
      </c>
      <c r="U107" s="162">
        <f t="shared" si="41"/>
        <v>0.76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 t="s">
        <v>147</v>
      </c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3">
        <v>86</v>
      </c>
      <c r="B108" s="159" t="s">
        <v>325</v>
      </c>
      <c r="C108" s="186" t="s">
        <v>326</v>
      </c>
      <c r="D108" s="161" t="s">
        <v>254</v>
      </c>
      <c r="E108" s="167">
        <v>1</v>
      </c>
      <c r="F108" s="169"/>
      <c r="G108" s="169"/>
      <c r="H108" s="169">
        <v>0</v>
      </c>
      <c r="I108" s="169">
        <f t="shared" si="36"/>
        <v>0</v>
      </c>
      <c r="J108" s="169">
        <v>220.5</v>
      </c>
      <c r="K108" s="169">
        <f t="shared" si="37"/>
        <v>220.5</v>
      </c>
      <c r="L108" s="169">
        <v>21</v>
      </c>
      <c r="M108" s="169">
        <f t="shared" si="38"/>
        <v>0</v>
      </c>
      <c r="N108" s="162">
        <v>0</v>
      </c>
      <c r="O108" s="162">
        <f t="shared" si="39"/>
        <v>0</v>
      </c>
      <c r="P108" s="162">
        <v>3.4700000000000002E-2</v>
      </c>
      <c r="Q108" s="162">
        <f t="shared" si="40"/>
        <v>3.4700000000000002E-2</v>
      </c>
      <c r="R108" s="162"/>
      <c r="S108" s="162"/>
      <c r="T108" s="163">
        <v>0.56899999999999995</v>
      </c>
      <c r="U108" s="162">
        <f t="shared" si="41"/>
        <v>0.56999999999999995</v>
      </c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 t="s">
        <v>147</v>
      </c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3">
        <v>87</v>
      </c>
      <c r="B109" s="159" t="s">
        <v>327</v>
      </c>
      <c r="C109" s="186" t="s">
        <v>328</v>
      </c>
      <c r="D109" s="161" t="s">
        <v>254</v>
      </c>
      <c r="E109" s="167">
        <v>1</v>
      </c>
      <c r="F109" s="169"/>
      <c r="G109" s="169"/>
      <c r="H109" s="169">
        <v>5097.1099999999997</v>
      </c>
      <c r="I109" s="169">
        <f t="shared" si="36"/>
        <v>5097.1099999999997</v>
      </c>
      <c r="J109" s="169">
        <v>672.89000000000033</v>
      </c>
      <c r="K109" s="169">
        <f t="shared" si="37"/>
        <v>672.89</v>
      </c>
      <c r="L109" s="169">
        <v>21</v>
      </c>
      <c r="M109" s="169">
        <f t="shared" si="38"/>
        <v>0</v>
      </c>
      <c r="N109" s="162">
        <v>1.444E-2</v>
      </c>
      <c r="O109" s="162">
        <f t="shared" si="39"/>
        <v>1.444E-2</v>
      </c>
      <c r="P109" s="162">
        <v>0</v>
      </c>
      <c r="Q109" s="162">
        <f t="shared" si="40"/>
        <v>0</v>
      </c>
      <c r="R109" s="162"/>
      <c r="S109" s="162"/>
      <c r="T109" s="163">
        <v>1.25</v>
      </c>
      <c r="U109" s="162">
        <f t="shared" si="41"/>
        <v>1.25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 t="s">
        <v>147</v>
      </c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3">
        <v>88</v>
      </c>
      <c r="B110" s="159" t="s">
        <v>329</v>
      </c>
      <c r="C110" s="186" t="s">
        <v>330</v>
      </c>
      <c r="D110" s="161" t="s">
        <v>179</v>
      </c>
      <c r="E110" s="167">
        <v>1</v>
      </c>
      <c r="F110" s="169"/>
      <c r="G110" s="169"/>
      <c r="H110" s="169">
        <v>295.81</v>
      </c>
      <c r="I110" s="169">
        <f t="shared" si="36"/>
        <v>295.81</v>
      </c>
      <c r="J110" s="169">
        <v>618.19000000000005</v>
      </c>
      <c r="K110" s="169">
        <f t="shared" si="37"/>
        <v>618.19000000000005</v>
      </c>
      <c r="L110" s="169">
        <v>21</v>
      </c>
      <c r="M110" s="169">
        <f t="shared" si="38"/>
        <v>0</v>
      </c>
      <c r="N110" s="162">
        <v>3.0899999999999999E-3</v>
      </c>
      <c r="O110" s="162">
        <f t="shared" si="39"/>
        <v>3.0899999999999999E-3</v>
      </c>
      <c r="P110" s="162">
        <v>0</v>
      </c>
      <c r="Q110" s="162">
        <f t="shared" si="40"/>
        <v>0</v>
      </c>
      <c r="R110" s="162"/>
      <c r="S110" s="162"/>
      <c r="T110" s="163">
        <v>1.25</v>
      </c>
      <c r="U110" s="162">
        <f t="shared" si="41"/>
        <v>1.25</v>
      </c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 t="s">
        <v>147</v>
      </c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3">
        <v>89</v>
      </c>
      <c r="B111" s="159" t="s">
        <v>331</v>
      </c>
      <c r="C111" s="186" t="s">
        <v>332</v>
      </c>
      <c r="D111" s="161" t="s">
        <v>179</v>
      </c>
      <c r="E111" s="167">
        <v>3</v>
      </c>
      <c r="F111" s="169"/>
      <c r="G111" s="169"/>
      <c r="H111" s="169">
        <v>0</v>
      </c>
      <c r="I111" s="169">
        <f t="shared" si="36"/>
        <v>0</v>
      </c>
      <c r="J111" s="169">
        <v>40.1</v>
      </c>
      <c r="K111" s="169">
        <f t="shared" si="37"/>
        <v>120.3</v>
      </c>
      <c r="L111" s="169">
        <v>21</v>
      </c>
      <c r="M111" s="169">
        <f t="shared" si="38"/>
        <v>0</v>
      </c>
      <c r="N111" s="162">
        <v>0</v>
      </c>
      <c r="O111" s="162">
        <f t="shared" si="39"/>
        <v>0</v>
      </c>
      <c r="P111" s="162">
        <v>0</v>
      </c>
      <c r="Q111" s="162">
        <f t="shared" si="40"/>
        <v>0</v>
      </c>
      <c r="R111" s="162"/>
      <c r="S111" s="162"/>
      <c r="T111" s="163">
        <v>8.1000000000000003E-2</v>
      </c>
      <c r="U111" s="162">
        <f t="shared" si="41"/>
        <v>0.24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 t="s">
        <v>147</v>
      </c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3">
        <v>90</v>
      </c>
      <c r="B112" s="159" t="s">
        <v>333</v>
      </c>
      <c r="C112" s="186" t="s">
        <v>334</v>
      </c>
      <c r="D112" s="161" t="s">
        <v>254</v>
      </c>
      <c r="E112" s="167">
        <v>1</v>
      </c>
      <c r="F112" s="169"/>
      <c r="G112" s="169"/>
      <c r="H112" s="169">
        <v>0</v>
      </c>
      <c r="I112" s="169">
        <f t="shared" si="36"/>
        <v>0</v>
      </c>
      <c r="J112" s="169">
        <v>92.2</v>
      </c>
      <c r="K112" s="169">
        <f t="shared" si="37"/>
        <v>92.2</v>
      </c>
      <c r="L112" s="169">
        <v>21</v>
      </c>
      <c r="M112" s="169">
        <f t="shared" si="38"/>
        <v>0</v>
      </c>
      <c r="N112" s="162">
        <v>0</v>
      </c>
      <c r="O112" s="162">
        <f t="shared" si="39"/>
        <v>0</v>
      </c>
      <c r="P112" s="162">
        <v>1.7500000000000002E-2</v>
      </c>
      <c r="Q112" s="162">
        <f t="shared" si="40"/>
        <v>1.7500000000000002E-2</v>
      </c>
      <c r="R112" s="162"/>
      <c r="S112" s="162"/>
      <c r="T112" s="163">
        <v>0.23799999999999999</v>
      </c>
      <c r="U112" s="162">
        <f t="shared" si="41"/>
        <v>0.24</v>
      </c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 t="s">
        <v>147</v>
      </c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3">
        <v>91</v>
      </c>
      <c r="B113" s="159" t="s">
        <v>335</v>
      </c>
      <c r="C113" s="186" t="s">
        <v>336</v>
      </c>
      <c r="D113" s="161" t="s">
        <v>254</v>
      </c>
      <c r="E113" s="167">
        <v>1</v>
      </c>
      <c r="F113" s="169"/>
      <c r="G113" s="169"/>
      <c r="H113" s="169">
        <v>0</v>
      </c>
      <c r="I113" s="169">
        <f t="shared" si="36"/>
        <v>0</v>
      </c>
      <c r="J113" s="169">
        <v>324</v>
      </c>
      <c r="K113" s="169">
        <f t="shared" si="37"/>
        <v>324</v>
      </c>
      <c r="L113" s="169">
        <v>21</v>
      </c>
      <c r="M113" s="169">
        <f t="shared" si="38"/>
        <v>0</v>
      </c>
      <c r="N113" s="162">
        <v>0</v>
      </c>
      <c r="O113" s="162">
        <f t="shared" si="39"/>
        <v>0</v>
      </c>
      <c r="P113" s="162">
        <v>0.155</v>
      </c>
      <c r="Q113" s="162">
        <f t="shared" si="40"/>
        <v>0.155</v>
      </c>
      <c r="R113" s="162"/>
      <c r="S113" s="162"/>
      <c r="T113" s="163">
        <v>0.83699999999999997</v>
      </c>
      <c r="U113" s="162">
        <f t="shared" si="41"/>
        <v>0.84</v>
      </c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 t="s">
        <v>147</v>
      </c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22.5" outlineLevel="1" x14ac:dyDescent="0.2">
      <c r="A114" s="153">
        <v>92</v>
      </c>
      <c r="B114" s="159" t="s">
        <v>337</v>
      </c>
      <c r="C114" s="186" t="s">
        <v>338</v>
      </c>
      <c r="D114" s="161" t="s">
        <v>179</v>
      </c>
      <c r="E114" s="167">
        <v>1</v>
      </c>
      <c r="F114" s="169"/>
      <c r="G114" s="169"/>
      <c r="H114" s="169">
        <v>3805</v>
      </c>
      <c r="I114" s="169">
        <f t="shared" si="36"/>
        <v>3805</v>
      </c>
      <c r="J114" s="169">
        <v>0</v>
      </c>
      <c r="K114" s="169">
        <f t="shared" si="37"/>
        <v>0</v>
      </c>
      <c r="L114" s="169">
        <v>21</v>
      </c>
      <c r="M114" s="169">
        <f t="shared" si="38"/>
        <v>0</v>
      </c>
      <c r="N114" s="162">
        <v>2.5000000000000001E-2</v>
      </c>
      <c r="O114" s="162">
        <f t="shared" si="39"/>
        <v>2.5000000000000001E-2</v>
      </c>
      <c r="P114" s="162">
        <v>0</v>
      </c>
      <c r="Q114" s="162">
        <f t="shared" si="40"/>
        <v>0</v>
      </c>
      <c r="R114" s="162"/>
      <c r="S114" s="162"/>
      <c r="T114" s="163">
        <v>0</v>
      </c>
      <c r="U114" s="162">
        <f t="shared" si="41"/>
        <v>0</v>
      </c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 t="s">
        <v>164</v>
      </c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22.5" outlineLevel="1" x14ac:dyDescent="0.2">
      <c r="A115" s="153">
        <v>93</v>
      </c>
      <c r="B115" s="159" t="s">
        <v>339</v>
      </c>
      <c r="C115" s="186" t="s">
        <v>340</v>
      </c>
      <c r="D115" s="161" t="s">
        <v>179</v>
      </c>
      <c r="E115" s="167">
        <v>1</v>
      </c>
      <c r="F115" s="169"/>
      <c r="G115" s="169"/>
      <c r="H115" s="169">
        <v>3805</v>
      </c>
      <c r="I115" s="169">
        <f t="shared" si="36"/>
        <v>3805</v>
      </c>
      <c r="J115" s="169">
        <v>0</v>
      </c>
      <c r="K115" s="169">
        <f t="shared" si="37"/>
        <v>0</v>
      </c>
      <c r="L115" s="169">
        <v>21</v>
      </c>
      <c r="M115" s="169">
        <f t="shared" si="38"/>
        <v>0</v>
      </c>
      <c r="N115" s="162">
        <v>2.5000000000000001E-2</v>
      </c>
      <c r="O115" s="162">
        <f t="shared" si="39"/>
        <v>2.5000000000000001E-2</v>
      </c>
      <c r="P115" s="162">
        <v>0</v>
      </c>
      <c r="Q115" s="162">
        <f t="shared" si="40"/>
        <v>0</v>
      </c>
      <c r="R115" s="162"/>
      <c r="S115" s="162"/>
      <c r="T115" s="163">
        <v>0</v>
      </c>
      <c r="U115" s="162">
        <f t="shared" si="41"/>
        <v>0</v>
      </c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 t="s">
        <v>164</v>
      </c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53">
        <v>94</v>
      </c>
      <c r="B116" s="159" t="s">
        <v>341</v>
      </c>
      <c r="C116" s="186" t="s">
        <v>342</v>
      </c>
      <c r="D116" s="161" t="s">
        <v>179</v>
      </c>
      <c r="E116" s="167">
        <v>2</v>
      </c>
      <c r="F116" s="169"/>
      <c r="G116" s="169"/>
      <c r="H116" s="169">
        <v>703</v>
      </c>
      <c r="I116" s="169">
        <f t="shared" si="36"/>
        <v>1406</v>
      </c>
      <c r="J116" s="169">
        <v>0</v>
      </c>
      <c r="K116" s="169">
        <f t="shared" si="37"/>
        <v>0</v>
      </c>
      <c r="L116" s="169">
        <v>21</v>
      </c>
      <c r="M116" s="169">
        <f t="shared" si="38"/>
        <v>0</v>
      </c>
      <c r="N116" s="162">
        <v>2.5000000000000001E-3</v>
      </c>
      <c r="O116" s="162">
        <f t="shared" si="39"/>
        <v>5.0000000000000001E-3</v>
      </c>
      <c r="P116" s="162">
        <v>0</v>
      </c>
      <c r="Q116" s="162">
        <f t="shared" si="40"/>
        <v>0</v>
      </c>
      <c r="R116" s="162"/>
      <c r="S116" s="162"/>
      <c r="T116" s="163">
        <v>0</v>
      </c>
      <c r="U116" s="162">
        <f t="shared" si="41"/>
        <v>0</v>
      </c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 t="s">
        <v>164</v>
      </c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3">
        <v>95</v>
      </c>
      <c r="B117" s="159" t="s">
        <v>343</v>
      </c>
      <c r="C117" s="186" t="s">
        <v>344</v>
      </c>
      <c r="D117" s="161" t="s">
        <v>254</v>
      </c>
      <c r="E117" s="167">
        <v>2</v>
      </c>
      <c r="F117" s="169"/>
      <c r="G117" s="169"/>
      <c r="H117" s="169">
        <v>413.28</v>
      </c>
      <c r="I117" s="169">
        <f t="shared" si="36"/>
        <v>826.56</v>
      </c>
      <c r="J117" s="169">
        <v>659.72</v>
      </c>
      <c r="K117" s="169">
        <f t="shared" si="37"/>
        <v>1319.44</v>
      </c>
      <c r="L117" s="169">
        <v>21</v>
      </c>
      <c r="M117" s="169">
        <f t="shared" si="38"/>
        <v>0</v>
      </c>
      <c r="N117" s="162">
        <v>1.8600000000000001E-3</v>
      </c>
      <c r="O117" s="162">
        <f t="shared" si="39"/>
        <v>3.7200000000000002E-3</v>
      </c>
      <c r="P117" s="162">
        <v>0</v>
      </c>
      <c r="Q117" s="162">
        <f t="shared" si="40"/>
        <v>0</v>
      </c>
      <c r="R117" s="162"/>
      <c r="S117" s="162"/>
      <c r="T117" s="163">
        <v>1.3340000000000001</v>
      </c>
      <c r="U117" s="162">
        <f t="shared" si="41"/>
        <v>2.67</v>
      </c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 t="s">
        <v>147</v>
      </c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53">
        <v>96</v>
      </c>
      <c r="B118" s="159" t="s">
        <v>345</v>
      </c>
      <c r="C118" s="186" t="s">
        <v>346</v>
      </c>
      <c r="D118" s="161" t="s">
        <v>179</v>
      </c>
      <c r="E118" s="167">
        <v>1</v>
      </c>
      <c r="F118" s="169"/>
      <c r="G118" s="169"/>
      <c r="H118" s="169">
        <v>1034</v>
      </c>
      <c r="I118" s="169">
        <f t="shared" si="36"/>
        <v>1034</v>
      </c>
      <c r="J118" s="169">
        <v>0</v>
      </c>
      <c r="K118" s="169">
        <f t="shared" si="37"/>
        <v>0</v>
      </c>
      <c r="L118" s="169">
        <v>21</v>
      </c>
      <c r="M118" s="169">
        <f t="shared" si="38"/>
        <v>0</v>
      </c>
      <c r="N118" s="162">
        <v>1.0999999999999999E-2</v>
      </c>
      <c r="O118" s="162">
        <f t="shared" si="39"/>
        <v>1.0999999999999999E-2</v>
      </c>
      <c r="P118" s="162">
        <v>0</v>
      </c>
      <c r="Q118" s="162">
        <f t="shared" si="40"/>
        <v>0</v>
      </c>
      <c r="R118" s="162"/>
      <c r="S118" s="162"/>
      <c r="T118" s="163">
        <v>0</v>
      </c>
      <c r="U118" s="162">
        <f t="shared" si="41"/>
        <v>0</v>
      </c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 t="s">
        <v>164</v>
      </c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3">
        <v>97</v>
      </c>
      <c r="B119" s="159" t="s">
        <v>347</v>
      </c>
      <c r="C119" s="186" t="s">
        <v>348</v>
      </c>
      <c r="D119" s="161" t="s">
        <v>179</v>
      </c>
      <c r="E119" s="167">
        <v>1</v>
      </c>
      <c r="F119" s="169"/>
      <c r="G119" s="169"/>
      <c r="H119" s="169">
        <v>118.33</v>
      </c>
      <c r="I119" s="169">
        <f t="shared" si="36"/>
        <v>118.33</v>
      </c>
      <c r="J119" s="169">
        <v>121.67</v>
      </c>
      <c r="K119" s="169">
        <f t="shared" si="37"/>
        <v>121.67</v>
      </c>
      <c r="L119" s="169">
        <v>21</v>
      </c>
      <c r="M119" s="169">
        <f t="shared" si="38"/>
        <v>0</v>
      </c>
      <c r="N119" s="162">
        <v>4.2000000000000002E-4</v>
      </c>
      <c r="O119" s="162">
        <f t="shared" si="39"/>
        <v>4.2000000000000002E-4</v>
      </c>
      <c r="P119" s="162">
        <v>0</v>
      </c>
      <c r="Q119" s="162">
        <f t="shared" si="40"/>
        <v>0</v>
      </c>
      <c r="R119" s="162"/>
      <c r="S119" s="162"/>
      <c r="T119" s="163">
        <v>0.246</v>
      </c>
      <c r="U119" s="162">
        <f t="shared" si="41"/>
        <v>0.25</v>
      </c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 t="s">
        <v>147</v>
      </c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3">
        <v>98</v>
      </c>
      <c r="B120" s="159" t="s">
        <v>349</v>
      </c>
      <c r="C120" s="186" t="s">
        <v>350</v>
      </c>
      <c r="D120" s="161" t="s">
        <v>254</v>
      </c>
      <c r="E120" s="167">
        <v>1</v>
      </c>
      <c r="F120" s="169"/>
      <c r="G120" s="169"/>
      <c r="H120" s="169">
        <v>94.82</v>
      </c>
      <c r="I120" s="169">
        <f t="shared" si="36"/>
        <v>94.82</v>
      </c>
      <c r="J120" s="169">
        <v>743.18000000000006</v>
      </c>
      <c r="K120" s="169">
        <f t="shared" si="37"/>
        <v>743.18</v>
      </c>
      <c r="L120" s="169">
        <v>21</v>
      </c>
      <c r="M120" s="169">
        <f t="shared" si="38"/>
        <v>0</v>
      </c>
      <c r="N120" s="162">
        <v>1.41E-3</v>
      </c>
      <c r="O120" s="162">
        <f t="shared" si="39"/>
        <v>1.41E-3</v>
      </c>
      <c r="P120" s="162">
        <v>0</v>
      </c>
      <c r="Q120" s="162">
        <f t="shared" si="40"/>
        <v>0</v>
      </c>
      <c r="R120" s="162"/>
      <c r="S120" s="162"/>
      <c r="T120" s="163">
        <v>1.575</v>
      </c>
      <c r="U120" s="162">
        <f t="shared" si="41"/>
        <v>1.58</v>
      </c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 t="s">
        <v>147</v>
      </c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3">
        <v>99</v>
      </c>
      <c r="B121" s="159" t="s">
        <v>351</v>
      </c>
      <c r="C121" s="186" t="s">
        <v>352</v>
      </c>
      <c r="D121" s="161" t="s">
        <v>254</v>
      </c>
      <c r="E121" s="167">
        <v>2</v>
      </c>
      <c r="F121" s="169"/>
      <c r="G121" s="169"/>
      <c r="H121" s="169">
        <v>7500.56</v>
      </c>
      <c r="I121" s="169">
        <f t="shared" si="36"/>
        <v>15001.12</v>
      </c>
      <c r="J121" s="169">
        <v>1319.4399999999996</v>
      </c>
      <c r="K121" s="169">
        <f t="shared" si="37"/>
        <v>2638.88</v>
      </c>
      <c r="L121" s="169">
        <v>21</v>
      </c>
      <c r="M121" s="169">
        <f t="shared" si="38"/>
        <v>0</v>
      </c>
      <c r="N121" s="162">
        <v>6.4820000000000003E-2</v>
      </c>
      <c r="O121" s="162">
        <f t="shared" si="39"/>
        <v>0.12964000000000001</v>
      </c>
      <c r="P121" s="162">
        <v>0</v>
      </c>
      <c r="Q121" s="162">
        <f t="shared" si="40"/>
        <v>0</v>
      </c>
      <c r="R121" s="162"/>
      <c r="S121" s="162"/>
      <c r="T121" s="163">
        <v>2.8580000000000001</v>
      </c>
      <c r="U121" s="162">
        <f t="shared" si="41"/>
        <v>5.72</v>
      </c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 t="s">
        <v>147</v>
      </c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3">
        <v>100</v>
      </c>
      <c r="B122" s="159" t="s">
        <v>353</v>
      </c>
      <c r="C122" s="186" t="s">
        <v>354</v>
      </c>
      <c r="D122" s="161" t="s">
        <v>254</v>
      </c>
      <c r="E122" s="167">
        <v>2</v>
      </c>
      <c r="F122" s="169"/>
      <c r="G122" s="169"/>
      <c r="H122" s="169">
        <v>991.1</v>
      </c>
      <c r="I122" s="169">
        <f t="shared" si="36"/>
        <v>1982.2</v>
      </c>
      <c r="J122" s="169">
        <v>1368.9</v>
      </c>
      <c r="K122" s="169">
        <f t="shared" si="37"/>
        <v>2737.8</v>
      </c>
      <c r="L122" s="169">
        <v>21</v>
      </c>
      <c r="M122" s="169">
        <f t="shared" si="38"/>
        <v>0</v>
      </c>
      <c r="N122" s="162">
        <v>2.8819999999999998E-2</v>
      </c>
      <c r="O122" s="162">
        <f t="shared" si="39"/>
        <v>5.7639999999999997E-2</v>
      </c>
      <c r="P122" s="162">
        <v>0</v>
      </c>
      <c r="Q122" s="162">
        <f t="shared" si="40"/>
        <v>0</v>
      </c>
      <c r="R122" s="162"/>
      <c r="S122" s="162"/>
      <c r="T122" s="163">
        <v>2.9580000000000002</v>
      </c>
      <c r="U122" s="162">
        <f t="shared" si="41"/>
        <v>5.92</v>
      </c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 t="s">
        <v>147</v>
      </c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3">
        <v>101</v>
      </c>
      <c r="B123" s="159" t="s">
        <v>355</v>
      </c>
      <c r="C123" s="186" t="s">
        <v>356</v>
      </c>
      <c r="D123" s="161" t="s">
        <v>254</v>
      </c>
      <c r="E123" s="167">
        <v>2</v>
      </c>
      <c r="F123" s="169"/>
      <c r="G123" s="169"/>
      <c r="H123" s="169">
        <v>0</v>
      </c>
      <c r="I123" s="169">
        <f t="shared" si="36"/>
        <v>0</v>
      </c>
      <c r="J123" s="169">
        <v>84.1</v>
      </c>
      <c r="K123" s="169">
        <f t="shared" si="37"/>
        <v>168.2</v>
      </c>
      <c r="L123" s="169">
        <v>21</v>
      </c>
      <c r="M123" s="169">
        <f t="shared" si="38"/>
        <v>0</v>
      </c>
      <c r="N123" s="162">
        <v>0</v>
      </c>
      <c r="O123" s="162">
        <f t="shared" si="39"/>
        <v>0</v>
      </c>
      <c r="P123" s="162">
        <v>1.56E-3</v>
      </c>
      <c r="Q123" s="162">
        <f t="shared" si="40"/>
        <v>3.1199999999999999E-3</v>
      </c>
      <c r="R123" s="162"/>
      <c r="S123" s="162"/>
      <c r="T123" s="163">
        <v>0.217</v>
      </c>
      <c r="U123" s="162">
        <f t="shared" si="41"/>
        <v>0.43</v>
      </c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 t="s">
        <v>147</v>
      </c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3">
        <v>102</v>
      </c>
      <c r="B124" s="159" t="s">
        <v>357</v>
      </c>
      <c r="C124" s="186" t="s">
        <v>358</v>
      </c>
      <c r="D124" s="161" t="s">
        <v>179</v>
      </c>
      <c r="E124" s="167">
        <v>2</v>
      </c>
      <c r="F124" s="169"/>
      <c r="G124" s="169"/>
      <c r="H124" s="169">
        <v>0</v>
      </c>
      <c r="I124" s="169">
        <f t="shared" si="36"/>
        <v>0</v>
      </c>
      <c r="J124" s="169">
        <v>157.5</v>
      </c>
      <c r="K124" s="169">
        <f t="shared" si="37"/>
        <v>315</v>
      </c>
      <c r="L124" s="169">
        <v>21</v>
      </c>
      <c r="M124" s="169">
        <f t="shared" si="38"/>
        <v>0</v>
      </c>
      <c r="N124" s="162">
        <v>0</v>
      </c>
      <c r="O124" s="162">
        <f t="shared" si="39"/>
        <v>0</v>
      </c>
      <c r="P124" s="162">
        <v>2.2499999999999998E-3</v>
      </c>
      <c r="Q124" s="162">
        <f t="shared" si="40"/>
        <v>4.4999999999999997E-3</v>
      </c>
      <c r="R124" s="162"/>
      <c r="S124" s="162"/>
      <c r="T124" s="163">
        <v>0.40699999999999997</v>
      </c>
      <c r="U124" s="162">
        <f t="shared" si="41"/>
        <v>0.81</v>
      </c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 t="s">
        <v>147</v>
      </c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2.5" outlineLevel="1" x14ac:dyDescent="0.2">
      <c r="A125" s="153">
        <v>103</v>
      </c>
      <c r="B125" s="159" t="s">
        <v>359</v>
      </c>
      <c r="C125" s="186" t="s">
        <v>360</v>
      </c>
      <c r="D125" s="161" t="s">
        <v>179</v>
      </c>
      <c r="E125" s="167">
        <v>3</v>
      </c>
      <c r="F125" s="169"/>
      <c r="G125" s="169"/>
      <c r="H125" s="169">
        <v>2054.59</v>
      </c>
      <c r="I125" s="169">
        <f t="shared" si="36"/>
        <v>6163.77</v>
      </c>
      <c r="J125" s="169">
        <v>235.40999999999985</v>
      </c>
      <c r="K125" s="169">
        <f t="shared" si="37"/>
        <v>706.23</v>
      </c>
      <c r="L125" s="169">
        <v>21</v>
      </c>
      <c r="M125" s="169">
        <f t="shared" si="38"/>
        <v>0</v>
      </c>
      <c r="N125" s="162">
        <v>1.72E-3</v>
      </c>
      <c r="O125" s="162">
        <f t="shared" si="39"/>
        <v>5.1599999999999997E-3</v>
      </c>
      <c r="P125" s="162">
        <v>0</v>
      </c>
      <c r="Q125" s="162">
        <f t="shared" si="40"/>
        <v>0</v>
      </c>
      <c r="R125" s="162"/>
      <c r="S125" s="162"/>
      <c r="T125" s="163">
        <v>0.47599999999999998</v>
      </c>
      <c r="U125" s="162">
        <f t="shared" si="41"/>
        <v>1.43</v>
      </c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 t="s">
        <v>147</v>
      </c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3">
        <v>104</v>
      </c>
      <c r="B126" s="159" t="s">
        <v>361</v>
      </c>
      <c r="C126" s="186" t="s">
        <v>362</v>
      </c>
      <c r="D126" s="161" t="s">
        <v>179</v>
      </c>
      <c r="E126" s="167">
        <v>2</v>
      </c>
      <c r="F126" s="169"/>
      <c r="G126" s="169"/>
      <c r="H126" s="169">
        <v>107.97</v>
      </c>
      <c r="I126" s="169">
        <f t="shared" si="36"/>
        <v>215.94</v>
      </c>
      <c r="J126" s="169">
        <v>258.02999999999997</v>
      </c>
      <c r="K126" s="169">
        <f t="shared" si="37"/>
        <v>516.05999999999995</v>
      </c>
      <c r="L126" s="169">
        <v>21</v>
      </c>
      <c r="M126" s="169">
        <f t="shared" si="38"/>
        <v>0</v>
      </c>
      <c r="N126" s="162">
        <v>1.8000000000000001E-4</v>
      </c>
      <c r="O126" s="162">
        <f t="shared" si="39"/>
        <v>3.6000000000000002E-4</v>
      </c>
      <c r="P126" s="162">
        <v>0</v>
      </c>
      <c r="Q126" s="162">
        <f t="shared" si="40"/>
        <v>0</v>
      </c>
      <c r="R126" s="162"/>
      <c r="S126" s="162"/>
      <c r="T126" s="163">
        <v>0.52200000000000002</v>
      </c>
      <c r="U126" s="162">
        <f t="shared" si="41"/>
        <v>1.04</v>
      </c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 t="s">
        <v>147</v>
      </c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3">
        <v>105</v>
      </c>
      <c r="B127" s="159" t="s">
        <v>363</v>
      </c>
      <c r="C127" s="186" t="s">
        <v>364</v>
      </c>
      <c r="D127" s="161" t="s">
        <v>179</v>
      </c>
      <c r="E127" s="167">
        <v>2</v>
      </c>
      <c r="F127" s="169"/>
      <c r="G127" s="169"/>
      <c r="H127" s="169">
        <v>1345</v>
      </c>
      <c r="I127" s="169">
        <f t="shared" si="36"/>
        <v>2690</v>
      </c>
      <c r="J127" s="169">
        <v>0</v>
      </c>
      <c r="K127" s="169">
        <f t="shared" si="37"/>
        <v>0</v>
      </c>
      <c r="L127" s="169">
        <v>21</v>
      </c>
      <c r="M127" s="169">
        <f t="shared" si="38"/>
        <v>0</v>
      </c>
      <c r="N127" s="162">
        <v>1E-3</v>
      </c>
      <c r="O127" s="162">
        <f t="shared" si="39"/>
        <v>2E-3</v>
      </c>
      <c r="P127" s="162">
        <v>0</v>
      </c>
      <c r="Q127" s="162">
        <f t="shared" si="40"/>
        <v>0</v>
      </c>
      <c r="R127" s="162"/>
      <c r="S127" s="162"/>
      <c r="T127" s="163">
        <v>0</v>
      </c>
      <c r="U127" s="162">
        <f t="shared" si="41"/>
        <v>0</v>
      </c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 t="s">
        <v>164</v>
      </c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3">
        <v>106</v>
      </c>
      <c r="B128" s="159" t="s">
        <v>365</v>
      </c>
      <c r="C128" s="186" t="s">
        <v>366</v>
      </c>
      <c r="D128" s="161" t="s">
        <v>179</v>
      </c>
      <c r="E128" s="167">
        <v>2</v>
      </c>
      <c r="F128" s="169"/>
      <c r="G128" s="169"/>
      <c r="H128" s="169">
        <v>419</v>
      </c>
      <c r="I128" s="169">
        <f t="shared" si="36"/>
        <v>838</v>
      </c>
      <c r="J128" s="169">
        <v>0</v>
      </c>
      <c r="K128" s="169">
        <f t="shared" si="37"/>
        <v>0</v>
      </c>
      <c r="L128" s="169">
        <v>21</v>
      </c>
      <c r="M128" s="169">
        <f t="shared" si="38"/>
        <v>0</v>
      </c>
      <c r="N128" s="162">
        <v>0</v>
      </c>
      <c r="O128" s="162">
        <f t="shared" si="39"/>
        <v>0</v>
      </c>
      <c r="P128" s="162">
        <v>0</v>
      </c>
      <c r="Q128" s="162">
        <f t="shared" si="40"/>
        <v>0</v>
      </c>
      <c r="R128" s="162"/>
      <c r="S128" s="162"/>
      <c r="T128" s="163">
        <v>0</v>
      </c>
      <c r="U128" s="162">
        <f t="shared" si="41"/>
        <v>0</v>
      </c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 t="s">
        <v>164</v>
      </c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3">
        <v>107</v>
      </c>
      <c r="B129" s="159" t="s">
        <v>367</v>
      </c>
      <c r="C129" s="186" t="s">
        <v>368</v>
      </c>
      <c r="D129" s="161" t="s">
        <v>179</v>
      </c>
      <c r="E129" s="167">
        <v>2</v>
      </c>
      <c r="F129" s="169"/>
      <c r="G129" s="169"/>
      <c r="H129" s="169">
        <v>12.86</v>
      </c>
      <c r="I129" s="169">
        <f t="shared" si="36"/>
        <v>25.72</v>
      </c>
      <c r="J129" s="169">
        <v>75.739999999999995</v>
      </c>
      <c r="K129" s="169">
        <f t="shared" si="37"/>
        <v>151.47999999999999</v>
      </c>
      <c r="L129" s="169">
        <v>21</v>
      </c>
      <c r="M129" s="169">
        <f t="shared" si="38"/>
        <v>0</v>
      </c>
      <c r="N129" s="162">
        <v>2.0000000000000002E-5</v>
      </c>
      <c r="O129" s="162">
        <f t="shared" si="39"/>
        <v>4.0000000000000003E-5</v>
      </c>
      <c r="P129" s="162">
        <v>0</v>
      </c>
      <c r="Q129" s="162">
        <f t="shared" si="40"/>
        <v>0</v>
      </c>
      <c r="R129" s="162"/>
      <c r="S129" s="162"/>
      <c r="T129" s="163">
        <v>0.16800000000000001</v>
      </c>
      <c r="U129" s="162">
        <f t="shared" si="41"/>
        <v>0.34</v>
      </c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 t="s">
        <v>147</v>
      </c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3">
        <v>108</v>
      </c>
      <c r="B130" s="159" t="s">
        <v>369</v>
      </c>
      <c r="C130" s="186" t="s">
        <v>370</v>
      </c>
      <c r="D130" s="161" t="s">
        <v>254</v>
      </c>
      <c r="E130" s="167">
        <v>1</v>
      </c>
      <c r="F130" s="169"/>
      <c r="G130" s="169"/>
      <c r="H130" s="169">
        <v>520.75</v>
      </c>
      <c r="I130" s="169">
        <f t="shared" si="36"/>
        <v>520.75</v>
      </c>
      <c r="J130" s="169">
        <v>250.25</v>
      </c>
      <c r="K130" s="169">
        <f t="shared" si="37"/>
        <v>250.25</v>
      </c>
      <c r="L130" s="169">
        <v>21</v>
      </c>
      <c r="M130" s="169">
        <f t="shared" si="38"/>
        <v>0</v>
      </c>
      <c r="N130" s="162">
        <v>7.2000000000000005E-4</v>
      </c>
      <c r="O130" s="162">
        <f t="shared" si="39"/>
        <v>7.2000000000000005E-4</v>
      </c>
      <c r="P130" s="162">
        <v>0</v>
      </c>
      <c r="Q130" s="162">
        <f t="shared" si="40"/>
        <v>0</v>
      </c>
      <c r="R130" s="162"/>
      <c r="S130" s="162"/>
      <c r="T130" s="163">
        <v>0.50600000000000001</v>
      </c>
      <c r="U130" s="162">
        <f t="shared" si="41"/>
        <v>0.51</v>
      </c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 t="s">
        <v>147</v>
      </c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3">
        <v>109</v>
      </c>
      <c r="B131" s="159" t="s">
        <v>371</v>
      </c>
      <c r="C131" s="186" t="s">
        <v>372</v>
      </c>
      <c r="D131" s="161" t="s">
        <v>254</v>
      </c>
      <c r="E131" s="167">
        <v>1</v>
      </c>
      <c r="F131" s="169"/>
      <c r="G131" s="169"/>
      <c r="H131" s="169">
        <v>222.9</v>
      </c>
      <c r="I131" s="169">
        <f t="shared" si="36"/>
        <v>222.9</v>
      </c>
      <c r="J131" s="169">
        <v>127.6</v>
      </c>
      <c r="K131" s="169">
        <f t="shared" si="37"/>
        <v>127.6</v>
      </c>
      <c r="L131" s="169">
        <v>21</v>
      </c>
      <c r="M131" s="169">
        <f t="shared" si="38"/>
        <v>0</v>
      </c>
      <c r="N131" s="162">
        <v>2.5000000000000001E-4</v>
      </c>
      <c r="O131" s="162">
        <f t="shared" si="39"/>
        <v>2.5000000000000001E-4</v>
      </c>
      <c r="P131" s="162">
        <v>0</v>
      </c>
      <c r="Q131" s="162">
        <f t="shared" si="40"/>
        <v>0</v>
      </c>
      <c r="R131" s="162"/>
      <c r="S131" s="162"/>
      <c r="T131" s="163">
        <v>0.25800000000000001</v>
      </c>
      <c r="U131" s="162">
        <f t="shared" si="41"/>
        <v>0.26</v>
      </c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 t="s">
        <v>147</v>
      </c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3">
        <v>110</v>
      </c>
      <c r="B132" s="159" t="s">
        <v>373</v>
      </c>
      <c r="C132" s="186" t="s">
        <v>374</v>
      </c>
      <c r="D132" s="161" t="s">
        <v>179</v>
      </c>
      <c r="E132" s="167">
        <v>1</v>
      </c>
      <c r="F132" s="169"/>
      <c r="G132" s="169"/>
      <c r="H132" s="169">
        <v>1121</v>
      </c>
      <c r="I132" s="169">
        <f t="shared" si="36"/>
        <v>1121</v>
      </c>
      <c r="J132" s="169">
        <v>0</v>
      </c>
      <c r="K132" s="169">
        <f t="shared" si="37"/>
        <v>0</v>
      </c>
      <c r="L132" s="169">
        <v>21</v>
      </c>
      <c r="M132" s="169">
        <f t="shared" si="38"/>
        <v>0</v>
      </c>
      <c r="N132" s="162">
        <v>6.4999999999999997E-3</v>
      </c>
      <c r="O132" s="162">
        <f t="shared" si="39"/>
        <v>6.4999999999999997E-3</v>
      </c>
      <c r="P132" s="162">
        <v>0</v>
      </c>
      <c r="Q132" s="162">
        <f t="shared" si="40"/>
        <v>0</v>
      </c>
      <c r="R132" s="162"/>
      <c r="S132" s="162"/>
      <c r="T132" s="163">
        <v>0</v>
      </c>
      <c r="U132" s="162">
        <f t="shared" si="41"/>
        <v>0</v>
      </c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 t="s">
        <v>164</v>
      </c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53">
        <v>111</v>
      </c>
      <c r="B133" s="159" t="s">
        <v>375</v>
      </c>
      <c r="C133" s="186" t="s">
        <v>376</v>
      </c>
      <c r="D133" s="161" t="s">
        <v>254</v>
      </c>
      <c r="E133" s="167">
        <v>2</v>
      </c>
      <c r="F133" s="169"/>
      <c r="G133" s="169"/>
      <c r="H133" s="169">
        <v>0</v>
      </c>
      <c r="I133" s="169">
        <f t="shared" si="36"/>
        <v>0</v>
      </c>
      <c r="J133" s="169">
        <v>519</v>
      </c>
      <c r="K133" s="169">
        <f t="shared" si="37"/>
        <v>1038</v>
      </c>
      <c r="L133" s="169">
        <v>21</v>
      </c>
      <c r="M133" s="169">
        <f t="shared" si="38"/>
        <v>0</v>
      </c>
      <c r="N133" s="162">
        <v>0</v>
      </c>
      <c r="O133" s="162">
        <f t="shared" si="39"/>
        <v>0</v>
      </c>
      <c r="P133" s="162">
        <v>0.125</v>
      </c>
      <c r="Q133" s="162">
        <f t="shared" si="40"/>
        <v>0.25</v>
      </c>
      <c r="R133" s="162"/>
      <c r="S133" s="162"/>
      <c r="T133" s="163">
        <v>1.1499999999999999</v>
      </c>
      <c r="U133" s="162">
        <f t="shared" si="41"/>
        <v>2.2999999999999998</v>
      </c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 t="s">
        <v>147</v>
      </c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x14ac:dyDescent="0.2">
      <c r="A134" s="154" t="s">
        <v>142</v>
      </c>
      <c r="B134" s="160" t="s">
        <v>89</v>
      </c>
      <c r="C134" s="187" t="s">
        <v>90</v>
      </c>
      <c r="D134" s="164"/>
      <c r="E134" s="168"/>
      <c r="F134" s="170"/>
      <c r="G134" s="170"/>
      <c r="H134" s="170"/>
      <c r="I134" s="170">
        <f>SUM(I135:I137)</f>
        <v>6362.1</v>
      </c>
      <c r="J134" s="170"/>
      <c r="K134" s="170">
        <f>SUM(K135:K137)</f>
        <v>34983.9</v>
      </c>
      <c r="L134" s="170"/>
      <c r="M134" s="170">
        <f>SUM(M135:M137)</f>
        <v>0</v>
      </c>
      <c r="N134" s="165"/>
      <c r="O134" s="165">
        <f>SUM(O135:O137)</f>
        <v>7.3799999999999994E-3</v>
      </c>
      <c r="P134" s="165"/>
      <c r="Q134" s="165">
        <f>SUM(Q135:Q137)</f>
        <v>0</v>
      </c>
      <c r="R134" s="165"/>
      <c r="S134" s="165"/>
      <c r="T134" s="166"/>
      <c r="U134" s="165">
        <f>SUM(U135:U137)</f>
        <v>16.149999999999999</v>
      </c>
      <c r="AE134" t="s">
        <v>143</v>
      </c>
    </row>
    <row r="135" spans="1:60" outlineLevel="1" x14ac:dyDescent="0.2">
      <c r="A135" s="153">
        <v>112</v>
      </c>
      <c r="B135" s="159" t="s">
        <v>377</v>
      </c>
      <c r="C135" s="186" t="s">
        <v>378</v>
      </c>
      <c r="D135" s="161" t="s">
        <v>179</v>
      </c>
      <c r="E135" s="167">
        <v>18</v>
      </c>
      <c r="F135" s="169"/>
      <c r="G135" s="169"/>
      <c r="H135" s="169">
        <v>28.95</v>
      </c>
      <c r="I135" s="169">
        <f>ROUND(E135*H135,2)</f>
        <v>521.1</v>
      </c>
      <c r="J135" s="169">
        <v>116.05</v>
      </c>
      <c r="K135" s="169">
        <f>ROUND(E135*J135,2)</f>
        <v>2088.9</v>
      </c>
      <c r="L135" s="169">
        <v>21</v>
      </c>
      <c r="M135" s="169">
        <f>G135*(1+L135/100)</f>
        <v>0</v>
      </c>
      <c r="N135" s="162">
        <v>2.7E-4</v>
      </c>
      <c r="O135" s="162">
        <f>ROUND(E135*N135,5)</f>
        <v>4.8599999999999997E-3</v>
      </c>
      <c r="P135" s="162">
        <v>0</v>
      </c>
      <c r="Q135" s="162">
        <f>ROUND(E135*P135,5)</f>
        <v>0</v>
      </c>
      <c r="R135" s="162"/>
      <c r="S135" s="162"/>
      <c r="T135" s="163">
        <v>0.25700000000000001</v>
      </c>
      <c r="U135" s="162">
        <f>ROUND(E135*T135,2)</f>
        <v>4.63</v>
      </c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 t="s">
        <v>147</v>
      </c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3">
        <v>113</v>
      </c>
      <c r="B136" s="159" t="s">
        <v>379</v>
      </c>
      <c r="C136" s="186" t="s">
        <v>380</v>
      </c>
      <c r="D136" s="161" t="s">
        <v>179</v>
      </c>
      <c r="E136" s="167">
        <v>18</v>
      </c>
      <c r="F136" s="169"/>
      <c r="G136" s="169"/>
      <c r="H136" s="169">
        <v>324.5</v>
      </c>
      <c r="I136" s="169">
        <f>ROUND(E136*H136,2)</f>
        <v>5841</v>
      </c>
      <c r="J136" s="169">
        <v>0</v>
      </c>
      <c r="K136" s="169">
        <f>ROUND(E136*J136,2)</f>
        <v>0</v>
      </c>
      <c r="L136" s="169">
        <v>21</v>
      </c>
      <c r="M136" s="169">
        <f>G136*(1+L136/100)</f>
        <v>0</v>
      </c>
      <c r="N136" s="162">
        <v>1.3999999999999999E-4</v>
      </c>
      <c r="O136" s="162">
        <f>ROUND(E136*N136,5)</f>
        <v>2.5200000000000001E-3</v>
      </c>
      <c r="P136" s="162">
        <v>0</v>
      </c>
      <c r="Q136" s="162">
        <f>ROUND(E136*P136,5)</f>
        <v>0</v>
      </c>
      <c r="R136" s="162"/>
      <c r="S136" s="162"/>
      <c r="T136" s="163">
        <v>0</v>
      </c>
      <c r="U136" s="162">
        <f>ROUND(E136*T136,2)</f>
        <v>0</v>
      </c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 t="s">
        <v>164</v>
      </c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3">
        <v>114</v>
      </c>
      <c r="B137" s="159" t="s">
        <v>381</v>
      </c>
      <c r="C137" s="186" t="s">
        <v>382</v>
      </c>
      <c r="D137" s="161" t="s">
        <v>179</v>
      </c>
      <c r="E137" s="167">
        <v>43</v>
      </c>
      <c r="F137" s="169"/>
      <c r="G137" s="169"/>
      <c r="H137" s="169">
        <v>0</v>
      </c>
      <c r="I137" s="169">
        <f>ROUND(E137*H137,2)</f>
        <v>0</v>
      </c>
      <c r="J137" s="169">
        <v>765</v>
      </c>
      <c r="K137" s="169">
        <f>ROUND(E137*J137,2)</f>
        <v>32895</v>
      </c>
      <c r="L137" s="169">
        <v>21</v>
      </c>
      <c r="M137" s="169">
        <f>G137*(1+L137/100)</f>
        <v>0</v>
      </c>
      <c r="N137" s="162">
        <v>0</v>
      </c>
      <c r="O137" s="162">
        <f>ROUND(E137*N137,5)</f>
        <v>0</v>
      </c>
      <c r="P137" s="162">
        <v>0</v>
      </c>
      <c r="Q137" s="162">
        <f>ROUND(E137*P137,5)</f>
        <v>0</v>
      </c>
      <c r="R137" s="162"/>
      <c r="S137" s="162"/>
      <c r="T137" s="163">
        <v>0.26800000000000002</v>
      </c>
      <c r="U137" s="162">
        <f>ROUND(E137*T137,2)</f>
        <v>11.52</v>
      </c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 t="s">
        <v>147</v>
      </c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x14ac:dyDescent="0.2">
      <c r="A138" s="154" t="s">
        <v>142</v>
      </c>
      <c r="B138" s="160" t="s">
        <v>91</v>
      </c>
      <c r="C138" s="187" t="s">
        <v>92</v>
      </c>
      <c r="D138" s="164"/>
      <c r="E138" s="168"/>
      <c r="F138" s="170"/>
      <c r="G138" s="170"/>
      <c r="H138" s="170"/>
      <c r="I138" s="170">
        <f>SUM(I139:I141)</f>
        <v>3567.75</v>
      </c>
      <c r="J138" s="170"/>
      <c r="K138" s="170">
        <f>SUM(K139:K141)</f>
        <v>24708.12</v>
      </c>
      <c r="L138" s="170"/>
      <c r="M138" s="170">
        <f>SUM(M139:M141)</f>
        <v>0</v>
      </c>
      <c r="N138" s="165"/>
      <c r="O138" s="165">
        <f>SUM(O139:O141)</f>
        <v>0.14150000000000001</v>
      </c>
      <c r="P138" s="165"/>
      <c r="Q138" s="165">
        <f>SUM(Q139:Q141)</f>
        <v>0</v>
      </c>
      <c r="R138" s="165"/>
      <c r="S138" s="165"/>
      <c r="T138" s="166"/>
      <c r="U138" s="165">
        <f>SUM(U139:U141)</f>
        <v>7.1499999999999995</v>
      </c>
      <c r="AE138" t="s">
        <v>143</v>
      </c>
    </row>
    <row r="139" spans="1:60" ht="22.5" outlineLevel="1" x14ac:dyDescent="0.2">
      <c r="A139" s="153">
        <v>115</v>
      </c>
      <c r="B139" s="159" t="s">
        <v>383</v>
      </c>
      <c r="C139" s="186" t="s">
        <v>384</v>
      </c>
      <c r="D139" s="161" t="s">
        <v>385</v>
      </c>
      <c r="E139" s="167">
        <v>1</v>
      </c>
      <c r="F139" s="169"/>
      <c r="G139" s="169"/>
      <c r="H139" s="169">
        <v>1245.99</v>
      </c>
      <c r="I139" s="169">
        <f>ROUND(E139*H139,2)</f>
        <v>1245.99</v>
      </c>
      <c r="J139" s="169">
        <v>18735.509999999998</v>
      </c>
      <c r="K139" s="169">
        <f>ROUND(E139*J139,2)</f>
        <v>18735.509999999998</v>
      </c>
      <c r="L139" s="169">
        <v>21</v>
      </c>
      <c r="M139" s="169">
        <f>G139*(1+L139/100)</f>
        <v>0</v>
      </c>
      <c r="N139" s="162">
        <v>4.8259999999999997E-2</v>
      </c>
      <c r="O139" s="162">
        <f>ROUND(E139*N139,5)</f>
        <v>4.8259999999999997E-2</v>
      </c>
      <c r="P139" s="162">
        <v>0</v>
      </c>
      <c r="Q139" s="162">
        <f>ROUND(E139*P139,5)</f>
        <v>0</v>
      </c>
      <c r="R139" s="162"/>
      <c r="S139" s="162"/>
      <c r="T139" s="163">
        <v>2.2559999999999998</v>
      </c>
      <c r="U139" s="162">
        <f>ROUND(E139*T139,2)</f>
        <v>2.2599999999999998</v>
      </c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 t="s">
        <v>147</v>
      </c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ht="22.5" outlineLevel="1" x14ac:dyDescent="0.2">
      <c r="A140" s="153">
        <v>116</v>
      </c>
      <c r="B140" s="159" t="s">
        <v>386</v>
      </c>
      <c r="C140" s="186" t="s">
        <v>387</v>
      </c>
      <c r="D140" s="161" t="s">
        <v>388</v>
      </c>
      <c r="E140" s="167">
        <v>2</v>
      </c>
      <c r="F140" s="169"/>
      <c r="G140" s="169"/>
      <c r="H140" s="169">
        <v>1160.8800000000001</v>
      </c>
      <c r="I140" s="169">
        <f>ROUND(E140*H140,2)</f>
        <v>2321.7600000000002</v>
      </c>
      <c r="J140" s="169">
        <v>2785.92</v>
      </c>
      <c r="K140" s="169">
        <f>ROUND(E140*J140,2)</f>
        <v>5571.84</v>
      </c>
      <c r="L140" s="169">
        <v>21</v>
      </c>
      <c r="M140" s="169">
        <f>G140*(1+L140/100)</f>
        <v>0</v>
      </c>
      <c r="N140" s="162">
        <v>4.6620000000000002E-2</v>
      </c>
      <c r="O140" s="162">
        <f>ROUND(E140*N140,5)</f>
        <v>9.3240000000000003E-2</v>
      </c>
      <c r="P140" s="162">
        <v>0</v>
      </c>
      <c r="Q140" s="162">
        <f>ROUND(E140*P140,5)</f>
        <v>0</v>
      </c>
      <c r="R140" s="162"/>
      <c r="S140" s="162"/>
      <c r="T140" s="163">
        <v>2.2360000000000002</v>
      </c>
      <c r="U140" s="162">
        <f>ROUND(E140*T140,2)</f>
        <v>4.47</v>
      </c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 t="s">
        <v>147</v>
      </c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2.5" outlineLevel="1" x14ac:dyDescent="0.2">
      <c r="A141" s="153">
        <v>117</v>
      </c>
      <c r="B141" s="159" t="s">
        <v>389</v>
      </c>
      <c r="C141" s="186" t="s">
        <v>390</v>
      </c>
      <c r="D141" s="161" t="s">
        <v>163</v>
      </c>
      <c r="E141" s="167">
        <v>0.36499999999999999</v>
      </c>
      <c r="F141" s="169"/>
      <c r="G141" s="169"/>
      <c r="H141" s="169">
        <v>0</v>
      </c>
      <c r="I141" s="169">
        <f>ROUND(E141*H141,2)</f>
        <v>0</v>
      </c>
      <c r="J141" s="169">
        <v>1098</v>
      </c>
      <c r="K141" s="169">
        <f>ROUND(E141*J141,2)</f>
        <v>400.77</v>
      </c>
      <c r="L141" s="169">
        <v>21</v>
      </c>
      <c r="M141" s="169">
        <f>G141*(1+L141/100)</f>
        <v>0</v>
      </c>
      <c r="N141" s="162">
        <v>0</v>
      </c>
      <c r="O141" s="162">
        <f>ROUND(E141*N141,5)</f>
        <v>0</v>
      </c>
      <c r="P141" s="162">
        <v>0</v>
      </c>
      <c r="Q141" s="162">
        <f>ROUND(E141*P141,5)</f>
        <v>0</v>
      </c>
      <c r="R141" s="162"/>
      <c r="S141" s="162"/>
      <c r="T141" s="163">
        <v>1.1559999999999999</v>
      </c>
      <c r="U141" s="162">
        <f>ROUND(E141*T141,2)</f>
        <v>0.42</v>
      </c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 t="s">
        <v>147</v>
      </c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54" t="s">
        <v>142</v>
      </c>
      <c r="B142" s="160" t="s">
        <v>93</v>
      </c>
      <c r="C142" s="187" t="s">
        <v>94</v>
      </c>
      <c r="D142" s="164"/>
      <c r="E142" s="168"/>
      <c r="F142" s="170"/>
      <c r="G142" s="170"/>
      <c r="H142" s="170"/>
      <c r="I142" s="170">
        <f>SUM(I143:I144)</f>
        <v>7061.86</v>
      </c>
      <c r="J142" s="170"/>
      <c r="K142" s="170">
        <f>SUM(K143:K144)</f>
        <v>32492.86</v>
      </c>
      <c r="L142" s="170"/>
      <c r="M142" s="170">
        <f>SUM(M143:M144)</f>
        <v>0</v>
      </c>
      <c r="N142" s="165"/>
      <c r="O142" s="165">
        <f>SUM(O143:O144)</f>
        <v>0.16746</v>
      </c>
      <c r="P142" s="165"/>
      <c r="Q142" s="165">
        <f>SUM(Q143:Q144)</f>
        <v>9.3420000000000003E-2</v>
      </c>
      <c r="R142" s="165"/>
      <c r="S142" s="165"/>
      <c r="T142" s="166"/>
      <c r="U142" s="165">
        <f>SUM(U143:U144)</f>
        <v>62.18</v>
      </c>
      <c r="AE142" t="s">
        <v>143</v>
      </c>
    </row>
    <row r="143" spans="1:60" ht="22.5" outlineLevel="1" x14ac:dyDescent="0.2">
      <c r="A143" s="153">
        <v>118</v>
      </c>
      <c r="B143" s="159" t="s">
        <v>391</v>
      </c>
      <c r="C143" s="186" t="s">
        <v>392</v>
      </c>
      <c r="D143" s="161" t="s">
        <v>176</v>
      </c>
      <c r="E143" s="167">
        <v>69.2</v>
      </c>
      <c r="F143" s="169"/>
      <c r="G143" s="169"/>
      <c r="H143" s="169">
        <v>0</v>
      </c>
      <c r="I143" s="169">
        <f>ROUND(E143*H143,2)</f>
        <v>0</v>
      </c>
      <c r="J143" s="169">
        <v>53.6</v>
      </c>
      <c r="K143" s="169">
        <f>ROUND(E143*J143,2)</f>
        <v>3709.12</v>
      </c>
      <c r="L143" s="169">
        <v>21</v>
      </c>
      <c r="M143" s="169">
        <f>G143*(1+L143/100)</f>
        <v>0</v>
      </c>
      <c r="N143" s="162">
        <v>0</v>
      </c>
      <c r="O143" s="162">
        <f>ROUND(E143*N143,5)</f>
        <v>0</v>
      </c>
      <c r="P143" s="162">
        <v>1.3500000000000001E-3</v>
      </c>
      <c r="Q143" s="162">
        <f>ROUND(E143*P143,5)</f>
        <v>9.3420000000000003E-2</v>
      </c>
      <c r="R143" s="162"/>
      <c r="S143" s="162"/>
      <c r="T143" s="163">
        <v>9.1999999999999998E-2</v>
      </c>
      <c r="U143" s="162">
        <f>ROUND(E143*T143,2)</f>
        <v>6.37</v>
      </c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 t="s">
        <v>147</v>
      </c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3">
        <v>119</v>
      </c>
      <c r="B144" s="159" t="s">
        <v>393</v>
      </c>
      <c r="C144" s="186" t="s">
        <v>394</v>
      </c>
      <c r="D144" s="161" t="s">
        <v>176</v>
      </c>
      <c r="E144" s="167">
        <v>69.2</v>
      </c>
      <c r="F144" s="169"/>
      <c r="G144" s="169"/>
      <c r="H144" s="169">
        <v>102.05</v>
      </c>
      <c r="I144" s="169">
        <f>ROUND(E144*H144,2)</f>
        <v>7061.86</v>
      </c>
      <c r="J144" s="169">
        <v>415.95</v>
      </c>
      <c r="K144" s="169">
        <f>ROUND(E144*J144,2)</f>
        <v>28783.74</v>
      </c>
      <c r="L144" s="169">
        <v>21</v>
      </c>
      <c r="M144" s="169">
        <f>G144*(1+L144/100)</f>
        <v>0</v>
      </c>
      <c r="N144" s="162">
        <v>2.4199999999999998E-3</v>
      </c>
      <c r="O144" s="162">
        <f>ROUND(E144*N144,5)</f>
        <v>0.16746</v>
      </c>
      <c r="P144" s="162">
        <v>0</v>
      </c>
      <c r="Q144" s="162">
        <f>ROUND(E144*P144,5)</f>
        <v>0</v>
      </c>
      <c r="R144" s="162"/>
      <c r="S144" s="162"/>
      <c r="T144" s="163">
        <v>0.80649999999999999</v>
      </c>
      <c r="U144" s="162">
        <f>ROUND(E144*T144,2)</f>
        <v>55.81</v>
      </c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 t="s">
        <v>147</v>
      </c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54" t="s">
        <v>142</v>
      </c>
      <c r="B145" s="160" t="s">
        <v>95</v>
      </c>
      <c r="C145" s="187" t="s">
        <v>96</v>
      </c>
      <c r="D145" s="164"/>
      <c r="E145" s="168"/>
      <c r="F145" s="170"/>
      <c r="G145" s="170"/>
      <c r="H145" s="170"/>
      <c r="I145" s="170">
        <f>SUM(I146:I165)</f>
        <v>605906.21</v>
      </c>
      <c r="J145" s="170"/>
      <c r="K145" s="170">
        <f>SUM(K146:K165)</f>
        <v>82781.279999999999</v>
      </c>
      <c r="L145" s="170"/>
      <c r="M145" s="170">
        <f>SUM(M146:M165)</f>
        <v>0</v>
      </c>
      <c r="N145" s="165"/>
      <c r="O145" s="165">
        <f>SUM(O146:O165)</f>
        <v>0.94845999999999986</v>
      </c>
      <c r="P145" s="165"/>
      <c r="Q145" s="165">
        <f>SUM(Q146:Q165)</f>
        <v>1.25376</v>
      </c>
      <c r="R145" s="165"/>
      <c r="S145" s="165"/>
      <c r="T145" s="166"/>
      <c r="U145" s="165">
        <f>SUM(U146:U165)</f>
        <v>215.74</v>
      </c>
      <c r="AE145" t="s">
        <v>143</v>
      </c>
    </row>
    <row r="146" spans="1:60" outlineLevel="1" x14ac:dyDescent="0.2">
      <c r="A146" s="153">
        <v>120</v>
      </c>
      <c r="B146" s="159" t="s">
        <v>395</v>
      </c>
      <c r="C146" s="186" t="s">
        <v>396</v>
      </c>
      <c r="D146" s="161" t="s">
        <v>152</v>
      </c>
      <c r="E146" s="167">
        <v>38.4</v>
      </c>
      <c r="F146" s="169"/>
      <c r="G146" s="169"/>
      <c r="H146" s="169">
        <v>0</v>
      </c>
      <c r="I146" s="169">
        <f t="shared" ref="I146:I165" si="42">ROUND(E146*H146,2)</f>
        <v>0</v>
      </c>
      <c r="J146" s="169">
        <v>123.5</v>
      </c>
      <c r="K146" s="169">
        <f t="shared" ref="K146:K165" si="43">ROUND(E146*J146,2)</f>
        <v>4742.3999999999996</v>
      </c>
      <c r="L146" s="169">
        <v>21</v>
      </c>
      <c r="M146" s="169">
        <f t="shared" ref="M146:M165" si="44">G146*(1+L146/100)</f>
        <v>0</v>
      </c>
      <c r="N146" s="162">
        <v>0</v>
      </c>
      <c r="O146" s="162">
        <f t="shared" ref="O146:O165" si="45">ROUND(E146*N146,5)</f>
        <v>0</v>
      </c>
      <c r="P146" s="162">
        <v>2.4649999999999998E-2</v>
      </c>
      <c r="Q146" s="162">
        <f t="shared" ref="Q146:Q165" si="46">ROUND(E146*P146,5)</f>
        <v>0.94655999999999996</v>
      </c>
      <c r="R146" s="162"/>
      <c r="S146" s="162"/>
      <c r="T146" s="163">
        <v>0.25</v>
      </c>
      <c r="U146" s="162">
        <f t="shared" ref="U146:U165" si="47">ROUND(E146*T146,2)</f>
        <v>9.6</v>
      </c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 t="s">
        <v>147</v>
      </c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3">
        <v>121</v>
      </c>
      <c r="B147" s="159" t="s">
        <v>397</v>
      </c>
      <c r="C147" s="186" t="s">
        <v>398</v>
      </c>
      <c r="D147" s="161" t="s">
        <v>152</v>
      </c>
      <c r="E147" s="167">
        <v>38.4</v>
      </c>
      <c r="F147" s="169"/>
      <c r="G147" s="169"/>
      <c r="H147" s="169">
        <v>0</v>
      </c>
      <c r="I147" s="169">
        <f t="shared" si="42"/>
        <v>0</v>
      </c>
      <c r="J147" s="169">
        <v>32.700000000000003</v>
      </c>
      <c r="K147" s="169">
        <f t="shared" si="43"/>
        <v>1255.68</v>
      </c>
      <c r="L147" s="169">
        <v>21</v>
      </c>
      <c r="M147" s="169">
        <f t="shared" si="44"/>
        <v>0</v>
      </c>
      <c r="N147" s="162">
        <v>0</v>
      </c>
      <c r="O147" s="162">
        <f t="shared" si="45"/>
        <v>0</v>
      </c>
      <c r="P147" s="162">
        <v>8.0000000000000002E-3</v>
      </c>
      <c r="Q147" s="162">
        <f t="shared" si="46"/>
        <v>0.30719999999999997</v>
      </c>
      <c r="R147" s="162"/>
      <c r="S147" s="162"/>
      <c r="T147" s="163">
        <v>6.6000000000000003E-2</v>
      </c>
      <c r="U147" s="162">
        <f t="shared" si="47"/>
        <v>2.5299999999999998</v>
      </c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 t="s">
        <v>147</v>
      </c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3">
        <v>122</v>
      </c>
      <c r="B148" s="159" t="s">
        <v>399</v>
      </c>
      <c r="C148" s="186" t="s">
        <v>400</v>
      </c>
      <c r="D148" s="161" t="s">
        <v>179</v>
      </c>
      <c r="E148" s="167">
        <v>8</v>
      </c>
      <c r="F148" s="169"/>
      <c r="G148" s="169"/>
      <c r="H148" s="169">
        <v>0</v>
      </c>
      <c r="I148" s="169">
        <f t="shared" si="42"/>
        <v>0</v>
      </c>
      <c r="J148" s="169">
        <v>654</v>
      </c>
      <c r="K148" s="169">
        <f t="shared" si="43"/>
        <v>5232</v>
      </c>
      <c r="L148" s="169">
        <v>21</v>
      </c>
      <c r="M148" s="169">
        <f t="shared" si="44"/>
        <v>0</v>
      </c>
      <c r="N148" s="162">
        <v>0</v>
      </c>
      <c r="O148" s="162">
        <f t="shared" si="45"/>
        <v>0</v>
      </c>
      <c r="P148" s="162">
        <v>0</v>
      </c>
      <c r="Q148" s="162">
        <f t="shared" si="46"/>
        <v>0</v>
      </c>
      <c r="R148" s="162"/>
      <c r="S148" s="162"/>
      <c r="T148" s="163">
        <v>1.45</v>
      </c>
      <c r="U148" s="162">
        <f t="shared" si="47"/>
        <v>11.6</v>
      </c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 t="s">
        <v>147</v>
      </c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3">
        <v>123</v>
      </c>
      <c r="B149" s="159" t="s">
        <v>401</v>
      </c>
      <c r="C149" s="186" t="s">
        <v>402</v>
      </c>
      <c r="D149" s="161" t="s">
        <v>179</v>
      </c>
      <c r="E149" s="167">
        <v>8</v>
      </c>
      <c r="F149" s="169"/>
      <c r="G149" s="169"/>
      <c r="H149" s="169">
        <v>3.45</v>
      </c>
      <c r="I149" s="169">
        <f t="shared" si="42"/>
        <v>27.6</v>
      </c>
      <c r="J149" s="169">
        <v>117.05</v>
      </c>
      <c r="K149" s="169">
        <f t="shared" si="43"/>
        <v>936.4</v>
      </c>
      <c r="L149" s="169">
        <v>21</v>
      </c>
      <c r="M149" s="169">
        <f t="shared" si="44"/>
        <v>0</v>
      </c>
      <c r="N149" s="162">
        <v>1.0000000000000001E-5</v>
      </c>
      <c r="O149" s="162">
        <f t="shared" si="45"/>
        <v>8.0000000000000007E-5</v>
      </c>
      <c r="P149" s="162">
        <v>0</v>
      </c>
      <c r="Q149" s="162">
        <f t="shared" si="46"/>
        <v>0</v>
      </c>
      <c r="R149" s="162"/>
      <c r="S149" s="162"/>
      <c r="T149" s="163">
        <v>0.26</v>
      </c>
      <c r="U149" s="162">
        <f t="shared" si="47"/>
        <v>2.08</v>
      </c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 t="s">
        <v>147</v>
      </c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3">
        <v>124</v>
      </c>
      <c r="B150" s="159" t="s">
        <v>403</v>
      </c>
      <c r="C150" s="186" t="s">
        <v>404</v>
      </c>
      <c r="D150" s="161" t="s">
        <v>179</v>
      </c>
      <c r="E150" s="167">
        <v>1</v>
      </c>
      <c r="F150" s="169"/>
      <c r="G150" s="169"/>
      <c r="H150" s="169">
        <v>1389</v>
      </c>
      <c r="I150" s="169">
        <f t="shared" si="42"/>
        <v>1389</v>
      </c>
      <c r="J150" s="169">
        <v>0</v>
      </c>
      <c r="K150" s="169">
        <f t="shared" si="43"/>
        <v>0</v>
      </c>
      <c r="L150" s="169">
        <v>21</v>
      </c>
      <c r="M150" s="169">
        <f t="shared" si="44"/>
        <v>0</v>
      </c>
      <c r="N150" s="162">
        <v>1.7000000000000001E-2</v>
      </c>
      <c r="O150" s="162">
        <f t="shared" si="45"/>
        <v>1.7000000000000001E-2</v>
      </c>
      <c r="P150" s="162">
        <v>0</v>
      </c>
      <c r="Q150" s="162">
        <f t="shared" si="46"/>
        <v>0</v>
      </c>
      <c r="R150" s="162"/>
      <c r="S150" s="162"/>
      <c r="T150" s="163">
        <v>0</v>
      </c>
      <c r="U150" s="162">
        <f t="shared" si="47"/>
        <v>0</v>
      </c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 t="s">
        <v>164</v>
      </c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3">
        <v>125</v>
      </c>
      <c r="B151" s="159" t="s">
        <v>405</v>
      </c>
      <c r="C151" s="186" t="s">
        <v>406</v>
      </c>
      <c r="D151" s="161" t="s">
        <v>179</v>
      </c>
      <c r="E151" s="167">
        <v>8</v>
      </c>
      <c r="F151" s="169"/>
      <c r="G151" s="169"/>
      <c r="H151" s="169">
        <v>1389</v>
      </c>
      <c r="I151" s="169">
        <f t="shared" si="42"/>
        <v>11112</v>
      </c>
      <c r="J151" s="169">
        <v>0</v>
      </c>
      <c r="K151" s="169">
        <f t="shared" si="43"/>
        <v>0</v>
      </c>
      <c r="L151" s="169">
        <v>21</v>
      </c>
      <c r="M151" s="169">
        <f t="shared" si="44"/>
        <v>0</v>
      </c>
      <c r="N151" s="162">
        <v>2.1499999999999998E-2</v>
      </c>
      <c r="O151" s="162">
        <f t="shared" si="45"/>
        <v>0.17199999999999999</v>
      </c>
      <c r="P151" s="162">
        <v>0</v>
      </c>
      <c r="Q151" s="162">
        <f t="shared" si="46"/>
        <v>0</v>
      </c>
      <c r="R151" s="162"/>
      <c r="S151" s="162"/>
      <c r="T151" s="163">
        <v>0</v>
      </c>
      <c r="U151" s="162">
        <f t="shared" si="47"/>
        <v>0</v>
      </c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 t="s">
        <v>164</v>
      </c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2.5" outlineLevel="1" x14ac:dyDescent="0.2">
      <c r="A152" s="153">
        <v>126</v>
      </c>
      <c r="B152" s="159" t="s">
        <v>407</v>
      </c>
      <c r="C152" s="186" t="s">
        <v>408</v>
      </c>
      <c r="D152" s="161" t="s">
        <v>179</v>
      </c>
      <c r="E152" s="167">
        <v>1</v>
      </c>
      <c r="F152" s="169"/>
      <c r="G152" s="169"/>
      <c r="H152" s="169">
        <v>16541</v>
      </c>
      <c r="I152" s="169">
        <f t="shared" si="42"/>
        <v>16541</v>
      </c>
      <c r="J152" s="169">
        <v>0</v>
      </c>
      <c r="K152" s="169">
        <f t="shared" si="43"/>
        <v>0</v>
      </c>
      <c r="L152" s="169">
        <v>21</v>
      </c>
      <c r="M152" s="169">
        <f t="shared" si="44"/>
        <v>0</v>
      </c>
      <c r="N152" s="162">
        <v>6.2E-2</v>
      </c>
      <c r="O152" s="162">
        <f t="shared" si="45"/>
        <v>6.2E-2</v>
      </c>
      <c r="P152" s="162">
        <v>0</v>
      </c>
      <c r="Q152" s="162">
        <f t="shared" si="46"/>
        <v>0</v>
      </c>
      <c r="R152" s="162"/>
      <c r="S152" s="162"/>
      <c r="T152" s="163">
        <v>0</v>
      </c>
      <c r="U152" s="162">
        <f t="shared" si="47"/>
        <v>0</v>
      </c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 t="s">
        <v>164</v>
      </c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53">
        <v>127</v>
      </c>
      <c r="B153" s="159" t="s">
        <v>409</v>
      </c>
      <c r="C153" s="186" t="s">
        <v>410</v>
      </c>
      <c r="D153" s="161" t="s">
        <v>179</v>
      </c>
      <c r="E153" s="167">
        <v>1</v>
      </c>
      <c r="F153" s="169"/>
      <c r="G153" s="169"/>
      <c r="H153" s="169">
        <v>0</v>
      </c>
      <c r="I153" s="169">
        <f t="shared" si="42"/>
        <v>0</v>
      </c>
      <c r="J153" s="169">
        <v>3625</v>
      </c>
      <c r="K153" s="169">
        <f t="shared" si="43"/>
        <v>3625</v>
      </c>
      <c r="L153" s="169">
        <v>21</v>
      </c>
      <c r="M153" s="169">
        <f t="shared" si="44"/>
        <v>0</v>
      </c>
      <c r="N153" s="162">
        <v>0</v>
      </c>
      <c r="O153" s="162">
        <f t="shared" si="45"/>
        <v>0</v>
      </c>
      <c r="P153" s="162">
        <v>0</v>
      </c>
      <c r="Q153" s="162">
        <f t="shared" si="46"/>
        <v>0</v>
      </c>
      <c r="R153" s="162"/>
      <c r="S153" s="162"/>
      <c r="T153" s="163">
        <v>8.0449999999999999</v>
      </c>
      <c r="U153" s="162">
        <f t="shared" si="47"/>
        <v>8.0500000000000007</v>
      </c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 t="s">
        <v>147</v>
      </c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3">
        <v>128</v>
      </c>
      <c r="B154" s="159" t="s">
        <v>411</v>
      </c>
      <c r="C154" s="186" t="s">
        <v>412</v>
      </c>
      <c r="D154" s="161" t="s">
        <v>254</v>
      </c>
      <c r="E154" s="167">
        <v>1</v>
      </c>
      <c r="F154" s="169"/>
      <c r="G154" s="169"/>
      <c r="H154" s="169">
        <v>16450</v>
      </c>
      <c r="I154" s="169">
        <f t="shared" si="42"/>
        <v>16450</v>
      </c>
      <c r="J154" s="169">
        <v>0</v>
      </c>
      <c r="K154" s="169">
        <f t="shared" si="43"/>
        <v>0</v>
      </c>
      <c r="L154" s="169">
        <v>21</v>
      </c>
      <c r="M154" s="169">
        <f t="shared" si="44"/>
        <v>0</v>
      </c>
      <c r="N154" s="162">
        <v>0.122</v>
      </c>
      <c r="O154" s="162">
        <f t="shared" si="45"/>
        <v>0.122</v>
      </c>
      <c r="P154" s="162">
        <v>0</v>
      </c>
      <c r="Q154" s="162">
        <f t="shared" si="46"/>
        <v>0</v>
      </c>
      <c r="R154" s="162"/>
      <c r="S154" s="162"/>
      <c r="T154" s="163">
        <v>0</v>
      </c>
      <c r="U154" s="162">
        <f t="shared" si="47"/>
        <v>0</v>
      </c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 t="s">
        <v>164</v>
      </c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3">
        <v>129</v>
      </c>
      <c r="B155" s="159" t="s">
        <v>413</v>
      </c>
      <c r="C155" s="186" t="s">
        <v>414</v>
      </c>
      <c r="D155" s="161" t="s">
        <v>179</v>
      </c>
      <c r="E155" s="167">
        <v>1</v>
      </c>
      <c r="F155" s="169"/>
      <c r="G155" s="169"/>
      <c r="H155" s="169">
        <v>4.42</v>
      </c>
      <c r="I155" s="169">
        <f t="shared" si="42"/>
        <v>4.42</v>
      </c>
      <c r="J155" s="169">
        <v>1046.58</v>
      </c>
      <c r="K155" s="169">
        <f t="shared" si="43"/>
        <v>1046.58</v>
      </c>
      <c r="L155" s="169">
        <v>21</v>
      </c>
      <c r="M155" s="169">
        <f t="shared" si="44"/>
        <v>0</v>
      </c>
      <c r="N155" s="162">
        <v>1.9000000000000001E-4</v>
      </c>
      <c r="O155" s="162">
        <f t="shared" si="45"/>
        <v>1.9000000000000001E-4</v>
      </c>
      <c r="P155" s="162">
        <v>0</v>
      </c>
      <c r="Q155" s="162">
        <f t="shared" si="46"/>
        <v>0</v>
      </c>
      <c r="R155" s="162"/>
      <c r="S155" s="162"/>
      <c r="T155" s="163">
        <v>2.3220000000000001</v>
      </c>
      <c r="U155" s="162">
        <f t="shared" si="47"/>
        <v>2.3199999999999998</v>
      </c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 t="s">
        <v>147</v>
      </c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3">
        <v>130</v>
      </c>
      <c r="B156" s="159" t="s">
        <v>415</v>
      </c>
      <c r="C156" s="186" t="s">
        <v>416</v>
      </c>
      <c r="D156" s="161" t="s">
        <v>179</v>
      </c>
      <c r="E156" s="167">
        <v>1</v>
      </c>
      <c r="F156" s="169"/>
      <c r="G156" s="169"/>
      <c r="H156" s="169">
        <v>10790</v>
      </c>
      <c r="I156" s="169">
        <f t="shared" si="42"/>
        <v>10790</v>
      </c>
      <c r="J156" s="169">
        <v>0</v>
      </c>
      <c r="K156" s="169">
        <f t="shared" si="43"/>
        <v>0</v>
      </c>
      <c r="L156" s="169">
        <v>21</v>
      </c>
      <c r="M156" s="169">
        <f t="shared" si="44"/>
        <v>0</v>
      </c>
      <c r="N156" s="162">
        <v>0.105</v>
      </c>
      <c r="O156" s="162">
        <f t="shared" si="45"/>
        <v>0.105</v>
      </c>
      <c r="P156" s="162">
        <v>0</v>
      </c>
      <c r="Q156" s="162">
        <f t="shared" si="46"/>
        <v>0</v>
      </c>
      <c r="R156" s="162"/>
      <c r="S156" s="162"/>
      <c r="T156" s="163">
        <v>0</v>
      </c>
      <c r="U156" s="162">
        <f t="shared" si="47"/>
        <v>0</v>
      </c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 t="s">
        <v>164</v>
      </c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53">
        <v>131</v>
      </c>
      <c r="B157" s="159" t="s">
        <v>417</v>
      </c>
      <c r="C157" s="186" t="s">
        <v>418</v>
      </c>
      <c r="D157" s="161" t="s">
        <v>176</v>
      </c>
      <c r="E157" s="167">
        <v>87.4</v>
      </c>
      <c r="F157" s="169"/>
      <c r="G157" s="169"/>
      <c r="H157" s="169">
        <v>317.82</v>
      </c>
      <c r="I157" s="169">
        <f t="shared" si="42"/>
        <v>27777.47</v>
      </c>
      <c r="J157" s="169">
        <v>332.18</v>
      </c>
      <c r="K157" s="169">
        <f t="shared" si="43"/>
        <v>29032.53</v>
      </c>
      <c r="L157" s="169">
        <v>21</v>
      </c>
      <c r="M157" s="169">
        <f t="shared" si="44"/>
        <v>0</v>
      </c>
      <c r="N157" s="162">
        <v>4.3600000000000002E-3</v>
      </c>
      <c r="O157" s="162">
        <f t="shared" si="45"/>
        <v>0.38106000000000001</v>
      </c>
      <c r="P157" s="162">
        <v>0</v>
      </c>
      <c r="Q157" s="162">
        <f t="shared" si="46"/>
        <v>0</v>
      </c>
      <c r="R157" s="162"/>
      <c r="S157" s="162"/>
      <c r="T157" s="163">
        <v>1.1431800000000001</v>
      </c>
      <c r="U157" s="162">
        <f t="shared" si="47"/>
        <v>99.91</v>
      </c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 t="s">
        <v>173</v>
      </c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3">
        <v>132</v>
      </c>
      <c r="B158" s="159" t="s">
        <v>419</v>
      </c>
      <c r="C158" s="186" t="s">
        <v>420</v>
      </c>
      <c r="D158" s="161" t="s">
        <v>179</v>
      </c>
      <c r="E158" s="167">
        <v>21</v>
      </c>
      <c r="F158" s="169"/>
      <c r="G158" s="169"/>
      <c r="H158" s="169">
        <v>132.56</v>
      </c>
      <c r="I158" s="169">
        <f t="shared" si="42"/>
        <v>2783.76</v>
      </c>
      <c r="J158" s="169">
        <v>1440.44</v>
      </c>
      <c r="K158" s="169">
        <f t="shared" si="43"/>
        <v>30249.24</v>
      </c>
      <c r="L158" s="169">
        <v>21</v>
      </c>
      <c r="M158" s="169">
        <f t="shared" si="44"/>
        <v>0</v>
      </c>
      <c r="N158" s="162">
        <v>1.65E-3</v>
      </c>
      <c r="O158" s="162">
        <f t="shared" si="45"/>
        <v>3.465E-2</v>
      </c>
      <c r="P158" s="162">
        <v>0</v>
      </c>
      <c r="Q158" s="162">
        <f t="shared" si="46"/>
        <v>0</v>
      </c>
      <c r="R158" s="162"/>
      <c r="S158" s="162"/>
      <c r="T158" s="163">
        <v>3.05</v>
      </c>
      <c r="U158" s="162">
        <f t="shared" si="47"/>
        <v>64.05</v>
      </c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 t="s">
        <v>147</v>
      </c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3">
        <v>133</v>
      </c>
      <c r="B159" s="159" t="s">
        <v>95</v>
      </c>
      <c r="C159" s="186" t="s">
        <v>421</v>
      </c>
      <c r="D159" s="161" t="s">
        <v>388</v>
      </c>
      <c r="E159" s="167">
        <v>7</v>
      </c>
      <c r="F159" s="169"/>
      <c r="G159" s="169"/>
      <c r="H159" s="169">
        <v>10557</v>
      </c>
      <c r="I159" s="169">
        <f t="shared" si="42"/>
        <v>73899</v>
      </c>
      <c r="J159" s="169">
        <v>0</v>
      </c>
      <c r="K159" s="169">
        <f t="shared" si="43"/>
        <v>0</v>
      </c>
      <c r="L159" s="169">
        <v>21</v>
      </c>
      <c r="M159" s="169">
        <f t="shared" si="44"/>
        <v>0</v>
      </c>
      <c r="N159" s="162">
        <v>0</v>
      </c>
      <c r="O159" s="162">
        <f t="shared" si="45"/>
        <v>0</v>
      </c>
      <c r="P159" s="162">
        <v>0</v>
      </c>
      <c r="Q159" s="162">
        <f t="shared" si="46"/>
        <v>0</v>
      </c>
      <c r="R159" s="162"/>
      <c r="S159" s="162"/>
      <c r="T159" s="163">
        <v>0</v>
      </c>
      <c r="U159" s="162">
        <f t="shared" si="47"/>
        <v>0</v>
      </c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 t="s">
        <v>164</v>
      </c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3">
        <v>134</v>
      </c>
      <c r="B160" s="159" t="s">
        <v>95</v>
      </c>
      <c r="C160" s="186" t="s">
        <v>422</v>
      </c>
      <c r="D160" s="161" t="s">
        <v>388</v>
      </c>
      <c r="E160" s="167">
        <v>12</v>
      </c>
      <c r="F160" s="169"/>
      <c r="G160" s="169"/>
      <c r="H160" s="169">
        <v>15932</v>
      </c>
      <c r="I160" s="169">
        <f t="shared" si="42"/>
        <v>191184</v>
      </c>
      <c r="J160" s="169">
        <v>0</v>
      </c>
      <c r="K160" s="169">
        <f t="shared" si="43"/>
        <v>0</v>
      </c>
      <c r="L160" s="169">
        <v>21</v>
      </c>
      <c r="M160" s="169">
        <f t="shared" si="44"/>
        <v>0</v>
      </c>
      <c r="N160" s="162">
        <v>0</v>
      </c>
      <c r="O160" s="162">
        <f t="shared" si="45"/>
        <v>0</v>
      </c>
      <c r="P160" s="162">
        <v>0</v>
      </c>
      <c r="Q160" s="162">
        <f t="shared" si="46"/>
        <v>0</v>
      </c>
      <c r="R160" s="162"/>
      <c r="S160" s="162"/>
      <c r="T160" s="163">
        <v>0</v>
      </c>
      <c r="U160" s="162">
        <f t="shared" si="47"/>
        <v>0</v>
      </c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 t="s">
        <v>164</v>
      </c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3">
        <v>135</v>
      </c>
      <c r="B161" s="159" t="s">
        <v>423</v>
      </c>
      <c r="C161" s="186" t="s">
        <v>424</v>
      </c>
      <c r="D161" s="161" t="s">
        <v>179</v>
      </c>
      <c r="E161" s="167">
        <v>8</v>
      </c>
      <c r="F161" s="169"/>
      <c r="G161" s="169"/>
      <c r="H161" s="169">
        <v>645.12</v>
      </c>
      <c r="I161" s="169">
        <f t="shared" si="42"/>
        <v>5160.96</v>
      </c>
      <c r="J161" s="169">
        <v>411.88</v>
      </c>
      <c r="K161" s="169">
        <f t="shared" si="43"/>
        <v>3295.04</v>
      </c>
      <c r="L161" s="169">
        <v>21</v>
      </c>
      <c r="M161" s="169">
        <f t="shared" si="44"/>
        <v>0</v>
      </c>
      <c r="N161" s="162">
        <v>6.8100000000000001E-3</v>
      </c>
      <c r="O161" s="162">
        <f t="shared" si="45"/>
        <v>5.4480000000000001E-2</v>
      </c>
      <c r="P161" s="162">
        <v>0</v>
      </c>
      <c r="Q161" s="162">
        <f t="shared" si="46"/>
        <v>0</v>
      </c>
      <c r="R161" s="162"/>
      <c r="S161" s="162"/>
      <c r="T161" s="163">
        <v>0.88187000000000004</v>
      </c>
      <c r="U161" s="162">
        <f t="shared" si="47"/>
        <v>7.05</v>
      </c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 t="s">
        <v>173</v>
      </c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3">
        <v>136</v>
      </c>
      <c r="B162" s="159" t="s">
        <v>95</v>
      </c>
      <c r="C162" s="186" t="s">
        <v>425</v>
      </c>
      <c r="D162" s="161" t="s">
        <v>388</v>
      </c>
      <c r="E162" s="167">
        <v>8</v>
      </c>
      <c r="F162" s="169"/>
      <c r="G162" s="169"/>
      <c r="H162" s="169">
        <v>5862</v>
      </c>
      <c r="I162" s="169">
        <f t="shared" si="42"/>
        <v>46896</v>
      </c>
      <c r="J162" s="169">
        <v>0</v>
      </c>
      <c r="K162" s="169">
        <f t="shared" si="43"/>
        <v>0</v>
      </c>
      <c r="L162" s="169">
        <v>21</v>
      </c>
      <c r="M162" s="169">
        <f t="shared" si="44"/>
        <v>0</v>
      </c>
      <c r="N162" s="162">
        <v>0</v>
      </c>
      <c r="O162" s="162">
        <f t="shared" si="45"/>
        <v>0</v>
      </c>
      <c r="P162" s="162">
        <v>0</v>
      </c>
      <c r="Q162" s="162">
        <f t="shared" si="46"/>
        <v>0</v>
      </c>
      <c r="R162" s="162"/>
      <c r="S162" s="162"/>
      <c r="T162" s="163">
        <v>0</v>
      </c>
      <c r="U162" s="162">
        <f t="shared" si="47"/>
        <v>0</v>
      </c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 t="s">
        <v>164</v>
      </c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1" x14ac:dyDescent="0.2">
      <c r="A163" s="153">
        <v>137</v>
      </c>
      <c r="B163" s="159" t="s">
        <v>95</v>
      </c>
      <c r="C163" s="186" t="s">
        <v>426</v>
      </c>
      <c r="D163" s="161" t="s">
        <v>388</v>
      </c>
      <c r="E163" s="167">
        <v>1</v>
      </c>
      <c r="F163" s="169"/>
      <c r="G163" s="169"/>
      <c r="H163" s="169">
        <v>14865</v>
      </c>
      <c r="I163" s="169">
        <f t="shared" si="42"/>
        <v>14865</v>
      </c>
      <c r="J163" s="169">
        <v>0</v>
      </c>
      <c r="K163" s="169">
        <f t="shared" si="43"/>
        <v>0</v>
      </c>
      <c r="L163" s="169">
        <v>21</v>
      </c>
      <c r="M163" s="169">
        <f t="shared" si="44"/>
        <v>0</v>
      </c>
      <c r="N163" s="162">
        <v>0</v>
      </c>
      <c r="O163" s="162">
        <f t="shared" si="45"/>
        <v>0</v>
      </c>
      <c r="P163" s="162">
        <v>0</v>
      </c>
      <c r="Q163" s="162">
        <f t="shared" si="46"/>
        <v>0</v>
      </c>
      <c r="R163" s="162"/>
      <c r="S163" s="162"/>
      <c r="T163" s="163">
        <v>0</v>
      </c>
      <c r="U163" s="162">
        <f t="shared" si="47"/>
        <v>0</v>
      </c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 t="s">
        <v>164</v>
      </c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3">
        <v>138</v>
      </c>
      <c r="B164" s="159" t="s">
        <v>95</v>
      </c>
      <c r="C164" s="186" t="s">
        <v>427</v>
      </c>
      <c r="D164" s="161" t="s">
        <v>388</v>
      </c>
      <c r="E164" s="167">
        <v>2</v>
      </c>
      <c r="F164" s="169"/>
      <c r="G164" s="169"/>
      <c r="H164" s="169">
        <v>93513</v>
      </c>
      <c r="I164" s="169">
        <f t="shared" si="42"/>
        <v>187026</v>
      </c>
      <c r="J164" s="169">
        <v>0</v>
      </c>
      <c r="K164" s="169">
        <f t="shared" si="43"/>
        <v>0</v>
      </c>
      <c r="L164" s="169">
        <v>21</v>
      </c>
      <c r="M164" s="169">
        <f t="shared" si="44"/>
        <v>0</v>
      </c>
      <c r="N164" s="162">
        <v>0</v>
      </c>
      <c r="O164" s="162">
        <f t="shared" si="45"/>
        <v>0</v>
      </c>
      <c r="P164" s="162">
        <v>0</v>
      </c>
      <c r="Q164" s="162">
        <f t="shared" si="46"/>
        <v>0</v>
      </c>
      <c r="R164" s="162"/>
      <c r="S164" s="162"/>
      <c r="T164" s="163">
        <v>0</v>
      </c>
      <c r="U164" s="162">
        <f t="shared" si="47"/>
        <v>0</v>
      </c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 t="s">
        <v>164</v>
      </c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3">
        <v>139</v>
      </c>
      <c r="B165" s="159" t="s">
        <v>428</v>
      </c>
      <c r="C165" s="186" t="s">
        <v>429</v>
      </c>
      <c r="D165" s="161" t="s">
        <v>163</v>
      </c>
      <c r="E165" s="167">
        <v>3.7909999999999999</v>
      </c>
      <c r="F165" s="169"/>
      <c r="G165" s="169"/>
      <c r="H165" s="169">
        <v>0</v>
      </c>
      <c r="I165" s="169">
        <f t="shared" si="42"/>
        <v>0</v>
      </c>
      <c r="J165" s="169">
        <v>888</v>
      </c>
      <c r="K165" s="169">
        <f t="shared" si="43"/>
        <v>3366.41</v>
      </c>
      <c r="L165" s="169">
        <v>21</v>
      </c>
      <c r="M165" s="169">
        <f t="shared" si="44"/>
        <v>0</v>
      </c>
      <c r="N165" s="162">
        <v>0</v>
      </c>
      <c r="O165" s="162">
        <f t="shared" si="45"/>
        <v>0</v>
      </c>
      <c r="P165" s="162">
        <v>0</v>
      </c>
      <c r="Q165" s="162">
        <f t="shared" si="46"/>
        <v>0</v>
      </c>
      <c r="R165" s="162"/>
      <c r="S165" s="162"/>
      <c r="T165" s="163">
        <v>2.2549999999999999</v>
      </c>
      <c r="U165" s="162">
        <f t="shared" si="47"/>
        <v>8.5500000000000007</v>
      </c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 t="s">
        <v>147</v>
      </c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x14ac:dyDescent="0.2">
      <c r="A166" s="154" t="s">
        <v>142</v>
      </c>
      <c r="B166" s="160" t="s">
        <v>97</v>
      </c>
      <c r="C166" s="187" t="s">
        <v>98</v>
      </c>
      <c r="D166" s="164"/>
      <c r="E166" s="168"/>
      <c r="F166" s="170"/>
      <c r="G166" s="170"/>
      <c r="H166" s="170"/>
      <c r="I166" s="170">
        <f>SUM(I167:I173)</f>
        <v>340.54999999999995</v>
      </c>
      <c r="J166" s="170"/>
      <c r="K166" s="170">
        <f>SUM(K167:K173)</f>
        <v>19838.849999999999</v>
      </c>
      <c r="L166" s="170"/>
      <c r="M166" s="170">
        <f>SUM(M167:M173)</f>
        <v>0</v>
      </c>
      <c r="N166" s="165"/>
      <c r="O166" s="165">
        <f>SUM(O167:O173)</f>
        <v>2.3600000000000001E-3</v>
      </c>
      <c r="P166" s="165"/>
      <c r="Q166" s="165">
        <f>SUM(Q167:Q173)</f>
        <v>0.1178</v>
      </c>
      <c r="R166" s="165"/>
      <c r="S166" s="165"/>
      <c r="T166" s="166"/>
      <c r="U166" s="165">
        <f>SUM(U167:U173)</f>
        <v>21.259999999999998</v>
      </c>
      <c r="AE166" t="s">
        <v>143</v>
      </c>
    </row>
    <row r="167" spans="1:60" outlineLevel="1" x14ac:dyDescent="0.2">
      <c r="A167" s="153">
        <v>140</v>
      </c>
      <c r="B167" s="159" t="s">
        <v>430</v>
      </c>
      <c r="C167" s="186" t="s">
        <v>431</v>
      </c>
      <c r="D167" s="161" t="s">
        <v>152</v>
      </c>
      <c r="E167" s="167">
        <v>5.6</v>
      </c>
      <c r="F167" s="169"/>
      <c r="G167" s="169"/>
      <c r="H167" s="169">
        <v>0</v>
      </c>
      <c r="I167" s="169">
        <f t="shared" ref="I167:I173" si="48">ROUND(E167*H167,2)</f>
        <v>0</v>
      </c>
      <c r="J167" s="169">
        <v>386.5</v>
      </c>
      <c r="K167" s="169">
        <f t="shared" ref="K167:K173" si="49">ROUND(E167*J167,2)</f>
        <v>2164.4</v>
      </c>
      <c r="L167" s="169">
        <v>21</v>
      </c>
      <c r="M167" s="169">
        <f t="shared" ref="M167:M173" si="50">G167*(1+L167/100)</f>
        <v>0</v>
      </c>
      <c r="N167" s="162">
        <v>0</v>
      </c>
      <c r="O167" s="162">
        <f t="shared" ref="O167:O173" si="51">ROUND(E167*N167,5)</f>
        <v>0</v>
      </c>
      <c r="P167" s="162">
        <v>1.7999999999999999E-2</v>
      </c>
      <c r="Q167" s="162">
        <f t="shared" ref="Q167:Q173" si="52">ROUND(E167*P167,5)</f>
        <v>0.1008</v>
      </c>
      <c r="R167" s="162"/>
      <c r="S167" s="162"/>
      <c r="T167" s="163">
        <v>0.78100000000000003</v>
      </c>
      <c r="U167" s="162">
        <f t="shared" ref="U167:U173" si="53">ROUND(E167*T167,2)</f>
        <v>4.37</v>
      </c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 t="s">
        <v>147</v>
      </c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3">
        <v>141</v>
      </c>
      <c r="B168" s="159" t="s">
        <v>432</v>
      </c>
      <c r="C168" s="186" t="s">
        <v>433</v>
      </c>
      <c r="D168" s="161" t="s">
        <v>179</v>
      </c>
      <c r="E168" s="167">
        <v>1</v>
      </c>
      <c r="F168" s="169"/>
      <c r="G168" s="169"/>
      <c r="H168" s="169">
        <v>0.99</v>
      </c>
      <c r="I168" s="169">
        <f t="shared" si="48"/>
        <v>0.99</v>
      </c>
      <c r="J168" s="169">
        <v>553.01</v>
      </c>
      <c r="K168" s="169">
        <f t="shared" si="49"/>
        <v>553.01</v>
      </c>
      <c r="L168" s="169">
        <v>21</v>
      </c>
      <c r="M168" s="169">
        <f t="shared" si="50"/>
        <v>0</v>
      </c>
      <c r="N168" s="162">
        <v>0</v>
      </c>
      <c r="O168" s="162">
        <f t="shared" si="51"/>
        <v>0</v>
      </c>
      <c r="P168" s="162">
        <v>1E-3</v>
      </c>
      <c r="Q168" s="162">
        <f t="shared" si="52"/>
        <v>1E-3</v>
      </c>
      <c r="R168" s="162"/>
      <c r="S168" s="162"/>
      <c r="T168" s="163">
        <v>0.309</v>
      </c>
      <c r="U168" s="162">
        <f t="shared" si="53"/>
        <v>0.31</v>
      </c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 t="s">
        <v>147</v>
      </c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53">
        <v>142</v>
      </c>
      <c r="B169" s="159" t="s">
        <v>434</v>
      </c>
      <c r="C169" s="186" t="s">
        <v>435</v>
      </c>
      <c r="D169" s="161" t="s">
        <v>179</v>
      </c>
      <c r="E169" s="167">
        <v>1</v>
      </c>
      <c r="F169" s="169"/>
      <c r="G169" s="169"/>
      <c r="H169" s="169">
        <v>0</v>
      </c>
      <c r="I169" s="169">
        <f t="shared" si="48"/>
        <v>0</v>
      </c>
      <c r="J169" s="169">
        <v>2137</v>
      </c>
      <c r="K169" s="169">
        <f t="shared" si="49"/>
        <v>2137</v>
      </c>
      <c r="L169" s="169">
        <v>21</v>
      </c>
      <c r="M169" s="169">
        <f t="shared" si="50"/>
        <v>0</v>
      </c>
      <c r="N169" s="162">
        <v>0</v>
      </c>
      <c r="O169" s="162">
        <f t="shared" si="51"/>
        <v>0</v>
      </c>
      <c r="P169" s="162">
        <v>6.0000000000000001E-3</v>
      </c>
      <c r="Q169" s="162">
        <f t="shared" si="52"/>
        <v>6.0000000000000001E-3</v>
      </c>
      <c r="R169" s="162"/>
      <c r="S169" s="162"/>
      <c r="T169" s="163">
        <v>0.88400000000000001</v>
      </c>
      <c r="U169" s="162">
        <f t="shared" si="53"/>
        <v>0.88</v>
      </c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 t="s">
        <v>147</v>
      </c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3">
        <v>143</v>
      </c>
      <c r="B170" s="159" t="s">
        <v>436</v>
      </c>
      <c r="C170" s="186" t="s">
        <v>437</v>
      </c>
      <c r="D170" s="161" t="s">
        <v>438</v>
      </c>
      <c r="E170" s="167">
        <v>2</v>
      </c>
      <c r="F170" s="169"/>
      <c r="G170" s="169"/>
      <c r="H170" s="169">
        <v>2.65</v>
      </c>
      <c r="I170" s="169">
        <f t="shared" si="48"/>
        <v>5.3</v>
      </c>
      <c r="J170" s="169">
        <v>229.35</v>
      </c>
      <c r="K170" s="169">
        <f t="shared" si="49"/>
        <v>458.7</v>
      </c>
      <c r="L170" s="169">
        <v>21</v>
      </c>
      <c r="M170" s="169">
        <f t="shared" si="50"/>
        <v>0</v>
      </c>
      <c r="N170" s="162">
        <v>1.0000000000000001E-5</v>
      </c>
      <c r="O170" s="162">
        <f t="shared" si="51"/>
        <v>2.0000000000000002E-5</v>
      </c>
      <c r="P170" s="162">
        <v>5.0000000000000001E-3</v>
      </c>
      <c r="Q170" s="162">
        <f t="shared" si="52"/>
        <v>0.01</v>
      </c>
      <c r="R170" s="162"/>
      <c r="S170" s="162"/>
      <c r="T170" s="163">
        <v>0.46400000000000002</v>
      </c>
      <c r="U170" s="162">
        <f t="shared" si="53"/>
        <v>0.93</v>
      </c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 t="s">
        <v>147</v>
      </c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3">
        <v>144</v>
      </c>
      <c r="B171" s="159" t="s">
        <v>439</v>
      </c>
      <c r="C171" s="186" t="s">
        <v>440</v>
      </c>
      <c r="D171" s="161" t="s">
        <v>179</v>
      </c>
      <c r="E171" s="167">
        <v>2</v>
      </c>
      <c r="F171" s="169"/>
      <c r="G171" s="169"/>
      <c r="H171" s="169">
        <v>113.22</v>
      </c>
      <c r="I171" s="169">
        <f t="shared" si="48"/>
        <v>226.44</v>
      </c>
      <c r="J171" s="169">
        <v>3680.78</v>
      </c>
      <c r="K171" s="169">
        <f t="shared" si="49"/>
        <v>7361.56</v>
      </c>
      <c r="L171" s="169">
        <v>21</v>
      </c>
      <c r="M171" s="169">
        <f t="shared" si="50"/>
        <v>0</v>
      </c>
      <c r="N171" s="162">
        <v>8.7000000000000001E-4</v>
      </c>
      <c r="O171" s="162">
        <f t="shared" si="51"/>
        <v>1.74E-3</v>
      </c>
      <c r="P171" s="162">
        <v>0</v>
      </c>
      <c r="Q171" s="162">
        <f t="shared" si="52"/>
        <v>0</v>
      </c>
      <c r="R171" s="162"/>
      <c r="S171" s="162"/>
      <c r="T171" s="163">
        <v>5.6</v>
      </c>
      <c r="U171" s="162">
        <f t="shared" si="53"/>
        <v>11.2</v>
      </c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 t="s">
        <v>147</v>
      </c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3">
        <v>145</v>
      </c>
      <c r="B172" s="159" t="s">
        <v>441</v>
      </c>
      <c r="C172" s="186" t="s">
        <v>442</v>
      </c>
      <c r="D172" s="161" t="s">
        <v>152</v>
      </c>
      <c r="E172" s="167">
        <v>2</v>
      </c>
      <c r="F172" s="169"/>
      <c r="G172" s="169"/>
      <c r="H172" s="169">
        <v>2.16</v>
      </c>
      <c r="I172" s="169">
        <f t="shared" si="48"/>
        <v>4.32</v>
      </c>
      <c r="J172" s="169">
        <v>338.84</v>
      </c>
      <c r="K172" s="169">
        <f t="shared" si="49"/>
        <v>677.68</v>
      </c>
      <c r="L172" s="169">
        <v>21</v>
      </c>
      <c r="M172" s="169">
        <f t="shared" si="50"/>
        <v>0</v>
      </c>
      <c r="N172" s="162">
        <v>0</v>
      </c>
      <c r="O172" s="162">
        <f t="shared" si="51"/>
        <v>0</v>
      </c>
      <c r="P172" s="162">
        <v>0</v>
      </c>
      <c r="Q172" s="162">
        <f t="shared" si="52"/>
        <v>0</v>
      </c>
      <c r="R172" s="162"/>
      <c r="S172" s="162"/>
      <c r="T172" s="163">
        <v>0.67800000000000005</v>
      </c>
      <c r="U172" s="162">
        <f t="shared" si="53"/>
        <v>1.36</v>
      </c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 t="s">
        <v>147</v>
      </c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53">
        <v>146</v>
      </c>
      <c r="B173" s="159" t="s">
        <v>443</v>
      </c>
      <c r="C173" s="186" t="s">
        <v>565</v>
      </c>
      <c r="D173" s="161" t="s">
        <v>444</v>
      </c>
      <c r="E173" s="167">
        <v>10</v>
      </c>
      <c r="F173" s="169"/>
      <c r="G173" s="169"/>
      <c r="H173" s="169">
        <v>10.35</v>
      </c>
      <c r="I173" s="169">
        <f t="shared" si="48"/>
        <v>103.5</v>
      </c>
      <c r="J173" s="169">
        <v>648.65</v>
      </c>
      <c r="K173" s="169">
        <f t="shared" si="49"/>
        <v>6486.5</v>
      </c>
      <c r="L173" s="169">
        <v>21</v>
      </c>
      <c r="M173" s="169">
        <f t="shared" si="50"/>
        <v>0</v>
      </c>
      <c r="N173" s="162">
        <v>6.0000000000000002E-5</v>
      </c>
      <c r="O173" s="162">
        <f t="shared" si="51"/>
        <v>5.9999999999999995E-4</v>
      </c>
      <c r="P173" s="162">
        <v>0</v>
      </c>
      <c r="Q173" s="162">
        <f t="shared" si="52"/>
        <v>0</v>
      </c>
      <c r="R173" s="162"/>
      <c r="S173" s="162"/>
      <c r="T173" s="163">
        <v>0.221</v>
      </c>
      <c r="U173" s="162">
        <f t="shared" si="53"/>
        <v>2.21</v>
      </c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 t="s">
        <v>147</v>
      </c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x14ac:dyDescent="0.2">
      <c r="A174" s="154" t="s">
        <v>142</v>
      </c>
      <c r="B174" s="160" t="s">
        <v>99</v>
      </c>
      <c r="C174" s="187" t="s">
        <v>100</v>
      </c>
      <c r="D174" s="164"/>
      <c r="E174" s="168"/>
      <c r="F174" s="170"/>
      <c r="G174" s="170"/>
      <c r="H174" s="170"/>
      <c r="I174" s="170">
        <f>SUM(I175:I179)</f>
        <v>15668.06</v>
      </c>
      <c r="J174" s="170"/>
      <c r="K174" s="170">
        <f>SUM(K175:K179)</f>
        <v>22758.1</v>
      </c>
      <c r="L174" s="170"/>
      <c r="M174" s="170">
        <f>SUM(M175:M179)</f>
        <v>0</v>
      </c>
      <c r="N174" s="165"/>
      <c r="O174" s="165">
        <f>SUM(O175:O179)</f>
        <v>0.85307999999999995</v>
      </c>
      <c r="P174" s="165"/>
      <c r="Q174" s="165">
        <f>SUM(Q175:Q179)</f>
        <v>0</v>
      </c>
      <c r="R174" s="165"/>
      <c r="S174" s="165"/>
      <c r="T174" s="166"/>
      <c r="U174" s="165">
        <f>SUM(U175:U179)</f>
        <v>46.519999999999996</v>
      </c>
      <c r="AE174" t="s">
        <v>143</v>
      </c>
    </row>
    <row r="175" spans="1:60" outlineLevel="1" x14ac:dyDescent="0.2">
      <c r="A175" s="153">
        <v>147</v>
      </c>
      <c r="B175" s="159" t="s">
        <v>445</v>
      </c>
      <c r="C175" s="186" t="s">
        <v>446</v>
      </c>
      <c r="D175" s="161" t="s">
        <v>152</v>
      </c>
      <c r="E175" s="167">
        <v>24.34</v>
      </c>
      <c r="F175" s="169"/>
      <c r="G175" s="169"/>
      <c r="H175" s="169">
        <v>0</v>
      </c>
      <c r="I175" s="169">
        <f>ROUND(E175*H175,2)</f>
        <v>0</v>
      </c>
      <c r="J175" s="169">
        <v>25</v>
      </c>
      <c r="K175" s="169">
        <f>ROUND(E175*J175,2)</f>
        <v>608.5</v>
      </c>
      <c r="L175" s="169">
        <v>21</v>
      </c>
      <c r="M175" s="169">
        <f>G175*(1+L175/100)</f>
        <v>0</v>
      </c>
      <c r="N175" s="162">
        <v>0</v>
      </c>
      <c r="O175" s="162">
        <f>ROUND(E175*N175,5)</f>
        <v>0</v>
      </c>
      <c r="P175" s="162">
        <v>0</v>
      </c>
      <c r="Q175" s="162">
        <f>ROUND(E175*P175,5)</f>
        <v>0</v>
      </c>
      <c r="R175" s="162"/>
      <c r="S175" s="162"/>
      <c r="T175" s="163">
        <v>0.05</v>
      </c>
      <c r="U175" s="162">
        <f>ROUND(E175*T175,2)</f>
        <v>1.22</v>
      </c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 t="s">
        <v>147</v>
      </c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3">
        <v>148</v>
      </c>
      <c r="B176" s="159" t="s">
        <v>447</v>
      </c>
      <c r="C176" s="186" t="s">
        <v>448</v>
      </c>
      <c r="D176" s="161" t="s">
        <v>152</v>
      </c>
      <c r="E176" s="167">
        <v>24.34</v>
      </c>
      <c r="F176" s="169"/>
      <c r="G176" s="169"/>
      <c r="H176" s="169">
        <v>0</v>
      </c>
      <c r="I176" s="169">
        <f>ROUND(E176*H176,2)</f>
        <v>0</v>
      </c>
      <c r="J176" s="169">
        <v>327</v>
      </c>
      <c r="K176" s="169">
        <f>ROUND(E176*J176,2)</f>
        <v>7959.18</v>
      </c>
      <c r="L176" s="169">
        <v>21</v>
      </c>
      <c r="M176" s="169">
        <f>G176*(1+L176/100)</f>
        <v>0</v>
      </c>
      <c r="N176" s="162">
        <v>0</v>
      </c>
      <c r="O176" s="162">
        <f>ROUND(E176*N176,5)</f>
        <v>0</v>
      </c>
      <c r="P176" s="162">
        <v>0</v>
      </c>
      <c r="Q176" s="162">
        <f>ROUND(E176*P176,5)</f>
        <v>0</v>
      </c>
      <c r="R176" s="162"/>
      <c r="S176" s="162"/>
      <c r="T176" s="163">
        <v>0.255</v>
      </c>
      <c r="U176" s="162">
        <f>ROUND(E176*T176,2)</f>
        <v>6.21</v>
      </c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 t="s">
        <v>147</v>
      </c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53">
        <v>149</v>
      </c>
      <c r="B177" s="159" t="s">
        <v>449</v>
      </c>
      <c r="C177" s="186" t="s">
        <v>450</v>
      </c>
      <c r="D177" s="161" t="s">
        <v>152</v>
      </c>
      <c r="E177" s="167">
        <v>24.34</v>
      </c>
      <c r="F177" s="169"/>
      <c r="G177" s="169"/>
      <c r="H177" s="169">
        <v>0</v>
      </c>
      <c r="I177" s="169">
        <f>ROUND(E177*H177,2)</f>
        <v>0</v>
      </c>
      <c r="J177" s="169">
        <v>526</v>
      </c>
      <c r="K177" s="169">
        <f>ROUND(E177*J177,2)</f>
        <v>12802.84</v>
      </c>
      <c r="L177" s="169">
        <v>21</v>
      </c>
      <c r="M177" s="169">
        <f>G177*(1+L177/100)</f>
        <v>0</v>
      </c>
      <c r="N177" s="162">
        <v>0</v>
      </c>
      <c r="O177" s="162">
        <f>ROUND(E177*N177,5)</f>
        <v>0</v>
      </c>
      <c r="P177" s="162">
        <v>0</v>
      </c>
      <c r="Q177" s="162">
        <f>ROUND(E177*P177,5)</f>
        <v>0</v>
      </c>
      <c r="R177" s="162"/>
      <c r="S177" s="162"/>
      <c r="T177" s="163">
        <v>0.97799999999999998</v>
      </c>
      <c r="U177" s="162">
        <f>ROUND(E177*T177,2)</f>
        <v>23.8</v>
      </c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 t="s">
        <v>147</v>
      </c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 x14ac:dyDescent="0.2">
      <c r="A178" s="153">
        <v>150</v>
      </c>
      <c r="B178" s="159" t="s">
        <v>451</v>
      </c>
      <c r="C178" s="186" t="s">
        <v>452</v>
      </c>
      <c r="D178" s="161" t="s">
        <v>152</v>
      </c>
      <c r="E178" s="167">
        <v>27.991</v>
      </c>
      <c r="F178" s="169"/>
      <c r="G178" s="169"/>
      <c r="H178" s="169">
        <v>529</v>
      </c>
      <c r="I178" s="169">
        <f>ROUND(E178*H178,2)</f>
        <v>14807.24</v>
      </c>
      <c r="J178" s="169">
        <v>0</v>
      </c>
      <c r="K178" s="169">
        <f>ROUND(E178*J178,2)</f>
        <v>0</v>
      </c>
      <c r="L178" s="169">
        <v>21</v>
      </c>
      <c r="M178" s="169">
        <f>G178*(1+L178/100)</f>
        <v>0</v>
      </c>
      <c r="N178" s="162">
        <v>2.1499999999999998E-2</v>
      </c>
      <c r="O178" s="162">
        <f>ROUND(E178*N178,5)</f>
        <v>0.60180999999999996</v>
      </c>
      <c r="P178" s="162">
        <v>0</v>
      </c>
      <c r="Q178" s="162">
        <f>ROUND(E178*P178,5)</f>
        <v>0</v>
      </c>
      <c r="R178" s="162"/>
      <c r="S178" s="162"/>
      <c r="T178" s="163">
        <v>0</v>
      </c>
      <c r="U178" s="162">
        <f>ROUND(E178*T178,2)</f>
        <v>0</v>
      </c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 t="s">
        <v>164</v>
      </c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3">
        <v>151</v>
      </c>
      <c r="B179" s="159" t="s">
        <v>453</v>
      </c>
      <c r="C179" s="186" t="s">
        <v>454</v>
      </c>
      <c r="D179" s="161" t="s">
        <v>176</v>
      </c>
      <c r="E179" s="167">
        <v>14.6</v>
      </c>
      <c r="F179" s="169"/>
      <c r="G179" s="169"/>
      <c r="H179" s="169">
        <v>58.96</v>
      </c>
      <c r="I179" s="169">
        <f>ROUND(E179*H179,2)</f>
        <v>860.82</v>
      </c>
      <c r="J179" s="169">
        <v>95.039999999999992</v>
      </c>
      <c r="K179" s="169">
        <f>ROUND(E179*J179,2)</f>
        <v>1387.58</v>
      </c>
      <c r="L179" s="169">
        <v>21</v>
      </c>
      <c r="M179" s="169">
        <f>G179*(1+L179/100)</f>
        <v>0</v>
      </c>
      <c r="N179" s="162">
        <v>1.721E-2</v>
      </c>
      <c r="O179" s="162">
        <f>ROUND(E179*N179,5)</f>
        <v>0.25126999999999999</v>
      </c>
      <c r="P179" s="162">
        <v>0</v>
      </c>
      <c r="Q179" s="162">
        <f>ROUND(E179*P179,5)</f>
        <v>0</v>
      </c>
      <c r="R179" s="162"/>
      <c r="S179" s="162"/>
      <c r="T179" s="163">
        <v>1.04708</v>
      </c>
      <c r="U179" s="162">
        <f>ROUND(E179*T179,2)</f>
        <v>15.29</v>
      </c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 t="s">
        <v>173</v>
      </c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x14ac:dyDescent="0.2">
      <c r="A180" s="154" t="s">
        <v>142</v>
      </c>
      <c r="B180" s="160" t="s">
        <v>101</v>
      </c>
      <c r="C180" s="187" t="s">
        <v>102</v>
      </c>
      <c r="D180" s="164"/>
      <c r="E180" s="168"/>
      <c r="F180" s="170"/>
      <c r="G180" s="170"/>
      <c r="H180" s="170"/>
      <c r="I180" s="170">
        <f>SUM(I181:I189)</f>
        <v>173978.76</v>
      </c>
      <c r="J180" s="170"/>
      <c r="K180" s="170">
        <f>SUM(K181:K189)</f>
        <v>209674.8</v>
      </c>
      <c r="L180" s="170"/>
      <c r="M180" s="170">
        <f>SUM(M181:M189)</f>
        <v>0</v>
      </c>
      <c r="N180" s="165"/>
      <c r="O180" s="165">
        <f>SUM(O181:O189)</f>
        <v>1.4252099999999999</v>
      </c>
      <c r="P180" s="165"/>
      <c r="Q180" s="165">
        <f>SUM(Q181:Q189)</f>
        <v>0.35899999999999999</v>
      </c>
      <c r="R180" s="165"/>
      <c r="S180" s="165"/>
      <c r="T180" s="166"/>
      <c r="U180" s="165">
        <f>SUM(U181:U189)</f>
        <v>344.75</v>
      </c>
      <c r="AE180" t="s">
        <v>143</v>
      </c>
    </row>
    <row r="181" spans="1:60" ht="22.5" outlineLevel="1" x14ac:dyDescent="0.2">
      <c r="A181" s="153">
        <v>152</v>
      </c>
      <c r="B181" s="159" t="s">
        <v>455</v>
      </c>
      <c r="C181" s="186" t="s">
        <v>456</v>
      </c>
      <c r="D181" s="161" t="s">
        <v>152</v>
      </c>
      <c r="E181" s="167">
        <v>359</v>
      </c>
      <c r="F181" s="169"/>
      <c r="G181" s="169"/>
      <c r="H181" s="169">
        <v>0</v>
      </c>
      <c r="I181" s="169">
        <f t="shared" ref="I181:I189" si="54">ROUND(E181*H181,2)</f>
        <v>0</v>
      </c>
      <c r="J181" s="169">
        <v>102.4</v>
      </c>
      <c r="K181" s="169">
        <f t="shared" ref="K181:K189" si="55">ROUND(E181*J181,2)</f>
        <v>36761.599999999999</v>
      </c>
      <c r="L181" s="169">
        <v>21</v>
      </c>
      <c r="M181" s="169">
        <f t="shared" ref="M181:M189" si="56">G181*(1+L181/100)</f>
        <v>0</v>
      </c>
      <c r="N181" s="162">
        <v>0</v>
      </c>
      <c r="O181" s="162">
        <f t="shared" ref="O181:O189" si="57">ROUND(E181*N181,5)</f>
        <v>0</v>
      </c>
      <c r="P181" s="162">
        <v>1E-3</v>
      </c>
      <c r="Q181" s="162">
        <f t="shared" ref="Q181:Q189" si="58">ROUND(E181*P181,5)</f>
        <v>0.35899999999999999</v>
      </c>
      <c r="R181" s="162"/>
      <c r="S181" s="162"/>
      <c r="T181" s="163">
        <v>0.255</v>
      </c>
      <c r="U181" s="162">
        <f t="shared" ref="U181:U189" si="59">ROUND(E181*T181,2)</f>
        <v>91.55</v>
      </c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 t="s">
        <v>147</v>
      </c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3">
        <v>153</v>
      </c>
      <c r="B182" s="159" t="s">
        <v>457</v>
      </c>
      <c r="C182" s="186" t="s">
        <v>458</v>
      </c>
      <c r="D182" s="161" t="s">
        <v>152</v>
      </c>
      <c r="E182" s="167">
        <v>359</v>
      </c>
      <c r="F182" s="169"/>
      <c r="G182" s="169"/>
      <c r="H182" s="169">
        <v>0</v>
      </c>
      <c r="I182" s="169">
        <f t="shared" si="54"/>
        <v>0</v>
      </c>
      <c r="J182" s="169">
        <v>37.9</v>
      </c>
      <c r="K182" s="169">
        <f t="shared" si="55"/>
        <v>13606.1</v>
      </c>
      <c r="L182" s="169">
        <v>21</v>
      </c>
      <c r="M182" s="169">
        <f t="shared" si="56"/>
        <v>0</v>
      </c>
      <c r="N182" s="162">
        <v>0</v>
      </c>
      <c r="O182" s="162">
        <f t="shared" si="57"/>
        <v>0</v>
      </c>
      <c r="P182" s="162">
        <v>0</v>
      </c>
      <c r="Q182" s="162">
        <f t="shared" si="58"/>
        <v>0</v>
      </c>
      <c r="R182" s="162"/>
      <c r="S182" s="162"/>
      <c r="T182" s="163">
        <v>4.5999999999999999E-2</v>
      </c>
      <c r="U182" s="162">
        <f t="shared" si="59"/>
        <v>16.510000000000002</v>
      </c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 t="s">
        <v>147</v>
      </c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 x14ac:dyDescent="0.2">
      <c r="A183" s="153">
        <v>154</v>
      </c>
      <c r="B183" s="159" t="s">
        <v>459</v>
      </c>
      <c r="C183" s="186" t="s">
        <v>460</v>
      </c>
      <c r="D183" s="161" t="s">
        <v>152</v>
      </c>
      <c r="E183" s="167">
        <v>359</v>
      </c>
      <c r="F183" s="169"/>
      <c r="G183" s="169"/>
      <c r="H183" s="169">
        <v>0</v>
      </c>
      <c r="I183" s="169">
        <f t="shared" si="54"/>
        <v>0</v>
      </c>
      <c r="J183" s="169">
        <v>6.9</v>
      </c>
      <c r="K183" s="169">
        <f t="shared" si="55"/>
        <v>2477.1</v>
      </c>
      <c r="L183" s="169">
        <v>21</v>
      </c>
      <c r="M183" s="169">
        <f t="shared" si="56"/>
        <v>0</v>
      </c>
      <c r="N183" s="162">
        <v>0</v>
      </c>
      <c r="O183" s="162">
        <f t="shared" si="57"/>
        <v>0</v>
      </c>
      <c r="P183" s="162">
        <v>0</v>
      </c>
      <c r="Q183" s="162">
        <f t="shared" si="58"/>
        <v>0</v>
      </c>
      <c r="R183" s="162"/>
      <c r="S183" s="162"/>
      <c r="T183" s="163">
        <v>1.6E-2</v>
      </c>
      <c r="U183" s="162">
        <f t="shared" si="59"/>
        <v>5.74</v>
      </c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 t="s">
        <v>147</v>
      </c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3">
        <v>155</v>
      </c>
      <c r="B184" s="159" t="s">
        <v>461</v>
      </c>
      <c r="C184" s="186" t="s">
        <v>462</v>
      </c>
      <c r="D184" s="161" t="s">
        <v>152</v>
      </c>
      <c r="E184" s="167">
        <v>359</v>
      </c>
      <c r="F184" s="169"/>
      <c r="G184" s="169"/>
      <c r="H184" s="169">
        <v>0</v>
      </c>
      <c r="I184" s="169">
        <f t="shared" si="54"/>
        <v>0</v>
      </c>
      <c r="J184" s="169">
        <v>221</v>
      </c>
      <c r="K184" s="169">
        <f t="shared" si="55"/>
        <v>79339</v>
      </c>
      <c r="L184" s="169">
        <v>21</v>
      </c>
      <c r="M184" s="169">
        <f t="shared" si="56"/>
        <v>0</v>
      </c>
      <c r="N184" s="162">
        <v>0</v>
      </c>
      <c r="O184" s="162">
        <f t="shared" si="57"/>
        <v>0</v>
      </c>
      <c r="P184" s="162">
        <v>0</v>
      </c>
      <c r="Q184" s="162">
        <f t="shared" si="58"/>
        <v>0</v>
      </c>
      <c r="R184" s="162"/>
      <c r="S184" s="162"/>
      <c r="T184" s="163">
        <v>0.14699999999999999</v>
      </c>
      <c r="U184" s="162">
        <f t="shared" si="59"/>
        <v>52.77</v>
      </c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 t="s">
        <v>147</v>
      </c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3">
        <v>156</v>
      </c>
      <c r="B185" s="159" t="s">
        <v>463</v>
      </c>
      <c r="C185" s="186" t="s">
        <v>464</v>
      </c>
      <c r="D185" s="161" t="s">
        <v>152</v>
      </c>
      <c r="E185" s="167">
        <v>310</v>
      </c>
      <c r="F185" s="169"/>
      <c r="G185" s="169"/>
      <c r="H185" s="169">
        <v>62.26</v>
      </c>
      <c r="I185" s="169">
        <f t="shared" si="54"/>
        <v>19300.599999999999</v>
      </c>
      <c r="J185" s="169">
        <v>153.74</v>
      </c>
      <c r="K185" s="169">
        <f t="shared" si="55"/>
        <v>47659.4</v>
      </c>
      <c r="L185" s="169">
        <v>21</v>
      </c>
      <c r="M185" s="169">
        <f t="shared" si="56"/>
        <v>0</v>
      </c>
      <c r="N185" s="162">
        <v>2.5000000000000001E-4</v>
      </c>
      <c r="O185" s="162">
        <f t="shared" si="57"/>
        <v>7.7499999999999999E-2</v>
      </c>
      <c r="P185" s="162">
        <v>0</v>
      </c>
      <c r="Q185" s="162">
        <f t="shared" si="58"/>
        <v>0</v>
      </c>
      <c r="R185" s="162"/>
      <c r="S185" s="162"/>
      <c r="T185" s="163">
        <v>0.38</v>
      </c>
      <c r="U185" s="162">
        <f t="shared" si="59"/>
        <v>117.8</v>
      </c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 t="s">
        <v>147</v>
      </c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ht="22.5" outlineLevel="1" x14ac:dyDescent="0.2">
      <c r="A186" s="153">
        <v>157</v>
      </c>
      <c r="B186" s="159" t="s">
        <v>465</v>
      </c>
      <c r="C186" s="186" t="s">
        <v>466</v>
      </c>
      <c r="D186" s="161" t="s">
        <v>176</v>
      </c>
      <c r="E186" s="167">
        <v>350</v>
      </c>
      <c r="F186" s="169"/>
      <c r="G186" s="169"/>
      <c r="H186" s="169">
        <v>30.51</v>
      </c>
      <c r="I186" s="169">
        <f t="shared" si="54"/>
        <v>10678.5</v>
      </c>
      <c r="J186" s="169">
        <v>67.89</v>
      </c>
      <c r="K186" s="169">
        <f t="shared" si="55"/>
        <v>23761.5</v>
      </c>
      <c r="L186" s="169">
        <v>21</v>
      </c>
      <c r="M186" s="169">
        <f t="shared" si="56"/>
        <v>0</v>
      </c>
      <c r="N186" s="162">
        <v>8.0000000000000007E-5</v>
      </c>
      <c r="O186" s="162">
        <f t="shared" si="57"/>
        <v>2.8000000000000001E-2</v>
      </c>
      <c r="P186" s="162">
        <v>0</v>
      </c>
      <c r="Q186" s="162">
        <f t="shared" si="58"/>
        <v>0</v>
      </c>
      <c r="R186" s="162"/>
      <c r="S186" s="162"/>
      <c r="T186" s="163">
        <v>0.13719999999999999</v>
      </c>
      <c r="U186" s="162">
        <f t="shared" si="59"/>
        <v>48.02</v>
      </c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 t="s">
        <v>147</v>
      </c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22.5" outlineLevel="1" x14ac:dyDescent="0.2">
      <c r="A187" s="153">
        <v>158</v>
      </c>
      <c r="B187" s="159" t="s">
        <v>467</v>
      </c>
      <c r="C187" s="186" t="s">
        <v>468</v>
      </c>
      <c r="D187" s="161" t="s">
        <v>152</v>
      </c>
      <c r="E187" s="167">
        <v>329</v>
      </c>
      <c r="F187" s="169"/>
      <c r="G187" s="169"/>
      <c r="H187" s="169">
        <v>355.5</v>
      </c>
      <c r="I187" s="169">
        <f t="shared" si="54"/>
        <v>116959.5</v>
      </c>
      <c r="J187" s="169">
        <v>0</v>
      </c>
      <c r="K187" s="169">
        <f t="shared" si="55"/>
        <v>0</v>
      </c>
      <c r="L187" s="169">
        <v>21</v>
      </c>
      <c r="M187" s="169">
        <f t="shared" si="56"/>
        <v>0</v>
      </c>
      <c r="N187" s="162">
        <v>3.7000000000000002E-3</v>
      </c>
      <c r="O187" s="162">
        <f t="shared" si="57"/>
        <v>1.2173</v>
      </c>
      <c r="P187" s="162">
        <v>0</v>
      </c>
      <c r="Q187" s="162">
        <f t="shared" si="58"/>
        <v>0</v>
      </c>
      <c r="R187" s="162"/>
      <c r="S187" s="162"/>
      <c r="T187" s="163">
        <v>0</v>
      </c>
      <c r="U187" s="162">
        <f t="shared" si="59"/>
        <v>0</v>
      </c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 t="s">
        <v>164</v>
      </c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 x14ac:dyDescent="0.2">
      <c r="A188" s="153">
        <v>159</v>
      </c>
      <c r="B188" s="159" t="s">
        <v>469</v>
      </c>
      <c r="C188" s="186" t="s">
        <v>470</v>
      </c>
      <c r="D188" s="161" t="s">
        <v>152</v>
      </c>
      <c r="E188" s="167">
        <v>49</v>
      </c>
      <c r="F188" s="169"/>
      <c r="G188" s="169"/>
      <c r="H188" s="169">
        <v>551.84</v>
      </c>
      <c r="I188" s="169">
        <f t="shared" si="54"/>
        <v>27040.16</v>
      </c>
      <c r="J188" s="169">
        <v>107.15999999999997</v>
      </c>
      <c r="K188" s="169">
        <f t="shared" si="55"/>
        <v>5250.84</v>
      </c>
      <c r="L188" s="169">
        <v>21</v>
      </c>
      <c r="M188" s="169">
        <f t="shared" si="56"/>
        <v>0</v>
      </c>
      <c r="N188" s="162">
        <v>2.0899999999999998E-3</v>
      </c>
      <c r="O188" s="162">
        <f t="shared" si="57"/>
        <v>0.10241</v>
      </c>
      <c r="P188" s="162">
        <v>0</v>
      </c>
      <c r="Q188" s="162">
        <f t="shared" si="58"/>
        <v>0</v>
      </c>
      <c r="R188" s="162"/>
      <c r="S188" s="162"/>
      <c r="T188" s="163">
        <v>0.21665999999999999</v>
      </c>
      <c r="U188" s="162">
        <f t="shared" si="59"/>
        <v>10.62</v>
      </c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 t="s">
        <v>147</v>
      </c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3">
        <v>160</v>
      </c>
      <c r="B189" s="159" t="s">
        <v>471</v>
      </c>
      <c r="C189" s="186" t="s">
        <v>472</v>
      </c>
      <c r="D189" s="161" t="s">
        <v>163</v>
      </c>
      <c r="E189" s="167">
        <v>1.597</v>
      </c>
      <c r="F189" s="169"/>
      <c r="G189" s="169"/>
      <c r="H189" s="169">
        <v>0</v>
      </c>
      <c r="I189" s="169">
        <f t="shared" si="54"/>
        <v>0</v>
      </c>
      <c r="J189" s="169">
        <v>513</v>
      </c>
      <c r="K189" s="169">
        <f t="shared" si="55"/>
        <v>819.26</v>
      </c>
      <c r="L189" s="169">
        <v>21</v>
      </c>
      <c r="M189" s="169">
        <f t="shared" si="56"/>
        <v>0</v>
      </c>
      <c r="N189" s="162">
        <v>0</v>
      </c>
      <c r="O189" s="162">
        <f t="shared" si="57"/>
        <v>0</v>
      </c>
      <c r="P189" s="162">
        <v>0</v>
      </c>
      <c r="Q189" s="162">
        <f t="shared" si="58"/>
        <v>0</v>
      </c>
      <c r="R189" s="162"/>
      <c r="S189" s="162"/>
      <c r="T189" s="163">
        <v>1.091</v>
      </c>
      <c r="U189" s="162">
        <f t="shared" si="59"/>
        <v>1.74</v>
      </c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 t="s">
        <v>147</v>
      </c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x14ac:dyDescent="0.2">
      <c r="A190" s="154" t="s">
        <v>142</v>
      </c>
      <c r="B190" s="160" t="s">
        <v>103</v>
      </c>
      <c r="C190" s="187" t="s">
        <v>104</v>
      </c>
      <c r="D190" s="164"/>
      <c r="E190" s="168"/>
      <c r="F190" s="170"/>
      <c r="G190" s="170"/>
      <c r="H190" s="170"/>
      <c r="I190" s="170">
        <f>SUM(I191:I196)</f>
        <v>24708.370000000003</v>
      </c>
      <c r="J190" s="170"/>
      <c r="K190" s="170">
        <f>SUM(K191:K196)</f>
        <v>23993.989999999998</v>
      </c>
      <c r="L190" s="170"/>
      <c r="M190" s="170">
        <f>SUM(M191:M196)</f>
        <v>0</v>
      </c>
      <c r="N190" s="165"/>
      <c r="O190" s="165">
        <f>SUM(O191:O196)</f>
        <v>0.80009999999999992</v>
      </c>
      <c r="P190" s="165"/>
      <c r="Q190" s="165">
        <f>SUM(Q191:Q196)</f>
        <v>0</v>
      </c>
      <c r="R190" s="165"/>
      <c r="S190" s="165"/>
      <c r="T190" s="166"/>
      <c r="U190" s="165">
        <f>SUM(U191:U196)</f>
        <v>49.160000000000004</v>
      </c>
      <c r="AE190" t="s">
        <v>143</v>
      </c>
    </row>
    <row r="191" spans="1:60" outlineLevel="1" x14ac:dyDescent="0.2">
      <c r="A191" s="153">
        <v>161</v>
      </c>
      <c r="B191" s="159" t="s">
        <v>473</v>
      </c>
      <c r="C191" s="186" t="s">
        <v>474</v>
      </c>
      <c r="D191" s="161" t="s">
        <v>152</v>
      </c>
      <c r="E191" s="167">
        <v>30.28</v>
      </c>
      <c r="F191" s="169"/>
      <c r="G191" s="169"/>
      <c r="H191" s="169">
        <v>22.75</v>
      </c>
      <c r="I191" s="169">
        <f t="shared" ref="I191:I196" si="60">ROUND(E191*H191,2)</f>
        <v>688.87</v>
      </c>
      <c r="J191" s="169">
        <v>24.950000000000003</v>
      </c>
      <c r="K191" s="169">
        <f t="shared" ref="K191:K196" si="61">ROUND(E191*J191,2)</f>
        <v>755.49</v>
      </c>
      <c r="L191" s="169">
        <v>21</v>
      </c>
      <c r="M191" s="169">
        <f t="shared" ref="M191:M196" si="62">G191*(1+L191/100)</f>
        <v>0</v>
      </c>
      <c r="N191" s="162">
        <v>2.1000000000000001E-4</v>
      </c>
      <c r="O191" s="162">
        <f t="shared" ref="O191:O196" si="63">ROUND(E191*N191,5)</f>
        <v>6.3600000000000002E-3</v>
      </c>
      <c r="P191" s="162">
        <v>0</v>
      </c>
      <c r="Q191" s="162">
        <f t="shared" ref="Q191:Q196" si="64">ROUND(E191*P191,5)</f>
        <v>0</v>
      </c>
      <c r="R191" s="162"/>
      <c r="S191" s="162"/>
      <c r="T191" s="163">
        <v>0.05</v>
      </c>
      <c r="U191" s="162">
        <f t="shared" ref="U191:U196" si="65">ROUND(E191*T191,2)</f>
        <v>1.51</v>
      </c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 t="s">
        <v>147</v>
      </c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 x14ac:dyDescent="0.2">
      <c r="A192" s="153">
        <v>162</v>
      </c>
      <c r="B192" s="159" t="s">
        <v>475</v>
      </c>
      <c r="C192" s="186" t="s">
        <v>476</v>
      </c>
      <c r="D192" s="161" t="s">
        <v>152</v>
      </c>
      <c r="E192" s="167">
        <v>30.28</v>
      </c>
      <c r="F192" s="169"/>
      <c r="G192" s="169"/>
      <c r="H192" s="169">
        <v>80.45</v>
      </c>
      <c r="I192" s="169">
        <f t="shared" si="60"/>
        <v>2436.0300000000002</v>
      </c>
      <c r="J192" s="169">
        <v>636.54999999999995</v>
      </c>
      <c r="K192" s="169">
        <f t="shared" si="61"/>
        <v>19274.73</v>
      </c>
      <c r="L192" s="169">
        <v>21</v>
      </c>
      <c r="M192" s="169">
        <f t="shared" si="62"/>
        <v>0</v>
      </c>
      <c r="N192" s="162">
        <v>4.7800000000000004E-3</v>
      </c>
      <c r="O192" s="162">
        <f t="shared" si="63"/>
        <v>0.14474000000000001</v>
      </c>
      <c r="P192" s="162">
        <v>0</v>
      </c>
      <c r="Q192" s="162">
        <f t="shared" si="64"/>
        <v>0</v>
      </c>
      <c r="R192" s="162"/>
      <c r="S192" s="162"/>
      <c r="T192" s="163">
        <v>1.26979</v>
      </c>
      <c r="U192" s="162">
        <f t="shared" si="65"/>
        <v>38.450000000000003</v>
      </c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 t="s">
        <v>173</v>
      </c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3">
        <v>163</v>
      </c>
      <c r="B193" s="159" t="s">
        <v>477</v>
      </c>
      <c r="C193" s="186" t="s">
        <v>478</v>
      </c>
      <c r="D193" s="161" t="s">
        <v>152</v>
      </c>
      <c r="E193" s="167">
        <v>34.822000000000003</v>
      </c>
      <c r="F193" s="169"/>
      <c r="G193" s="169"/>
      <c r="H193" s="169">
        <v>529</v>
      </c>
      <c r="I193" s="169">
        <f t="shared" si="60"/>
        <v>18420.84</v>
      </c>
      <c r="J193" s="169">
        <v>0</v>
      </c>
      <c r="K193" s="169">
        <f t="shared" si="61"/>
        <v>0</v>
      </c>
      <c r="L193" s="169">
        <v>21</v>
      </c>
      <c r="M193" s="169">
        <f t="shared" si="62"/>
        <v>0</v>
      </c>
      <c r="N193" s="162">
        <v>1.8499999999999999E-2</v>
      </c>
      <c r="O193" s="162">
        <f t="shared" si="63"/>
        <v>0.64420999999999995</v>
      </c>
      <c r="P193" s="162">
        <v>0</v>
      </c>
      <c r="Q193" s="162">
        <f t="shared" si="64"/>
        <v>0</v>
      </c>
      <c r="R193" s="162"/>
      <c r="S193" s="162"/>
      <c r="T193" s="163">
        <v>0</v>
      </c>
      <c r="U193" s="162">
        <f t="shared" si="65"/>
        <v>0</v>
      </c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 t="s">
        <v>164</v>
      </c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3">
        <v>164</v>
      </c>
      <c r="B194" s="159" t="s">
        <v>479</v>
      </c>
      <c r="C194" s="186" t="s">
        <v>480</v>
      </c>
      <c r="D194" s="161" t="s">
        <v>152</v>
      </c>
      <c r="E194" s="167">
        <v>30.28</v>
      </c>
      <c r="F194" s="169"/>
      <c r="G194" s="169"/>
      <c r="H194" s="169">
        <v>0</v>
      </c>
      <c r="I194" s="169">
        <f t="shared" si="60"/>
        <v>0</v>
      </c>
      <c r="J194" s="169">
        <v>74.8</v>
      </c>
      <c r="K194" s="169">
        <f t="shared" si="61"/>
        <v>2264.94</v>
      </c>
      <c r="L194" s="169">
        <v>21</v>
      </c>
      <c r="M194" s="169">
        <f t="shared" si="62"/>
        <v>0</v>
      </c>
      <c r="N194" s="162">
        <v>0</v>
      </c>
      <c r="O194" s="162">
        <f t="shared" si="63"/>
        <v>0</v>
      </c>
      <c r="P194" s="162">
        <v>0</v>
      </c>
      <c r="Q194" s="162">
        <f t="shared" si="64"/>
        <v>0</v>
      </c>
      <c r="R194" s="162"/>
      <c r="S194" s="162"/>
      <c r="T194" s="163">
        <v>0.15</v>
      </c>
      <c r="U194" s="162">
        <f t="shared" si="65"/>
        <v>4.54</v>
      </c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 t="s">
        <v>147</v>
      </c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ht="22.5" outlineLevel="1" x14ac:dyDescent="0.2">
      <c r="A195" s="153">
        <v>165</v>
      </c>
      <c r="B195" s="159" t="s">
        <v>481</v>
      </c>
      <c r="C195" s="186" t="s">
        <v>482</v>
      </c>
      <c r="D195" s="161" t="s">
        <v>176</v>
      </c>
      <c r="E195" s="167">
        <v>28.2</v>
      </c>
      <c r="F195" s="169"/>
      <c r="G195" s="169"/>
      <c r="H195" s="169">
        <v>112.15</v>
      </c>
      <c r="I195" s="169">
        <f t="shared" si="60"/>
        <v>3162.63</v>
      </c>
      <c r="J195" s="169">
        <v>42.849999999999994</v>
      </c>
      <c r="K195" s="169">
        <f t="shared" si="61"/>
        <v>1208.3699999999999</v>
      </c>
      <c r="L195" s="169">
        <v>21</v>
      </c>
      <c r="M195" s="169">
        <f t="shared" si="62"/>
        <v>0</v>
      </c>
      <c r="N195" s="162">
        <v>1.7000000000000001E-4</v>
      </c>
      <c r="O195" s="162">
        <f t="shared" si="63"/>
        <v>4.79E-3</v>
      </c>
      <c r="P195" s="162">
        <v>0</v>
      </c>
      <c r="Q195" s="162">
        <f t="shared" si="64"/>
        <v>0</v>
      </c>
      <c r="R195" s="162"/>
      <c r="S195" s="162"/>
      <c r="T195" s="163">
        <v>0.12</v>
      </c>
      <c r="U195" s="162">
        <f t="shared" si="65"/>
        <v>3.38</v>
      </c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 t="s">
        <v>147</v>
      </c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3">
        <v>166</v>
      </c>
      <c r="B196" s="159" t="s">
        <v>483</v>
      </c>
      <c r="C196" s="186" t="s">
        <v>484</v>
      </c>
      <c r="D196" s="161" t="s">
        <v>163</v>
      </c>
      <c r="E196" s="167">
        <v>0.80010000000000003</v>
      </c>
      <c r="F196" s="169"/>
      <c r="G196" s="169"/>
      <c r="H196" s="169">
        <v>0</v>
      </c>
      <c r="I196" s="169">
        <f t="shared" si="60"/>
        <v>0</v>
      </c>
      <c r="J196" s="169">
        <v>613</v>
      </c>
      <c r="K196" s="169">
        <f t="shared" si="61"/>
        <v>490.46</v>
      </c>
      <c r="L196" s="169">
        <v>21</v>
      </c>
      <c r="M196" s="169">
        <f t="shared" si="62"/>
        <v>0</v>
      </c>
      <c r="N196" s="162">
        <v>0</v>
      </c>
      <c r="O196" s="162">
        <f t="shared" si="63"/>
        <v>0</v>
      </c>
      <c r="P196" s="162">
        <v>0</v>
      </c>
      <c r="Q196" s="162">
        <f t="shared" si="64"/>
        <v>0</v>
      </c>
      <c r="R196" s="162"/>
      <c r="S196" s="162"/>
      <c r="T196" s="163">
        <v>1.5980000000000001</v>
      </c>
      <c r="U196" s="162">
        <f t="shared" si="65"/>
        <v>1.28</v>
      </c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 t="s">
        <v>147</v>
      </c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x14ac:dyDescent="0.2">
      <c r="A197" s="154" t="s">
        <v>142</v>
      </c>
      <c r="B197" s="160" t="s">
        <v>105</v>
      </c>
      <c r="C197" s="187" t="s">
        <v>106</v>
      </c>
      <c r="D197" s="164"/>
      <c r="E197" s="168"/>
      <c r="F197" s="170"/>
      <c r="G197" s="170"/>
      <c r="H197" s="170"/>
      <c r="I197" s="170">
        <f>SUM(I198:I202)</f>
        <v>25117.32</v>
      </c>
      <c r="J197" s="170"/>
      <c r="K197" s="170">
        <f>SUM(K198:K202)</f>
        <v>61413.479999999996</v>
      </c>
      <c r="L197" s="170"/>
      <c r="M197" s="170">
        <f>SUM(M198:M202)</f>
        <v>0</v>
      </c>
      <c r="N197" s="165"/>
      <c r="O197" s="165">
        <f>SUM(O198:O202)</f>
        <v>0.15910000000000002</v>
      </c>
      <c r="P197" s="165"/>
      <c r="Q197" s="165">
        <f>SUM(Q198:Q202)</f>
        <v>0</v>
      </c>
      <c r="R197" s="165"/>
      <c r="S197" s="165"/>
      <c r="T197" s="166"/>
      <c r="U197" s="165">
        <f>SUM(U198:U202)</f>
        <v>102.41</v>
      </c>
      <c r="AE197" t="s">
        <v>143</v>
      </c>
    </row>
    <row r="198" spans="1:60" outlineLevel="1" x14ac:dyDescent="0.2">
      <c r="A198" s="153">
        <v>167</v>
      </c>
      <c r="B198" s="159" t="s">
        <v>485</v>
      </c>
      <c r="C198" s="186" t="s">
        <v>486</v>
      </c>
      <c r="D198" s="161" t="s">
        <v>152</v>
      </c>
      <c r="E198" s="167">
        <v>17.82</v>
      </c>
      <c r="F198" s="169"/>
      <c r="G198" s="169"/>
      <c r="H198" s="169">
        <v>61.82</v>
      </c>
      <c r="I198" s="169">
        <f>ROUND(E198*H198,2)</f>
        <v>1101.6300000000001</v>
      </c>
      <c r="J198" s="169">
        <v>150.93</v>
      </c>
      <c r="K198" s="169">
        <f>ROUND(E198*J198,2)</f>
        <v>2689.57</v>
      </c>
      <c r="L198" s="169">
        <v>21</v>
      </c>
      <c r="M198" s="169">
        <f>G198*(1+L198/100)</f>
        <v>0</v>
      </c>
      <c r="N198" s="162">
        <v>3.8000000000000002E-4</v>
      </c>
      <c r="O198" s="162">
        <f>ROUND(E198*N198,5)</f>
        <v>6.77E-3</v>
      </c>
      <c r="P198" s="162">
        <v>0</v>
      </c>
      <c r="Q198" s="162">
        <f>ROUND(E198*P198,5)</f>
        <v>0</v>
      </c>
      <c r="R198" s="162"/>
      <c r="S198" s="162"/>
      <c r="T198" s="163">
        <v>0.15</v>
      </c>
      <c r="U198" s="162">
        <f>ROUND(E198*T198,2)</f>
        <v>2.67</v>
      </c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 t="s">
        <v>147</v>
      </c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3">
        <v>168</v>
      </c>
      <c r="B199" s="159" t="s">
        <v>487</v>
      </c>
      <c r="C199" s="186" t="s">
        <v>488</v>
      </c>
      <c r="D199" s="161" t="s">
        <v>152</v>
      </c>
      <c r="E199" s="167">
        <v>117.8</v>
      </c>
      <c r="F199" s="169"/>
      <c r="G199" s="169"/>
      <c r="H199" s="169">
        <v>80.319999999999993</v>
      </c>
      <c r="I199" s="169">
        <f>ROUND(E199*H199,2)</f>
        <v>9461.7000000000007</v>
      </c>
      <c r="J199" s="169">
        <v>151.28</v>
      </c>
      <c r="K199" s="169">
        <f>ROUND(E199*J199,2)</f>
        <v>17820.78</v>
      </c>
      <c r="L199" s="169">
        <v>21</v>
      </c>
      <c r="M199" s="169">
        <f>G199*(1+L199/100)</f>
        <v>0</v>
      </c>
      <c r="N199" s="162">
        <v>4.8999999999999998E-4</v>
      </c>
      <c r="O199" s="162">
        <f>ROUND(E199*N199,5)</f>
        <v>5.772E-2</v>
      </c>
      <c r="P199" s="162">
        <v>0</v>
      </c>
      <c r="Q199" s="162">
        <f>ROUND(E199*P199,5)</f>
        <v>0</v>
      </c>
      <c r="R199" s="162"/>
      <c r="S199" s="162"/>
      <c r="T199" s="163">
        <v>0.24299999999999999</v>
      </c>
      <c r="U199" s="162">
        <f>ROUND(E199*T199,2)</f>
        <v>28.63</v>
      </c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 t="s">
        <v>147</v>
      </c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3">
        <v>169</v>
      </c>
      <c r="B200" s="159" t="s">
        <v>489</v>
      </c>
      <c r="C200" s="186" t="s">
        <v>490</v>
      </c>
      <c r="D200" s="161" t="s">
        <v>176</v>
      </c>
      <c r="E200" s="167">
        <v>53</v>
      </c>
      <c r="F200" s="169"/>
      <c r="G200" s="169"/>
      <c r="H200" s="169">
        <v>15.74</v>
      </c>
      <c r="I200" s="169">
        <f>ROUND(E200*H200,2)</f>
        <v>834.22</v>
      </c>
      <c r="J200" s="169">
        <v>57.359999999999992</v>
      </c>
      <c r="K200" s="169">
        <f>ROUND(E200*J200,2)</f>
        <v>3040.08</v>
      </c>
      <c r="L200" s="169">
        <v>21</v>
      </c>
      <c r="M200" s="169">
        <f>G200*(1+L200/100)</f>
        <v>0</v>
      </c>
      <c r="N200" s="162">
        <v>9.0000000000000006E-5</v>
      </c>
      <c r="O200" s="162">
        <f>ROUND(E200*N200,5)</f>
        <v>4.7699999999999999E-3</v>
      </c>
      <c r="P200" s="162">
        <v>0</v>
      </c>
      <c r="Q200" s="162">
        <f>ROUND(E200*P200,5)</f>
        <v>0</v>
      </c>
      <c r="R200" s="162"/>
      <c r="S200" s="162"/>
      <c r="T200" s="163">
        <v>0.11600000000000001</v>
      </c>
      <c r="U200" s="162">
        <f>ROUND(E200*T200,2)</f>
        <v>6.15</v>
      </c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 t="s">
        <v>147</v>
      </c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3">
        <v>170</v>
      </c>
      <c r="B201" s="159" t="s">
        <v>491</v>
      </c>
      <c r="C201" s="186" t="s">
        <v>492</v>
      </c>
      <c r="D201" s="161" t="s">
        <v>152</v>
      </c>
      <c r="E201" s="167">
        <v>117.8</v>
      </c>
      <c r="F201" s="169"/>
      <c r="G201" s="169"/>
      <c r="H201" s="169">
        <v>16.57</v>
      </c>
      <c r="I201" s="169">
        <f>ROUND(E201*H201,2)</f>
        <v>1951.95</v>
      </c>
      <c r="J201" s="169">
        <v>78.830000000000013</v>
      </c>
      <c r="K201" s="169">
        <f>ROUND(E201*J201,2)</f>
        <v>9286.17</v>
      </c>
      <c r="L201" s="169">
        <v>21</v>
      </c>
      <c r="M201" s="169">
        <f>G201*(1+L201/100)</f>
        <v>0</v>
      </c>
      <c r="N201" s="162">
        <v>1.3999999999999999E-4</v>
      </c>
      <c r="O201" s="162">
        <f>ROUND(E201*N201,5)</f>
        <v>1.6490000000000001E-2</v>
      </c>
      <c r="P201" s="162">
        <v>0</v>
      </c>
      <c r="Q201" s="162">
        <f>ROUND(E201*P201,5)</f>
        <v>0</v>
      </c>
      <c r="R201" s="162"/>
      <c r="S201" s="162"/>
      <c r="T201" s="163">
        <v>6.0999999999999999E-2</v>
      </c>
      <c r="U201" s="162">
        <f>ROUND(E201*T201,2)</f>
        <v>7.19</v>
      </c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 t="s">
        <v>147</v>
      </c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3">
        <v>171</v>
      </c>
      <c r="B202" s="159" t="s">
        <v>493</v>
      </c>
      <c r="C202" s="186" t="s">
        <v>494</v>
      </c>
      <c r="D202" s="161" t="s">
        <v>152</v>
      </c>
      <c r="E202" s="167">
        <v>183.38499999999999</v>
      </c>
      <c r="F202" s="169"/>
      <c r="G202" s="169"/>
      <c r="H202" s="169">
        <v>64.17</v>
      </c>
      <c r="I202" s="169">
        <f>ROUND(E202*H202,2)</f>
        <v>11767.82</v>
      </c>
      <c r="J202" s="169">
        <v>155.82999999999998</v>
      </c>
      <c r="K202" s="169">
        <f>ROUND(E202*J202,2)</f>
        <v>28576.880000000001</v>
      </c>
      <c r="L202" s="169">
        <v>21</v>
      </c>
      <c r="M202" s="169">
        <f>G202*(1+L202/100)</f>
        <v>0</v>
      </c>
      <c r="N202" s="162">
        <v>4.0000000000000002E-4</v>
      </c>
      <c r="O202" s="162">
        <f>ROUND(E202*N202,5)</f>
        <v>7.3349999999999999E-2</v>
      </c>
      <c r="P202" s="162">
        <v>0</v>
      </c>
      <c r="Q202" s="162">
        <f>ROUND(E202*P202,5)</f>
        <v>0</v>
      </c>
      <c r="R202" s="162"/>
      <c r="S202" s="162"/>
      <c r="T202" s="163">
        <v>0.315</v>
      </c>
      <c r="U202" s="162">
        <f>ROUND(E202*T202,2)</f>
        <v>57.77</v>
      </c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 t="s">
        <v>147</v>
      </c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x14ac:dyDescent="0.2">
      <c r="A203" s="154" t="s">
        <v>142</v>
      </c>
      <c r="B203" s="160" t="s">
        <v>107</v>
      </c>
      <c r="C203" s="187" t="s">
        <v>108</v>
      </c>
      <c r="D203" s="164"/>
      <c r="E203" s="168"/>
      <c r="F203" s="170"/>
      <c r="G203" s="170"/>
      <c r="H203" s="170"/>
      <c r="I203" s="170">
        <f>SUM(I204:I207)</f>
        <v>20133.02</v>
      </c>
      <c r="J203" s="170"/>
      <c r="K203" s="170">
        <f>SUM(K204:K207)</f>
        <v>108334.54</v>
      </c>
      <c r="L203" s="170"/>
      <c r="M203" s="170">
        <f>SUM(M204:M207)</f>
        <v>0</v>
      </c>
      <c r="N203" s="165"/>
      <c r="O203" s="165">
        <f>SUM(O204:O207)</f>
        <v>0.53888999999999998</v>
      </c>
      <c r="P203" s="165"/>
      <c r="Q203" s="165">
        <f>SUM(Q204:Q207)</f>
        <v>0</v>
      </c>
      <c r="R203" s="165"/>
      <c r="S203" s="165"/>
      <c r="T203" s="166"/>
      <c r="U203" s="165">
        <f>SUM(U204:U207)</f>
        <v>221.31</v>
      </c>
      <c r="AE203" t="s">
        <v>143</v>
      </c>
    </row>
    <row r="204" spans="1:60" outlineLevel="1" x14ac:dyDescent="0.2">
      <c r="A204" s="153">
        <v>172</v>
      </c>
      <c r="B204" s="159" t="s">
        <v>495</v>
      </c>
      <c r="C204" s="186" t="s">
        <v>496</v>
      </c>
      <c r="D204" s="161" t="s">
        <v>152</v>
      </c>
      <c r="E204" s="167">
        <v>400</v>
      </c>
      <c r="F204" s="169"/>
      <c r="G204" s="169"/>
      <c r="H204" s="169">
        <v>0.09</v>
      </c>
      <c r="I204" s="169">
        <f>ROUND(E204*H204,2)</f>
        <v>36</v>
      </c>
      <c r="J204" s="169">
        <v>33.309999999999995</v>
      </c>
      <c r="K204" s="169">
        <f>ROUND(E204*J204,2)</f>
        <v>13324</v>
      </c>
      <c r="L204" s="169">
        <v>21</v>
      </c>
      <c r="M204" s="169">
        <f>G204*(1+L204/100)</f>
        <v>0</v>
      </c>
      <c r="N204" s="162">
        <v>0</v>
      </c>
      <c r="O204" s="162">
        <f>ROUND(E204*N204,5)</f>
        <v>0</v>
      </c>
      <c r="P204" s="162">
        <v>0</v>
      </c>
      <c r="Q204" s="162">
        <f>ROUND(E204*P204,5)</f>
        <v>0</v>
      </c>
      <c r="R204" s="162"/>
      <c r="S204" s="162"/>
      <c r="T204" s="163">
        <v>6.9709999999999994E-2</v>
      </c>
      <c r="U204" s="162">
        <f>ROUND(E204*T204,2)</f>
        <v>27.88</v>
      </c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 t="s">
        <v>147</v>
      </c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3">
        <v>173</v>
      </c>
      <c r="B205" s="159" t="s">
        <v>497</v>
      </c>
      <c r="C205" s="186" t="s">
        <v>498</v>
      </c>
      <c r="D205" s="161" t="s">
        <v>152</v>
      </c>
      <c r="E205" s="167">
        <v>50</v>
      </c>
      <c r="F205" s="169"/>
      <c r="G205" s="169"/>
      <c r="H205" s="169">
        <v>26.23</v>
      </c>
      <c r="I205" s="169">
        <f>ROUND(E205*H205,2)</f>
        <v>1311.5</v>
      </c>
      <c r="J205" s="169">
        <v>118.27</v>
      </c>
      <c r="K205" s="169">
        <f>ROUND(E205*J205,2)</f>
        <v>5913.5</v>
      </c>
      <c r="L205" s="169">
        <v>21</v>
      </c>
      <c r="M205" s="169">
        <f>G205*(1+L205/100)</f>
        <v>0</v>
      </c>
      <c r="N205" s="162">
        <v>5.8E-4</v>
      </c>
      <c r="O205" s="162">
        <f>ROUND(E205*N205,5)</f>
        <v>2.9000000000000001E-2</v>
      </c>
      <c r="P205" s="162">
        <v>0</v>
      </c>
      <c r="Q205" s="162">
        <f>ROUND(E205*P205,5)</f>
        <v>0</v>
      </c>
      <c r="R205" s="162"/>
      <c r="S205" s="162"/>
      <c r="T205" s="163">
        <v>0.26200000000000001</v>
      </c>
      <c r="U205" s="162">
        <f>ROUND(E205*T205,2)</f>
        <v>13.1</v>
      </c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 t="s">
        <v>147</v>
      </c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3">
        <v>174</v>
      </c>
      <c r="B206" s="159" t="s">
        <v>499</v>
      </c>
      <c r="C206" s="186" t="s">
        <v>500</v>
      </c>
      <c r="D206" s="161" t="s">
        <v>152</v>
      </c>
      <c r="E206" s="167">
        <v>1341.8230000000001</v>
      </c>
      <c r="F206" s="169"/>
      <c r="G206" s="169"/>
      <c r="H206" s="169">
        <v>3.67</v>
      </c>
      <c r="I206" s="169">
        <f>ROUND(E206*H206,2)</f>
        <v>4924.49</v>
      </c>
      <c r="J206" s="169">
        <v>16.03</v>
      </c>
      <c r="K206" s="169">
        <f>ROUND(E206*J206,2)</f>
        <v>21509.42</v>
      </c>
      <c r="L206" s="169">
        <v>21</v>
      </c>
      <c r="M206" s="169">
        <f>G206*(1+L206/100)</f>
        <v>0</v>
      </c>
      <c r="N206" s="162">
        <v>1E-4</v>
      </c>
      <c r="O206" s="162">
        <f>ROUND(E206*N206,5)</f>
        <v>0.13417999999999999</v>
      </c>
      <c r="P206" s="162">
        <v>0</v>
      </c>
      <c r="Q206" s="162">
        <f>ROUND(E206*P206,5)</f>
        <v>0</v>
      </c>
      <c r="R206" s="162"/>
      <c r="S206" s="162"/>
      <c r="T206" s="163">
        <v>3.2480000000000002E-2</v>
      </c>
      <c r="U206" s="162">
        <f>ROUND(E206*T206,2)</f>
        <v>43.58</v>
      </c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 t="s">
        <v>147</v>
      </c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3">
        <v>175</v>
      </c>
      <c r="B207" s="159" t="s">
        <v>501</v>
      </c>
      <c r="C207" s="186" t="s">
        <v>502</v>
      </c>
      <c r="D207" s="161" t="s">
        <v>152</v>
      </c>
      <c r="E207" s="167">
        <v>1341.8230000000001</v>
      </c>
      <c r="F207" s="169"/>
      <c r="G207" s="169"/>
      <c r="H207" s="169">
        <v>10.33</v>
      </c>
      <c r="I207" s="169">
        <f>ROUND(E207*H207,2)</f>
        <v>13861.03</v>
      </c>
      <c r="J207" s="169">
        <v>50.370000000000005</v>
      </c>
      <c r="K207" s="169">
        <f>ROUND(E207*J207,2)</f>
        <v>67587.62</v>
      </c>
      <c r="L207" s="169">
        <v>21</v>
      </c>
      <c r="M207" s="169">
        <f>G207*(1+L207/100)</f>
        <v>0</v>
      </c>
      <c r="N207" s="162">
        <v>2.7999999999999998E-4</v>
      </c>
      <c r="O207" s="162">
        <f>ROUND(E207*N207,5)</f>
        <v>0.37570999999999999</v>
      </c>
      <c r="P207" s="162">
        <v>0</v>
      </c>
      <c r="Q207" s="162">
        <f>ROUND(E207*P207,5)</f>
        <v>0</v>
      </c>
      <c r="R207" s="162"/>
      <c r="S207" s="162"/>
      <c r="T207" s="163">
        <v>0.10191</v>
      </c>
      <c r="U207" s="162">
        <f>ROUND(E207*T207,2)</f>
        <v>136.75</v>
      </c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 t="s">
        <v>147</v>
      </c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x14ac:dyDescent="0.2">
      <c r="A208" s="154" t="s">
        <v>142</v>
      </c>
      <c r="B208" s="160" t="s">
        <v>109</v>
      </c>
      <c r="C208" s="187" t="s">
        <v>110</v>
      </c>
      <c r="D208" s="164"/>
      <c r="E208" s="168"/>
      <c r="F208" s="170"/>
      <c r="G208" s="170"/>
      <c r="H208" s="170"/>
      <c r="I208" s="170">
        <f>SUM(I209:I210)</f>
        <v>30084.59</v>
      </c>
      <c r="J208" s="170"/>
      <c r="K208" s="170">
        <f>SUM(K209:K210)</f>
        <v>14299.169999999998</v>
      </c>
      <c r="L208" s="170"/>
      <c r="M208" s="170">
        <f>SUM(M209:M210)</f>
        <v>0</v>
      </c>
      <c r="N208" s="165"/>
      <c r="O208" s="165">
        <f>SUM(O209:O210)</f>
        <v>0.30164000000000002</v>
      </c>
      <c r="P208" s="165"/>
      <c r="Q208" s="165">
        <f>SUM(Q209:Q210)</f>
        <v>0</v>
      </c>
      <c r="R208" s="165"/>
      <c r="S208" s="165"/>
      <c r="T208" s="166"/>
      <c r="U208" s="165">
        <f>SUM(U209:U210)</f>
        <v>28.98</v>
      </c>
      <c r="AE208" t="s">
        <v>143</v>
      </c>
    </row>
    <row r="209" spans="1:60" ht="22.5" outlineLevel="1" x14ac:dyDescent="0.2">
      <c r="A209" s="153">
        <v>176</v>
      </c>
      <c r="B209" s="159" t="s">
        <v>503</v>
      </c>
      <c r="C209" s="186" t="s">
        <v>504</v>
      </c>
      <c r="D209" s="161" t="s">
        <v>152</v>
      </c>
      <c r="E209" s="167">
        <v>71.8</v>
      </c>
      <c r="F209" s="169"/>
      <c r="G209" s="169"/>
      <c r="H209" s="169">
        <v>357.07</v>
      </c>
      <c r="I209" s="169">
        <f>ROUND(E209*H209,2)</f>
        <v>25637.63</v>
      </c>
      <c r="J209" s="169">
        <v>154.93</v>
      </c>
      <c r="K209" s="169">
        <f>ROUND(E209*J209,2)</f>
        <v>11123.97</v>
      </c>
      <c r="L209" s="169">
        <v>21</v>
      </c>
      <c r="M209" s="169">
        <f>G209*(1+L209/100)</f>
        <v>0</v>
      </c>
      <c r="N209" s="162">
        <v>3.82E-3</v>
      </c>
      <c r="O209" s="162">
        <f>ROUND(E209*N209,5)</f>
        <v>0.27428000000000002</v>
      </c>
      <c r="P209" s="162">
        <v>0</v>
      </c>
      <c r="Q209" s="162">
        <f>ROUND(E209*P209,5)</f>
        <v>0</v>
      </c>
      <c r="R209" s="162"/>
      <c r="S209" s="162"/>
      <c r="T209" s="163">
        <v>0.3</v>
      </c>
      <c r="U209" s="162">
        <f>ROUND(E209*T209,2)</f>
        <v>21.54</v>
      </c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 t="s">
        <v>147</v>
      </c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3">
        <v>177</v>
      </c>
      <c r="B210" s="159" t="s">
        <v>505</v>
      </c>
      <c r="C210" s="186" t="s">
        <v>506</v>
      </c>
      <c r="D210" s="161" t="s">
        <v>152</v>
      </c>
      <c r="E210" s="167">
        <v>13.96</v>
      </c>
      <c r="F210" s="169"/>
      <c r="G210" s="169"/>
      <c r="H210" s="169">
        <v>318.55</v>
      </c>
      <c r="I210" s="169">
        <f>ROUND(E210*H210,2)</f>
        <v>4446.96</v>
      </c>
      <c r="J210" s="169">
        <v>227.45</v>
      </c>
      <c r="K210" s="169">
        <f>ROUND(E210*J210,2)</f>
        <v>3175.2</v>
      </c>
      <c r="L210" s="169">
        <v>21</v>
      </c>
      <c r="M210" s="169">
        <f>G210*(1+L210/100)</f>
        <v>0</v>
      </c>
      <c r="N210" s="162">
        <v>1.9599999999999999E-3</v>
      </c>
      <c r="O210" s="162">
        <f>ROUND(E210*N210,5)</f>
        <v>2.7359999999999999E-2</v>
      </c>
      <c r="P210" s="162">
        <v>0</v>
      </c>
      <c r="Q210" s="162">
        <f>ROUND(E210*P210,5)</f>
        <v>0</v>
      </c>
      <c r="R210" s="162"/>
      <c r="S210" s="162"/>
      <c r="T210" s="163">
        <v>0.53300000000000003</v>
      </c>
      <c r="U210" s="162">
        <f>ROUND(E210*T210,2)</f>
        <v>7.44</v>
      </c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 t="s">
        <v>147</v>
      </c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x14ac:dyDescent="0.2">
      <c r="A211" s="154" t="s">
        <v>142</v>
      </c>
      <c r="B211" s="160" t="s">
        <v>111</v>
      </c>
      <c r="C211" s="187" t="s">
        <v>112</v>
      </c>
      <c r="D211" s="164"/>
      <c r="E211" s="168"/>
      <c r="F211" s="170"/>
      <c r="G211" s="170"/>
      <c r="H211" s="170"/>
      <c r="I211" s="170">
        <f>SUM(I212:I234)</f>
        <v>166853.38999999996</v>
      </c>
      <c r="J211" s="170"/>
      <c r="K211" s="170">
        <f>SUM(K212:K234)</f>
        <v>49247.439999999995</v>
      </c>
      <c r="L211" s="170"/>
      <c r="M211" s="170">
        <f>SUM(M212:M234)</f>
        <v>0</v>
      </c>
      <c r="N211" s="165"/>
      <c r="O211" s="165">
        <f>SUM(O212:O234)</f>
        <v>0</v>
      </c>
      <c r="P211" s="165"/>
      <c r="Q211" s="165">
        <f>SUM(Q212:Q234)</f>
        <v>0</v>
      </c>
      <c r="R211" s="165"/>
      <c r="S211" s="165"/>
      <c r="T211" s="166"/>
      <c r="U211" s="165">
        <f>SUM(U212:U234)</f>
        <v>24.529999999999998</v>
      </c>
      <c r="AE211" t="s">
        <v>143</v>
      </c>
    </row>
    <row r="212" spans="1:60" outlineLevel="1" x14ac:dyDescent="0.2">
      <c r="A212" s="153">
        <v>178</v>
      </c>
      <c r="B212" s="159" t="s">
        <v>507</v>
      </c>
      <c r="C212" s="186" t="s">
        <v>508</v>
      </c>
      <c r="D212" s="161" t="s">
        <v>388</v>
      </c>
      <c r="E212" s="167">
        <v>64</v>
      </c>
      <c r="F212" s="169"/>
      <c r="G212" s="169"/>
      <c r="H212" s="169">
        <v>0</v>
      </c>
      <c r="I212" s="169">
        <f t="shared" ref="I212:I234" si="66">ROUND(E212*H212,2)</f>
        <v>0</v>
      </c>
      <c r="J212" s="169">
        <v>180</v>
      </c>
      <c r="K212" s="169">
        <f t="shared" ref="K212:K234" si="67">ROUND(E212*J212,2)</f>
        <v>11520</v>
      </c>
      <c r="L212" s="169">
        <v>21</v>
      </c>
      <c r="M212" s="169">
        <f t="shared" ref="M212:M234" si="68">G212*(1+L212/100)</f>
        <v>0</v>
      </c>
      <c r="N212" s="162">
        <v>0</v>
      </c>
      <c r="O212" s="162">
        <f t="shared" ref="O212:O234" si="69">ROUND(E212*N212,5)</f>
        <v>0</v>
      </c>
      <c r="P212" s="162">
        <v>0</v>
      </c>
      <c r="Q212" s="162">
        <f t="shared" ref="Q212:Q234" si="70">ROUND(E212*P212,5)</f>
        <v>0</v>
      </c>
      <c r="R212" s="162"/>
      <c r="S212" s="162"/>
      <c r="T212" s="163">
        <v>0</v>
      </c>
      <c r="U212" s="162">
        <f t="shared" ref="U212:U234" si="71">ROUND(E212*T212,2)</f>
        <v>0</v>
      </c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 t="s">
        <v>147</v>
      </c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3">
        <v>179</v>
      </c>
      <c r="B213" s="159" t="s">
        <v>509</v>
      </c>
      <c r="C213" s="186" t="s">
        <v>510</v>
      </c>
      <c r="D213" s="161" t="s">
        <v>179</v>
      </c>
      <c r="E213" s="167">
        <v>1</v>
      </c>
      <c r="F213" s="169"/>
      <c r="G213" s="169"/>
      <c r="H213" s="169">
        <v>0</v>
      </c>
      <c r="I213" s="169">
        <f t="shared" si="66"/>
        <v>0</v>
      </c>
      <c r="J213" s="169">
        <v>182</v>
      </c>
      <c r="K213" s="169">
        <f t="shared" si="67"/>
        <v>182</v>
      </c>
      <c r="L213" s="169">
        <v>21</v>
      </c>
      <c r="M213" s="169">
        <f t="shared" si="68"/>
        <v>0</v>
      </c>
      <c r="N213" s="162">
        <v>0</v>
      </c>
      <c r="O213" s="162">
        <f t="shared" si="69"/>
        <v>0</v>
      </c>
      <c r="P213" s="162">
        <v>0</v>
      </c>
      <c r="Q213" s="162">
        <f t="shared" si="70"/>
        <v>0</v>
      </c>
      <c r="R213" s="162"/>
      <c r="S213" s="162"/>
      <c r="T213" s="163">
        <v>0.38</v>
      </c>
      <c r="U213" s="162">
        <f t="shared" si="71"/>
        <v>0.38</v>
      </c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 t="s">
        <v>147</v>
      </c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3">
        <v>180</v>
      </c>
      <c r="B214" s="159" t="s">
        <v>511</v>
      </c>
      <c r="C214" s="186" t="s">
        <v>512</v>
      </c>
      <c r="D214" s="161" t="s">
        <v>179</v>
      </c>
      <c r="E214" s="167">
        <v>69</v>
      </c>
      <c r="F214" s="169"/>
      <c r="G214" s="169"/>
      <c r="H214" s="169">
        <v>0</v>
      </c>
      <c r="I214" s="169">
        <f t="shared" si="66"/>
        <v>0</v>
      </c>
      <c r="J214" s="169">
        <v>277.2</v>
      </c>
      <c r="K214" s="169">
        <f t="shared" si="67"/>
        <v>19126.8</v>
      </c>
      <c r="L214" s="169">
        <v>21</v>
      </c>
      <c r="M214" s="169">
        <f t="shared" si="68"/>
        <v>0</v>
      </c>
      <c r="N214" s="162">
        <v>0</v>
      </c>
      <c r="O214" s="162">
        <f t="shared" si="69"/>
        <v>0</v>
      </c>
      <c r="P214" s="162">
        <v>0</v>
      </c>
      <c r="Q214" s="162">
        <f t="shared" si="70"/>
        <v>0</v>
      </c>
      <c r="R214" s="162"/>
      <c r="S214" s="162"/>
      <c r="T214" s="163">
        <v>0.35</v>
      </c>
      <c r="U214" s="162">
        <f t="shared" si="71"/>
        <v>24.15</v>
      </c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 t="s">
        <v>147</v>
      </c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ht="22.5" outlineLevel="1" x14ac:dyDescent="0.2">
      <c r="A215" s="153">
        <v>181</v>
      </c>
      <c r="B215" s="159" t="s">
        <v>513</v>
      </c>
      <c r="C215" s="186" t="s">
        <v>514</v>
      </c>
      <c r="D215" s="161" t="s">
        <v>176</v>
      </c>
      <c r="E215" s="167">
        <v>31</v>
      </c>
      <c r="F215" s="169"/>
      <c r="G215" s="169"/>
      <c r="H215" s="169">
        <v>0</v>
      </c>
      <c r="I215" s="169">
        <f t="shared" si="66"/>
        <v>0</v>
      </c>
      <c r="J215" s="169">
        <v>64.8</v>
      </c>
      <c r="K215" s="169">
        <f t="shared" si="67"/>
        <v>2008.8</v>
      </c>
      <c r="L215" s="169">
        <v>21</v>
      </c>
      <c r="M215" s="169">
        <f t="shared" si="68"/>
        <v>0</v>
      </c>
      <c r="N215" s="162">
        <v>0</v>
      </c>
      <c r="O215" s="162">
        <f t="shared" si="69"/>
        <v>0</v>
      </c>
      <c r="P215" s="162">
        <v>0</v>
      </c>
      <c r="Q215" s="162">
        <f t="shared" si="70"/>
        <v>0</v>
      </c>
      <c r="R215" s="162"/>
      <c r="S215" s="162"/>
      <c r="T215" s="163">
        <v>0</v>
      </c>
      <c r="U215" s="162">
        <f t="shared" si="71"/>
        <v>0</v>
      </c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 t="s">
        <v>147</v>
      </c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3">
        <v>182</v>
      </c>
      <c r="B216" s="159" t="s">
        <v>507</v>
      </c>
      <c r="C216" s="186" t="s">
        <v>515</v>
      </c>
      <c r="D216" s="161" t="s">
        <v>516</v>
      </c>
      <c r="E216" s="167">
        <v>2</v>
      </c>
      <c r="F216" s="169"/>
      <c r="G216" s="169"/>
      <c r="H216" s="169">
        <v>0</v>
      </c>
      <c r="I216" s="169">
        <f t="shared" si="66"/>
        <v>0</v>
      </c>
      <c r="J216" s="169">
        <v>3398</v>
      </c>
      <c r="K216" s="169">
        <f t="shared" si="67"/>
        <v>6796</v>
      </c>
      <c r="L216" s="169">
        <v>21</v>
      </c>
      <c r="M216" s="169">
        <f t="shared" si="68"/>
        <v>0</v>
      </c>
      <c r="N216" s="162">
        <v>0</v>
      </c>
      <c r="O216" s="162">
        <f t="shared" si="69"/>
        <v>0</v>
      </c>
      <c r="P216" s="162">
        <v>0</v>
      </c>
      <c r="Q216" s="162">
        <f t="shared" si="70"/>
        <v>0</v>
      </c>
      <c r="R216" s="162"/>
      <c r="S216" s="162"/>
      <c r="T216" s="163">
        <v>0</v>
      </c>
      <c r="U216" s="162">
        <f t="shared" si="71"/>
        <v>0</v>
      </c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 t="s">
        <v>147</v>
      </c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ht="22.5" outlineLevel="1" x14ac:dyDescent="0.2">
      <c r="A217" s="153">
        <v>183</v>
      </c>
      <c r="B217" s="159" t="s">
        <v>517</v>
      </c>
      <c r="C217" s="186" t="s">
        <v>518</v>
      </c>
      <c r="D217" s="161" t="s">
        <v>388</v>
      </c>
      <c r="E217" s="167">
        <v>16</v>
      </c>
      <c r="F217" s="169"/>
      <c r="G217" s="169"/>
      <c r="H217" s="169">
        <v>0</v>
      </c>
      <c r="I217" s="169">
        <f t="shared" si="66"/>
        <v>0</v>
      </c>
      <c r="J217" s="169">
        <v>289</v>
      </c>
      <c r="K217" s="169">
        <f t="shared" si="67"/>
        <v>4624</v>
      </c>
      <c r="L217" s="169">
        <v>21</v>
      </c>
      <c r="M217" s="169">
        <f t="shared" si="68"/>
        <v>0</v>
      </c>
      <c r="N217" s="162">
        <v>0</v>
      </c>
      <c r="O217" s="162">
        <f t="shared" si="69"/>
        <v>0</v>
      </c>
      <c r="P217" s="162">
        <v>0</v>
      </c>
      <c r="Q217" s="162">
        <f t="shared" si="70"/>
        <v>0</v>
      </c>
      <c r="R217" s="162"/>
      <c r="S217" s="162"/>
      <c r="T217" s="163">
        <v>0</v>
      </c>
      <c r="U217" s="162">
        <f t="shared" si="71"/>
        <v>0</v>
      </c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 t="s">
        <v>147</v>
      </c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3">
        <v>184</v>
      </c>
      <c r="B218" s="159" t="s">
        <v>519</v>
      </c>
      <c r="C218" s="186" t="s">
        <v>520</v>
      </c>
      <c r="D218" s="161" t="s">
        <v>388</v>
      </c>
      <c r="E218" s="167">
        <v>2</v>
      </c>
      <c r="F218" s="169"/>
      <c r="G218" s="169"/>
      <c r="H218" s="169">
        <v>0</v>
      </c>
      <c r="I218" s="169">
        <f t="shared" si="66"/>
        <v>0</v>
      </c>
      <c r="J218" s="169">
        <v>940</v>
      </c>
      <c r="K218" s="169">
        <f t="shared" si="67"/>
        <v>1880</v>
      </c>
      <c r="L218" s="169">
        <v>21</v>
      </c>
      <c r="M218" s="169">
        <f t="shared" si="68"/>
        <v>0</v>
      </c>
      <c r="N218" s="162">
        <v>0</v>
      </c>
      <c r="O218" s="162">
        <f t="shared" si="69"/>
        <v>0</v>
      </c>
      <c r="P218" s="162">
        <v>0</v>
      </c>
      <c r="Q218" s="162">
        <f t="shared" si="70"/>
        <v>0</v>
      </c>
      <c r="R218" s="162"/>
      <c r="S218" s="162"/>
      <c r="T218" s="163">
        <v>0</v>
      </c>
      <c r="U218" s="162">
        <f t="shared" si="71"/>
        <v>0</v>
      </c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 t="s">
        <v>147</v>
      </c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3">
        <v>185</v>
      </c>
      <c r="B219" s="159" t="s">
        <v>521</v>
      </c>
      <c r="C219" s="186" t="s">
        <v>522</v>
      </c>
      <c r="D219" s="161" t="s">
        <v>388</v>
      </c>
      <c r="E219" s="167">
        <v>42</v>
      </c>
      <c r="F219" s="169"/>
      <c r="G219" s="169"/>
      <c r="H219" s="169">
        <v>2989</v>
      </c>
      <c r="I219" s="169">
        <f t="shared" si="66"/>
        <v>125538</v>
      </c>
      <c r="J219" s="169">
        <v>0</v>
      </c>
      <c r="K219" s="169">
        <f t="shared" si="67"/>
        <v>0</v>
      </c>
      <c r="L219" s="169">
        <v>21</v>
      </c>
      <c r="M219" s="169">
        <f t="shared" si="68"/>
        <v>0</v>
      </c>
      <c r="N219" s="162">
        <v>0</v>
      </c>
      <c r="O219" s="162">
        <f t="shared" si="69"/>
        <v>0</v>
      </c>
      <c r="P219" s="162">
        <v>0</v>
      </c>
      <c r="Q219" s="162">
        <f t="shared" si="70"/>
        <v>0</v>
      </c>
      <c r="R219" s="162"/>
      <c r="S219" s="162"/>
      <c r="T219" s="163">
        <v>0</v>
      </c>
      <c r="U219" s="162">
        <f t="shared" si="71"/>
        <v>0</v>
      </c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 t="s">
        <v>164</v>
      </c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3">
        <v>186</v>
      </c>
      <c r="B220" s="159" t="s">
        <v>523</v>
      </c>
      <c r="C220" s="186" t="s">
        <v>524</v>
      </c>
      <c r="D220" s="161" t="s">
        <v>179</v>
      </c>
      <c r="E220" s="167">
        <v>11</v>
      </c>
      <c r="F220" s="169"/>
      <c r="G220" s="169"/>
      <c r="H220" s="169">
        <v>1880</v>
      </c>
      <c r="I220" s="169">
        <f t="shared" si="66"/>
        <v>20680</v>
      </c>
      <c r="J220" s="169">
        <v>0</v>
      </c>
      <c r="K220" s="169">
        <f t="shared" si="67"/>
        <v>0</v>
      </c>
      <c r="L220" s="169">
        <v>21</v>
      </c>
      <c r="M220" s="169">
        <f t="shared" si="68"/>
        <v>0</v>
      </c>
      <c r="N220" s="162">
        <v>0</v>
      </c>
      <c r="O220" s="162">
        <f t="shared" si="69"/>
        <v>0</v>
      </c>
      <c r="P220" s="162">
        <v>0</v>
      </c>
      <c r="Q220" s="162">
        <f t="shared" si="70"/>
        <v>0</v>
      </c>
      <c r="R220" s="162"/>
      <c r="S220" s="162"/>
      <c r="T220" s="163">
        <v>0</v>
      </c>
      <c r="U220" s="162">
        <f t="shared" si="71"/>
        <v>0</v>
      </c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 t="s">
        <v>164</v>
      </c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3">
        <v>187</v>
      </c>
      <c r="B221" s="159" t="s">
        <v>525</v>
      </c>
      <c r="C221" s="186" t="s">
        <v>526</v>
      </c>
      <c r="D221" s="161" t="s">
        <v>179</v>
      </c>
      <c r="E221" s="167">
        <v>15</v>
      </c>
      <c r="F221" s="169"/>
      <c r="G221" s="169"/>
      <c r="H221" s="169">
        <v>871</v>
      </c>
      <c r="I221" s="169">
        <f t="shared" si="66"/>
        <v>13065</v>
      </c>
      <c r="J221" s="169">
        <v>0</v>
      </c>
      <c r="K221" s="169">
        <f t="shared" si="67"/>
        <v>0</v>
      </c>
      <c r="L221" s="169">
        <v>21</v>
      </c>
      <c r="M221" s="169">
        <f t="shared" si="68"/>
        <v>0</v>
      </c>
      <c r="N221" s="162">
        <v>0</v>
      </c>
      <c r="O221" s="162">
        <f t="shared" si="69"/>
        <v>0</v>
      </c>
      <c r="P221" s="162">
        <v>0</v>
      </c>
      <c r="Q221" s="162">
        <f t="shared" si="70"/>
        <v>0</v>
      </c>
      <c r="R221" s="162"/>
      <c r="S221" s="162"/>
      <c r="T221" s="163">
        <v>0</v>
      </c>
      <c r="U221" s="162">
        <f t="shared" si="71"/>
        <v>0</v>
      </c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 t="s">
        <v>164</v>
      </c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3">
        <v>188</v>
      </c>
      <c r="B222" s="159" t="s">
        <v>527</v>
      </c>
      <c r="C222" s="186" t="s">
        <v>528</v>
      </c>
      <c r="D222" s="161" t="s">
        <v>516</v>
      </c>
      <c r="E222" s="167">
        <v>1</v>
      </c>
      <c r="F222" s="169"/>
      <c r="G222" s="169"/>
      <c r="H222" s="169">
        <v>2178</v>
      </c>
      <c r="I222" s="169">
        <f t="shared" si="66"/>
        <v>2178</v>
      </c>
      <c r="J222" s="169">
        <v>0</v>
      </c>
      <c r="K222" s="169">
        <f t="shared" si="67"/>
        <v>0</v>
      </c>
      <c r="L222" s="169">
        <v>21</v>
      </c>
      <c r="M222" s="169">
        <f t="shared" si="68"/>
        <v>0</v>
      </c>
      <c r="N222" s="162">
        <v>0</v>
      </c>
      <c r="O222" s="162">
        <f t="shared" si="69"/>
        <v>0</v>
      </c>
      <c r="P222" s="162">
        <v>0</v>
      </c>
      <c r="Q222" s="162">
        <f t="shared" si="70"/>
        <v>0</v>
      </c>
      <c r="R222" s="162"/>
      <c r="S222" s="162"/>
      <c r="T222" s="163">
        <v>0</v>
      </c>
      <c r="U222" s="162">
        <f t="shared" si="71"/>
        <v>0</v>
      </c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 t="s">
        <v>164</v>
      </c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3">
        <v>189</v>
      </c>
      <c r="B223" s="159" t="s">
        <v>529</v>
      </c>
      <c r="C223" s="186" t="s">
        <v>530</v>
      </c>
      <c r="D223" s="161" t="s">
        <v>176</v>
      </c>
      <c r="E223" s="167">
        <v>15</v>
      </c>
      <c r="F223" s="169"/>
      <c r="G223" s="169"/>
      <c r="H223" s="169">
        <v>14.67</v>
      </c>
      <c r="I223" s="169">
        <f t="shared" si="66"/>
        <v>220.05</v>
      </c>
      <c r="J223" s="169">
        <v>0</v>
      </c>
      <c r="K223" s="169">
        <f t="shared" si="67"/>
        <v>0</v>
      </c>
      <c r="L223" s="169">
        <v>21</v>
      </c>
      <c r="M223" s="169">
        <f t="shared" si="68"/>
        <v>0</v>
      </c>
      <c r="N223" s="162">
        <v>0</v>
      </c>
      <c r="O223" s="162">
        <f t="shared" si="69"/>
        <v>0</v>
      </c>
      <c r="P223" s="162">
        <v>0</v>
      </c>
      <c r="Q223" s="162">
        <f t="shared" si="70"/>
        <v>0</v>
      </c>
      <c r="R223" s="162"/>
      <c r="S223" s="162"/>
      <c r="T223" s="163">
        <v>0</v>
      </c>
      <c r="U223" s="162">
        <f t="shared" si="71"/>
        <v>0</v>
      </c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 t="s">
        <v>164</v>
      </c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53">
        <v>190</v>
      </c>
      <c r="B224" s="159" t="s">
        <v>531</v>
      </c>
      <c r="C224" s="186" t="s">
        <v>532</v>
      </c>
      <c r="D224" s="161" t="s">
        <v>176</v>
      </c>
      <c r="E224" s="167">
        <v>75</v>
      </c>
      <c r="F224" s="169"/>
      <c r="G224" s="169"/>
      <c r="H224" s="169">
        <v>0</v>
      </c>
      <c r="I224" s="169">
        <f t="shared" si="66"/>
        <v>0</v>
      </c>
      <c r="J224" s="169">
        <v>23.52</v>
      </c>
      <c r="K224" s="169">
        <f t="shared" si="67"/>
        <v>1764</v>
      </c>
      <c r="L224" s="169">
        <v>21</v>
      </c>
      <c r="M224" s="169">
        <f t="shared" si="68"/>
        <v>0</v>
      </c>
      <c r="N224" s="162">
        <v>0</v>
      </c>
      <c r="O224" s="162">
        <f t="shared" si="69"/>
        <v>0</v>
      </c>
      <c r="P224" s="162">
        <v>0</v>
      </c>
      <c r="Q224" s="162">
        <f t="shared" si="70"/>
        <v>0</v>
      </c>
      <c r="R224" s="162"/>
      <c r="S224" s="162"/>
      <c r="T224" s="163">
        <v>0</v>
      </c>
      <c r="U224" s="162">
        <f t="shared" si="71"/>
        <v>0</v>
      </c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 t="s">
        <v>147</v>
      </c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3">
        <v>191</v>
      </c>
      <c r="B225" s="159" t="s">
        <v>533</v>
      </c>
      <c r="C225" s="186" t="s">
        <v>534</v>
      </c>
      <c r="D225" s="161" t="s">
        <v>176</v>
      </c>
      <c r="E225" s="167">
        <v>30</v>
      </c>
      <c r="F225" s="169"/>
      <c r="G225" s="169"/>
      <c r="H225" s="169">
        <v>19.61</v>
      </c>
      <c r="I225" s="169">
        <f t="shared" si="66"/>
        <v>588.29999999999995</v>
      </c>
      <c r="J225" s="169">
        <v>0</v>
      </c>
      <c r="K225" s="169">
        <f t="shared" si="67"/>
        <v>0</v>
      </c>
      <c r="L225" s="169">
        <v>21</v>
      </c>
      <c r="M225" s="169">
        <f t="shared" si="68"/>
        <v>0</v>
      </c>
      <c r="N225" s="162">
        <v>0</v>
      </c>
      <c r="O225" s="162">
        <f t="shared" si="69"/>
        <v>0</v>
      </c>
      <c r="P225" s="162">
        <v>0</v>
      </c>
      <c r="Q225" s="162">
        <f t="shared" si="70"/>
        <v>0</v>
      </c>
      <c r="R225" s="162"/>
      <c r="S225" s="162"/>
      <c r="T225" s="163">
        <v>0</v>
      </c>
      <c r="U225" s="162">
        <f t="shared" si="71"/>
        <v>0</v>
      </c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 t="s">
        <v>164</v>
      </c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3">
        <v>192</v>
      </c>
      <c r="B226" s="159" t="s">
        <v>535</v>
      </c>
      <c r="C226" s="186" t="s">
        <v>536</v>
      </c>
      <c r="D226" s="161" t="s">
        <v>176</v>
      </c>
      <c r="E226" s="167">
        <v>6</v>
      </c>
      <c r="F226" s="169"/>
      <c r="G226" s="169"/>
      <c r="H226" s="169">
        <v>19.36</v>
      </c>
      <c r="I226" s="169">
        <f t="shared" si="66"/>
        <v>116.16</v>
      </c>
      <c r="J226" s="169">
        <v>0</v>
      </c>
      <c r="K226" s="169">
        <f t="shared" si="67"/>
        <v>0</v>
      </c>
      <c r="L226" s="169">
        <v>21</v>
      </c>
      <c r="M226" s="169">
        <f t="shared" si="68"/>
        <v>0</v>
      </c>
      <c r="N226" s="162">
        <v>0</v>
      </c>
      <c r="O226" s="162">
        <f t="shared" si="69"/>
        <v>0</v>
      </c>
      <c r="P226" s="162">
        <v>0</v>
      </c>
      <c r="Q226" s="162">
        <f t="shared" si="70"/>
        <v>0</v>
      </c>
      <c r="R226" s="162"/>
      <c r="S226" s="162"/>
      <c r="T226" s="163">
        <v>0</v>
      </c>
      <c r="U226" s="162">
        <f t="shared" si="71"/>
        <v>0</v>
      </c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 t="s">
        <v>164</v>
      </c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3">
        <v>193</v>
      </c>
      <c r="B227" s="159" t="s">
        <v>537</v>
      </c>
      <c r="C227" s="186" t="s">
        <v>538</v>
      </c>
      <c r="D227" s="161" t="s">
        <v>179</v>
      </c>
      <c r="E227" s="167">
        <v>4</v>
      </c>
      <c r="F227" s="169"/>
      <c r="G227" s="169"/>
      <c r="H227" s="169">
        <v>0</v>
      </c>
      <c r="I227" s="169">
        <f t="shared" si="66"/>
        <v>0</v>
      </c>
      <c r="J227" s="169">
        <v>181.06</v>
      </c>
      <c r="K227" s="169">
        <f t="shared" si="67"/>
        <v>724.24</v>
      </c>
      <c r="L227" s="169">
        <v>21</v>
      </c>
      <c r="M227" s="169">
        <f t="shared" si="68"/>
        <v>0</v>
      </c>
      <c r="N227" s="162">
        <v>0</v>
      </c>
      <c r="O227" s="162">
        <f t="shared" si="69"/>
        <v>0</v>
      </c>
      <c r="P227" s="162">
        <v>0</v>
      </c>
      <c r="Q227" s="162">
        <f t="shared" si="70"/>
        <v>0</v>
      </c>
      <c r="R227" s="162"/>
      <c r="S227" s="162"/>
      <c r="T227" s="163">
        <v>0</v>
      </c>
      <c r="U227" s="162">
        <f t="shared" si="71"/>
        <v>0</v>
      </c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 t="s">
        <v>147</v>
      </c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3">
        <v>194</v>
      </c>
      <c r="B228" s="159" t="s">
        <v>513</v>
      </c>
      <c r="C228" s="186" t="s">
        <v>539</v>
      </c>
      <c r="D228" s="161" t="s">
        <v>388</v>
      </c>
      <c r="E228" s="167">
        <v>2</v>
      </c>
      <c r="F228" s="169"/>
      <c r="G228" s="169"/>
      <c r="H228" s="169">
        <v>112.9</v>
      </c>
      <c r="I228" s="169">
        <f t="shared" si="66"/>
        <v>225.8</v>
      </c>
      <c r="J228" s="169">
        <v>0</v>
      </c>
      <c r="K228" s="169">
        <f t="shared" si="67"/>
        <v>0</v>
      </c>
      <c r="L228" s="169">
        <v>21</v>
      </c>
      <c r="M228" s="169">
        <f t="shared" si="68"/>
        <v>0</v>
      </c>
      <c r="N228" s="162">
        <v>0</v>
      </c>
      <c r="O228" s="162">
        <f t="shared" si="69"/>
        <v>0</v>
      </c>
      <c r="P228" s="162">
        <v>0</v>
      </c>
      <c r="Q228" s="162">
        <f t="shared" si="70"/>
        <v>0</v>
      </c>
      <c r="R228" s="162"/>
      <c r="S228" s="162"/>
      <c r="T228" s="163">
        <v>0</v>
      </c>
      <c r="U228" s="162">
        <f t="shared" si="71"/>
        <v>0</v>
      </c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 t="s">
        <v>164</v>
      </c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3">
        <v>195</v>
      </c>
      <c r="B229" s="159" t="s">
        <v>540</v>
      </c>
      <c r="C229" s="186" t="s">
        <v>541</v>
      </c>
      <c r="D229" s="161" t="s">
        <v>179</v>
      </c>
      <c r="E229" s="167">
        <v>2</v>
      </c>
      <c r="F229" s="169"/>
      <c r="G229" s="169"/>
      <c r="H229" s="169">
        <v>38.68</v>
      </c>
      <c r="I229" s="169">
        <f t="shared" si="66"/>
        <v>77.36</v>
      </c>
      <c r="J229" s="169">
        <v>0</v>
      </c>
      <c r="K229" s="169">
        <f t="shared" si="67"/>
        <v>0</v>
      </c>
      <c r="L229" s="169">
        <v>21</v>
      </c>
      <c r="M229" s="169">
        <f t="shared" si="68"/>
        <v>0</v>
      </c>
      <c r="N229" s="162">
        <v>0</v>
      </c>
      <c r="O229" s="162">
        <f t="shared" si="69"/>
        <v>0</v>
      </c>
      <c r="P229" s="162">
        <v>0</v>
      </c>
      <c r="Q229" s="162">
        <f t="shared" si="70"/>
        <v>0</v>
      </c>
      <c r="R229" s="162"/>
      <c r="S229" s="162"/>
      <c r="T229" s="163">
        <v>0</v>
      </c>
      <c r="U229" s="162">
        <f t="shared" si="71"/>
        <v>0</v>
      </c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 t="s">
        <v>164</v>
      </c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3">
        <v>196</v>
      </c>
      <c r="B230" s="159" t="s">
        <v>542</v>
      </c>
      <c r="C230" s="186" t="s">
        <v>543</v>
      </c>
      <c r="D230" s="161" t="s">
        <v>179</v>
      </c>
      <c r="E230" s="167">
        <v>2</v>
      </c>
      <c r="F230" s="169"/>
      <c r="G230" s="169"/>
      <c r="H230" s="169">
        <v>24.2</v>
      </c>
      <c r="I230" s="169">
        <f t="shared" si="66"/>
        <v>48.4</v>
      </c>
      <c r="J230" s="169">
        <v>0</v>
      </c>
      <c r="K230" s="169">
        <f t="shared" si="67"/>
        <v>0</v>
      </c>
      <c r="L230" s="169">
        <v>21</v>
      </c>
      <c r="M230" s="169">
        <f t="shared" si="68"/>
        <v>0</v>
      </c>
      <c r="N230" s="162">
        <v>0</v>
      </c>
      <c r="O230" s="162">
        <f t="shared" si="69"/>
        <v>0</v>
      </c>
      <c r="P230" s="162">
        <v>0</v>
      </c>
      <c r="Q230" s="162">
        <f t="shared" si="70"/>
        <v>0</v>
      </c>
      <c r="R230" s="162"/>
      <c r="S230" s="162"/>
      <c r="T230" s="163">
        <v>0</v>
      </c>
      <c r="U230" s="162">
        <f t="shared" si="71"/>
        <v>0</v>
      </c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 t="s">
        <v>164</v>
      </c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3">
        <v>197</v>
      </c>
      <c r="B231" s="159" t="s">
        <v>544</v>
      </c>
      <c r="C231" s="186" t="s">
        <v>545</v>
      </c>
      <c r="D231" s="161" t="s">
        <v>179</v>
      </c>
      <c r="E231" s="167">
        <v>2</v>
      </c>
      <c r="F231" s="169"/>
      <c r="G231" s="169"/>
      <c r="H231" s="169">
        <v>786.5</v>
      </c>
      <c r="I231" s="169">
        <f t="shared" si="66"/>
        <v>1573</v>
      </c>
      <c r="J231" s="169">
        <v>0</v>
      </c>
      <c r="K231" s="169">
        <f t="shared" si="67"/>
        <v>0</v>
      </c>
      <c r="L231" s="169">
        <v>21</v>
      </c>
      <c r="M231" s="169">
        <f t="shared" si="68"/>
        <v>0</v>
      </c>
      <c r="N231" s="162">
        <v>0</v>
      </c>
      <c r="O231" s="162">
        <f t="shared" si="69"/>
        <v>0</v>
      </c>
      <c r="P231" s="162">
        <v>0</v>
      </c>
      <c r="Q231" s="162">
        <f t="shared" si="70"/>
        <v>0</v>
      </c>
      <c r="R231" s="162"/>
      <c r="S231" s="162"/>
      <c r="T231" s="163">
        <v>0</v>
      </c>
      <c r="U231" s="162">
        <f t="shared" si="71"/>
        <v>0</v>
      </c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 t="s">
        <v>164</v>
      </c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53">
        <v>198</v>
      </c>
      <c r="B232" s="159" t="s">
        <v>546</v>
      </c>
      <c r="C232" s="186" t="s">
        <v>547</v>
      </c>
      <c r="D232" s="161" t="s">
        <v>179</v>
      </c>
      <c r="E232" s="167">
        <v>80</v>
      </c>
      <c r="F232" s="169"/>
      <c r="G232" s="169"/>
      <c r="H232" s="169">
        <v>0</v>
      </c>
      <c r="I232" s="169">
        <f t="shared" si="66"/>
        <v>0</v>
      </c>
      <c r="J232" s="169">
        <v>7.77</v>
      </c>
      <c r="K232" s="169">
        <f t="shared" si="67"/>
        <v>621.6</v>
      </c>
      <c r="L232" s="169">
        <v>21</v>
      </c>
      <c r="M232" s="169">
        <f t="shared" si="68"/>
        <v>0</v>
      </c>
      <c r="N232" s="162">
        <v>0</v>
      </c>
      <c r="O232" s="162">
        <f t="shared" si="69"/>
        <v>0</v>
      </c>
      <c r="P232" s="162">
        <v>0</v>
      </c>
      <c r="Q232" s="162">
        <f t="shared" si="70"/>
        <v>0</v>
      </c>
      <c r="R232" s="162"/>
      <c r="S232" s="162"/>
      <c r="T232" s="163">
        <v>0</v>
      </c>
      <c r="U232" s="162">
        <f t="shared" si="71"/>
        <v>0</v>
      </c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 t="s">
        <v>147</v>
      </c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3">
        <v>199</v>
      </c>
      <c r="B233" s="159" t="s">
        <v>548</v>
      </c>
      <c r="C233" s="186" t="s">
        <v>549</v>
      </c>
      <c r="D233" s="161" t="s">
        <v>179</v>
      </c>
      <c r="E233" s="167">
        <v>2</v>
      </c>
      <c r="F233" s="169"/>
      <c r="G233" s="169"/>
      <c r="H233" s="169">
        <v>853</v>
      </c>
      <c r="I233" s="169">
        <f t="shared" si="66"/>
        <v>1706</v>
      </c>
      <c r="J233" s="169">
        <v>0</v>
      </c>
      <c r="K233" s="169">
        <f t="shared" si="67"/>
        <v>0</v>
      </c>
      <c r="L233" s="169">
        <v>21</v>
      </c>
      <c r="M233" s="169">
        <f t="shared" si="68"/>
        <v>0</v>
      </c>
      <c r="N233" s="162">
        <v>0</v>
      </c>
      <c r="O233" s="162">
        <f t="shared" si="69"/>
        <v>0</v>
      </c>
      <c r="P233" s="162">
        <v>0</v>
      </c>
      <c r="Q233" s="162">
        <f t="shared" si="70"/>
        <v>0</v>
      </c>
      <c r="R233" s="162"/>
      <c r="S233" s="162"/>
      <c r="T233" s="163">
        <v>0</v>
      </c>
      <c r="U233" s="162">
        <f t="shared" si="71"/>
        <v>0</v>
      </c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 t="s">
        <v>164</v>
      </c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3">
        <v>200</v>
      </c>
      <c r="B234" s="159" t="s">
        <v>550</v>
      </c>
      <c r="C234" s="186" t="s">
        <v>551</v>
      </c>
      <c r="D234" s="161" t="s">
        <v>179</v>
      </c>
      <c r="E234" s="167">
        <v>1</v>
      </c>
      <c r="F234" s="169"/>
      <c r="G234" s="169"/>
      <c r="H234" s="169">
        <v>837.32</v>
      </c>
      <c r="I234" s="169">
        <f t="shared" si="66"/>
        <v>837.32</v>
      </c>
      <c r="J234" s="169">
        <v>0</v>
      </c>
      <c r="K234" s="169">
        <f t="shared" si="67"/>
        <v>0</v>
      </c>
      <c r="L234" s="169">
        <v>21</v>
      </c>
      <c r="M234" s="169">
        <f t="shared" si="68"/>
        <v>0</v>
      </c>
      <c r="N234" s="162">
        <v>0</v>
      </c>
      <c r="O234" s="162">
        <f t="shared" si="69"/>
        <v>0</v>
      </c>
      <c r="P234" s="162">
        <v>0</v>
      </c>
      <c r="Q234" s="162">
        <f t="shared" si="70"/>
        <v>0</v>
      </c>
      <c r="R234" s="162"/>
      <c r="S234" s="162"/>
      <c r="T234" s="163">
        <v>0</v>
      </c>
      <c r="U234" s="162">
        <f t="shared" si="71"/>
        <v>0</v>
      </c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 t="s">
        <v>164</v>
      </c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x14ac:dyDescent="0.2">
      <c r="A235" s="154" t="s">
        <v>142</v>
      </c>
      <c r="B235" s="160" t="s">
        <v>113</v>
      </c>
      <c r="C235" s="187" t="s">
        <v>114</v>
      </c>
      <c r="D235" s="164"/>
      <c r="E235" s="168"/>
      <c r="F235" s="170"/>
      <c r="G235" s="170"/>
      <c r="H235" s="170"/>
      <c r="I235" s="170">
        <f>SUM(I236:I236)</f>
        <v>15028.4</v>
      </c>
      <c r="J235" s="170"/>
      <c r="K235" s="170">
        <f>SUM(K236:K236)</f>
        <v>991.6</v>
      </c>
      <c r="L235" s="170"/>
      <c r="M235" s="170">
        <f>SUM(M236:M236)</f>
        <v>0</v>
      </c>
      <c r="N235" s="165"/>
      <c r="O235" s="165">
        <f>SUM(O236:O236)</f>
        <v>0.08</v>
      </c>
      <c r="P235" s="165"/>
      <c r="Q235" s="165">
        <f>SUM(Q236:Q236)</f>
        <v>0</v>
      </c>
      <c r="R235" s="165"/>
      <c r="S235" s="165"/>
      <c r="T235" s="166"/>
      <c r="U235" s="165">
        <f>SUM(U236:U236)</f>
        <v>2.4</v>
      </c>
      <c r="AE235" t="s">
        <v>143</v>
      </c>
    </row>
    <row r="236" spans="1:60" outlineLevel="1" x14ac:dyDescent="0.2">
      <c r="A236" s="153">
        <v>201</v>
      </c>
      <c r="B236" s="159" t="s">
        <v>552</v>
      </c>
      <c r="C236" s="186" t="s">
        <v>553</v>
      </c>
      <c r="D236" s="161" t="s">
        <v>176</v>
      </c>
      <c r="E236" s="167">
        <v>40</v>
      </c>
      <c r="F236" s="169"/>
      <c r="G236" s="169"/>
      <c r="H236" s="169">
        <v>375.71</v>
      </c>
      <c r="I236" s="169">
        <f>ROUND(E236*H236,2)</f>
        <v>15028.4</v>
      </c>
      <c r="J236" s="169">
        <v>24.79000000000002</v>
      </c>
      <c r="K236" s="169">
        <f>ROUND(E236*J236,2)</f>
        <v>991.6</v>
      </c>
      <c r="L236" s="169">
        <v>21</v>
      </c>
      <c r="M236" s="169">
        <f>G236*(1+L236/100)</f>
        <v>0</v>
      </c>
      <c r="N236" s="162">
        <v>2E-3</v>
      </c>
      <c r="O236" s="162">
        <f>ROUND(E236*N236,5)</f>
        <v>0.08</v>
      </c>
      <c r="P236" s="162">
        <v>0</v>
      </c>
      <c r="Q236" s="162">
        <f>ROUND(E236*P236,5)</f>
        <v>0</v>
      </c>
      <c r="R236" s="162"/>
      <c r="S236" s="162"/>
      <c r="T236" s="163">
        <v>0.06</v>
      </c>
      <c r="U236" s="162">
        <f>ROUND(E236*T236,2)</f>
        <v>2.4</v>
      </c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 t="s">
        <v>147</v>
      </c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x14ac:dyDescent="0.2">
      <c r="A237" s="154" t="s">
        <v>142</v>
      </c>
      <c r="B237" s="160" t="s">
        <v>115</v>
      </c>
      <c r="C237" s="187" t="s">
        <v>26</v>
      </c>
      <c r="D237" s="164"/>
      <c r="E237" s="168"/>
      <c r="F237" s="170"/>
      <c r="G237" s="170"/>
      <c r="H237" s="170"/>
      <c r="I237" s="170">
        <f>SUM(I238:I241)</f>
        <v>0</v>
      </c>
      <c r="J237" s="170"/>
      <c r="K237" s="170">
        <f>SUM(K238:K241)</f>
        <v>23100</v>
      </c>
      <c r="L237" s="170"/>
      <c r="M237" s="170">
        <f>SUM(M238:M241)</f>
        <v>0</v>
      </c>
      <c r="N237" s="165"/>
      <c r="O237" s="165">
        <f>SUM(O238:O241)</f>
        <v>0</v>
      </c>
      <c r="P237" s="165"/>
      <c r="Q237" s="165">
        <f>SUM(Q238:Q241)</f>
        <v>0</v>
      </c>
      <c r="R237" s="165"/>
      <c r="S237" s="165"/>
      <c r="T237" s="166"/>
      <c r="U237" s="165">
        <f>SUM(U238:U241)</f>
        <v>0</v>
      </c>
      <c r="AE237" t="s">
        <v>143</v>
      </c>
    </row>
    <row r="238" spans="1:60" outlineLevel="1" x14ac:dyDescent="0.2">
      <c r="A238" s="153">
        <v>202</v>
      </c>
      <c r="B238" s="159" t="s">
        <v>554</v>
      </c>
      <c r="C238" s="186" t="s">
        <v>555</v>
      </c>
      <c r="D238" s="161" t="s">
        <v>556</v>
      </c>
      <c r="E238" s="167">
        <v>1</v>
      </c>
      <c r="F238" s="169"/>
      <c r="G238" s="169"/>
      <c r="H238" s="169">
        <v>0</v>
      </c>
      <c r="I238" s="169">
        <f>ROUND(E238*H238,2)</f>
        <v>0</v>
      </c>
      <c r="J238" s="169">
        <v>2100</v>
      </c>
      <c r="K238" s="169">
        <f>ROUND(E238*J238,2)</f>
        <v>2100</v>
      </c>
      <c r="L238" s="169">
        <v>21</v>
      </c>
      <c r="M238" s="169">
        <f>G238*(1+L238/100)</f>
        <v>0</v>
      </c>
      <c r="N238" s="162">
        <v>0</v>
      </c>
      <c r="O238" s="162">
        <f>ROUND(E238*N238,5)</f>
        <v>0</v>
      </c>
      <c r="P238" s="162">
        <v>0</v>
      </c>
      <c r="Q238" s="162">
        <f>ROUND(E238*P238,5)</f>
        <v>0</v>
      </c>
      <c r="R238" s="162"/>
      <c r="S238" s="162"/>
      <c r="T238" s="163">
        <v>0</v>
      </c>
      <c r="U238" s="162">
        <f>ROUND(E238*T238,2)</f>
        <v>0</v>
      </c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 t="s">
        <v>147</v>
      </c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3">
        <v>203</v>
      </c>
      <c r="B239" s="159" t="s">
        <v>557</v>
      </c>
      <c r="C239" s="186" t="s">
        <v>558</v>
      </c>
      <c r="D239" s="161" t="s">
        <v>556</v>
      </c>
      <c r="E239" s="167">
        <v>3</v>
      </c>
      <c r="F239" s="169"/>
      <c r="G239" s="169"/>
      <c r="H239" s="169">
        <v>0</v>
      </c>
      <c r="I239" s="169">
        <f>ROUND(E239*H239,2)</f>
        <v>0</v>
      </c>
      <c r="J239" s="169">
        <v>2000</v>
      </c>
      <c r="K239" s="169">
        <f>ROUND(E239*J239,2)</f>
        <v>6000</v>
      </c>
      <c r="L239" s="169">
        <v>21</v>
      </c>
      <c r="M239" s="169">
        <f>G239*(1+L239/100)</f>
        <v>0</v>
      </c>
      <c r="N239" s="162">
        <v>0</v>
      </c>
      <c r="O239" s="162">
        <f>ROUND(E239*N239,5)</f>
        <v>0</v>
      </c>
      <c r="P239" s="162">
        <v>0</v>
      </c>
      <c r="Q239" s="162">
        <f>ROUND(E239*P239,5)</f>
        <v>0</v>
      </c>
      <c r="R239" s="162"/>
      <c r="S239" s="162"/>
      <c r="T239" s="163">
        <v>0</v>
      </c>
      <c r="U239" s="162">
        <f>ROUND(E239*T239,2)</f>
        <v>0</v>
      </c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 t="s">
        <v>147</v>
      </c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3">
        <v>204</v>
      </c>
      <c r="B240" s="159" t="s">
        <v>559</v>
      </c>
      <c r="C240" s="186" t="s">
        <v>560</v>
      </c>
      <c r="D240" s="161" t="s">
        <v>516</v>
      </c>
      <c r="E240" s="167">
        <v>1</v>
      </c>
      <c r="F240" s="169"/>
      <c r="G240" s="169"/>
      <c r="H240" s="169">
        <v>0</v>
      </c>
      <c r="I240" s="169">
        <f>ROUND(E240*H240,2)</f>
        <v>0</v>
      </c>
      <c r="J240" s="169">
        <v>15000</v>
      </c>
      <c r="K240" s="169">
        <f>ROUND(E240*J240,2)</f>
        <v>15000</v>
      </c>
      <c r="L240" s="169">
        <v>21</v>
      </c>
      <c r="M240" s="169">
        <f>G240*(1+L240/100)</f>
        <v>0</v>
      </c>
      <c r="N240" s="162">
        <v>0</v>
      </c>
      <c r="O240" s="162">
        <f>ROUND(E240*N240,5)</f>
        <v>0</v>
      </c>
      <c r="P240" s="162">
        <v>0</v>
      </c>
      <c r="Q240" s="162">
        <f>ROUND(E240*P240,5)</f>
        <v>0</v>
      </c>
      <c r="R240" s="162"/>
      <c r="S240" s="162"/>
      <c r="T240" s="163">
        <v>0</v>
      </c>
      <c r="U240" s="162">
        <f>ROUND(E240*T240,2)</f>
        <v>0</v>
      </c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 t="s">
        <v>147</v>
      </c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9">
        <v>205</v>
      </c>
      <c r="B241" s="180" t="s">
        <v>561</v>
      </c>
      <c r="C241" s="188" t="s">
        <v>562</v>
      </c>
      <c r="D241" s="181" t="s">
        <v>556</v>
      </c>
      <c r="E241" s="182">
        <v>1</v>
      </c>
      <c r="F241" s="183"/>
      <c r="G241" s="183"/>
      <c r="H241" s="183">
        <v>0</v>
      </c>
      <c r="I241" s="183">
        <f>ROUND(E241*H241,2)</f>
        <v>0</v>
      </c>
      <c r="J241" s="183">
        <v>0</v>
      </c>
      <c r="K241" s="183">
        <f>ROUND(E241*J241,2)</f>
        <v>0</v>
      </c>
      <c r="L241" s="183">
        <v>21</v>
      </c>
      <c r="M241" s="183">
        <f>G241*(1+L241/100)</f>
        <v>0</v>
      </c>
      <c r="N241" s="184">
        <v>0</v>
      </c>
      <c r="O241" s="184">
        <f>ROUND(E241*N241,5)</f>
        <v>0</v>
      </c>
      <c r="P241" s="184">
        <v>0</v>
      </c>
      <c r="Q241" s="184">
        <f>ROUND(E241*P241,5)</f>
        <v>0</v>
      </c>
      <c r="R241" s="184"/>
      <c r="S241" s="184"/>
      <c r="T241" s="185">
        <v>0</v>
      </c>
      <c r="U241" s="184">
        <f>ROUND(E241*T241,2)</f>
        <v>0</v>
      </c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 t="s">
        <v>147</v>
      </c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x14ac:dyDescent="0.2">
      <c r="A242" s="6"/>
      <c r="B242" s="7" t="s">
        <v>563</v>
      </c>
      <c r="C242" s="189" t="s">
        <v>563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AC242">
        <v>15</v>
      </c>
      <c r="AD242">
        <v>21</v>
      </c>
    </row>
    <row r="243" spans="1:60" x14ac:dyDescent="0.2">
      <c r="C243" s="190"/>
      <c r="AE243" t="s">
        <v>564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pazdzioraales@seznam.cz</dc:creator>
  <cp:lastModifiedBy>Janura Pavel</cp:lastModifiedBy>
  <cp:lastPrinted>2014-02-28T09:52:57Z</cp:lastPrinted>
  <dcterms:created xsi:type="dcterms:W3CDTF">2009-04-08T07:15:50Z</dcterms:created>
  <dcterms:modified xsi:type="dcterms:W3CDTF">2021-02-25T19:46:00Z</dcterms:modified>
</cp:coreProperties>
</file>