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net.karvina.cz/alfresco/aos/_aos_nodeid/2440c2ab-3f84-48d5-bbcf-ea1043e640c6/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 s="1"/>
  <c r="I28" i="1" s="1"/>
  <c r="G29" i="1" l="1"/>
  <c r="H29" i="1" s="1"/>
  <c r="I29" i="1" s="1"/>
  <c r="G27" i="1"/>
  <c r="H27" i="1" s="1"/>
  <c r="I27" i="1" s="1"/>
  <c r="G26" i="1"/>
  <c r="H26" i="1" s="1"/>
  <c r="I26" i="1" s="1"/>
  <c r="G25" i="1"/>
  <c r="H25" i="1" s="1"/>
  <c r="I25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6" i="1"/>
  <c r="H6" i="1" s="1"/>
  <c r="I6" i="1" s="1"/>
  <c r="I30" i="1" l="1"/>
  <c r="G30" i="1"/>
  <c r="H30" i="1"/>
</calcChain>
</file>

<file path=xl/sharedStrings.xml><?xml version="1.0" encoding="utf-8"?>
<sst xmlns="http://schemas.openxmlformats.org/spreadsheetml/2006/main" count="96" uniqueCount="96">
  <si>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</si>
  <si>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</si>
  <si>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</si>
  <si>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</si>
  <si>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</si>
  <si>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</si>
  <si>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</si>
  <si>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</si>
  <si>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</si>
  <si>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</si>
  <si>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</si>
  <si>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</si>
  <si>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</si>
  <si>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</si>
  <si>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</si>
  <si>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</si>
  <si>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</si>
  <si>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</si>
  <si>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</si>
  <si>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</si>
  <si>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</si>
  <si>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</si>
  <si>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</si>
  <si>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</si>
  <si>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</si>
  <si>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</si>
  <si>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</si>
  <si>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</si>
  <si>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</si>
  <si>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</si>
  <si>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8.</t>
  </si>
  <si>
    <t>9.</t>
  </si>
  <si>
    <t>10.</t>
  </si>
  <si>
    <t>Nákup spotřebního materiálu 01/2020</t>
  </si>
  <si>
    <t>106R01486</t>
  </si>
  <si>
    <t>Xerox WorkCenter 3210/3200</t>
  </si>
  <si>
    <t>Al-M200</t>
  </si>
  <si>
    <t>toner - black pro Epson al-m200</t>
  </si>
  <si>
    <t>C13T79014010</t>
  </si>
  <si>
    <t>EPSON WF-5620 (79XL black)</t>
  </si>
  <si>
    <t>C13T79024010</t>
  </si>
  <si>
    <t>EPSON WF-5620 (79XL cyan)</t>
  </si>
  <si>
    <t>C13T79034010</t>
  </si>
  <si>
    <t>EPSON WF-5620 (79XL magenta)</t>
  </si>
  <si>
    <t>C13T79044010</t>
  </si>
  <si>
    <t>EPSON WF-5620 (79XL yellow)</t>
  </si>
  <si>
    <t>CE278A</t>
  </si>
  <si>
    <t>toner - black pro HP LJ 1536mfp</t>
  </si>
  <si>
    <t>CE285A</t>
  </si>
  <si>
    <t>toner - black pro HP LJ P1102</t>
  </si>
  <si>
    <t>CF230X</t>
  </si>
  <si>
    <t>CF232A</t>
  </si>
  <si>
    <t>Válec - pro HP M227</t>
  </si>
  <si>
    <t>11.</t>
  </si>
  <si>
    <t>CF280X</t>
  </si>
  <si>
    <t>toner - black pro HP LJ Pro 400</t>
  </si>
  <si>
    <t>12.</t>
  </si>
  <si>
    <t>CF283X</t>
  </si>
  <si>
    <t>toner - black pro HP LJ M225</t>
  </si>
  <si>
    <t>13.</t>
  </si>
  <si>
    <t>CRG-045H</t>
  </si>
  <si>
    <t>toner - black pro Canon i-SENSYS MF635Cx</t>
  </si>
  <si>
    <t>14.</t>
  </si>
  <si>
    <t>CRG-045C</t>
  </si>
  <si>
    <t>toner - cyan. pro Canon i-SENSYS MF635Cx</t>
  </si>
  <si>
    <t>15.</t>
  </si>
  <si>
    <t>CRG-045Y</t>
  </si>
  <si>
    <t>toner - yellow pro Canon i-SENSYS MF635Cx</t>
  </si>
  <si>
    <t>16.</t>
  </si>
  <si>
    <t>CRG-045M</t>
  </si>
  <si>
    <t>toner - magenta pro Canon i-SENSYS MF635Cx</t>
  </si>
  <si>
    <t>17.</t>
  </si>
  <si>
    <t>Q5949X</t>
  </si>
  <si>
    <t>toner - black pro HP LJ 1320</t>
  </si>
  <si>
    <t>18.</t>
  </si>
  <si>
    <t>Q7553X</t>
  </si>
  <si>
    <t>toner - black pro HP LJ P2015</t>
  </si>
  <si>
    <t>19.</t>
  </si>
  <si>
    <t>TN-2220</t>
  </si>
  <si>
    <t>Brother DCP - 7065DN - black</t>
  </si>
  <si>
    <t>20.</t>
  </si>
  <si>
    <t>CF350A</t>
  </si>
  <si>
    <t>HP CLJ Pro MFP M176 - black</t>
  </si>
  <si>
    <t>21.</t>
  </si>
  <si>
    <t>CF352A</t>
  </si>
  <si>
    <t>HP CLJ Pro MFP M176 - yellow</t>
  </si>
  <si>
    <t>22.</t>
  </si>
  <si>
    <t>CF351A</t>
  </si>
  <si>
    <t>HP CLJ Pro MFP M176 - cyan</t>
  </si>
  <si>
    <t>23.</t>
  </si>
  <si>
    <t>CF353A</t>
  </si>
  <si>
    <t>HP CLJ Pro MFP M176 - magenta</t>
  </si>
  <si>
    <t>24.</t>
  </si>
  <si>
    <t>TN-102</t>
  </si>
  <si>
    <t>Toner černý TN-102 pro Konica 7416CG / 7416 MFG (5000 stran)</t>
  </si>
  <si>
    <t>toner pro HP CF230X,černý-výrobce Armor, kód produktu:  K16049OW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</si>
</sst>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10" fillId="2" borderId="11" xfId="1" applyFont="1" applyFill="1" applyBorder="1"/>
    <xf numFmtId="44" fontId="9" fillId="3" borderId="0" xfId="3" applyNumberFormat="1" applyFont="1"/>
    <xf numFmtId="44" fontId="14" fillId="3" borderId="0" xfId="3" applyNumberFormat="1" applyFont="1"/>
    <xf numFmtId="44" fontId="10" fillId="5" borderId="11" xfId="1" applyFont="1" applyFill="1" applyBorder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30" totalsRowCount="1" headerRowDxfId="17" totalsRowDxfId="16">
  <autoFilter ref="B5:I29"/>
  <tableColumns count="8">
    <tableColumn id="1" name="Poř." totalsRowLabel="Celkem" dataDxfId="15" totalsRowDxfId="7"/>
    <tableColumn id="2" name="Položka-typ" dataDxfId="14" totalsRowDxfId="6"/>
    <tableColumn id="3" name="Položka-popis" dataDxfId="13" totalsRowDxfId="5"/>
    <tableColumn id="4" name="Počet kusů" dataDxfId="12" totalsRowDxfId="4" dataCellStyle="Měna"/>
    <tableColumn id="5" name="Jednotková cena bez DPH" dataDxfId="11" totalsRowDxfId="3" dataCellStyle="Měna"/>
    <tableColumn id="6" name="Nabídková cena bez DPH" totalsRowFunction="sum" dataDxfId="10" totalsRowDxfId="2">
      <calculatedColumnFormula>E6*F6</calculatedColumnFormula>
    </tableColumn>
    <tableColumn id="7" name="DPH" totalsRowFunction="sum" dataDxfId="9" totalsRowDxfId="1">
      <calculatedColumnFormula>G6*0.21</calculatedColumnFormula>
    </tableColumn>
    <tableColumn id="8" name="Nabídková cena s DPH" totalsRowFunction="sum" dataDxfId="8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abSelected="1" workbookViewId="0">
      <selection activeCell="F2" sqref="F2"/>
    </sheetView>
  </sheetViews>
  <sheetFormatPr defaultRowHeight="15" x14ac:dyDescent="0.25"/>
  <cols>
    <col min="1" max="1" width="3.7109375" customWidth="1"/>
    <col min="2" max="2" width="9.28515625" customWidth="1"/>
    <col min="3" max="3" width="18.285156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33</v>
      </c>
    </row>
    <row r="3" spans="2:10" x14ac:dyDescent="0.25">
      <c r="C3" s="2"/>
    </row>
    <row r="4" spans="2:10" x14ac:dyDescent="0.25">
      <c r="B4" s="40" t="s">
        <v>29</v>
      </c>
      <c r="C4" s="40"/>
      <c r="D4" s="40"/>
      <c r="E4" s="40"/>
      <c r="F4" s="40"/>
      <c r="G4" s="40"/>
      <c r="H4" s="40"/>
      <c r="I4" s="40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0" x14ac:dyDescent="0.25">
      <c r="B6" s="32" t="s">
        <v>8</v>
      </c>
      <c r="C6" s="23" t="s">
        <v>34</v>
      </c>
      <c r="D6" s="29" t="s">
        <v>35</v>
      </c>
      <c r="E6" s="30">
        <v>2</v>
      </c>
      <c r="F6" s="11"/>
      <c r="G6" s="12">
        <f>E6*F6</f>
        <v>0</v>
      </c>
      <c r="H6" s="12">
        <f>G6*0.21</f>
        <v>0</v>
      </c>
      <c r="I6" s="13">
        <f>H6+G6</f>
        <v>0</v>
      </c>
    </row>
    <row r="7" spans="2:10" x14ac:dyDescent="0.25">
      <c r="B7" s="32" t="s">
        <v>10</v>
      </c>
      <c r="C7" s="23" t="s">
        <v>36</v>
      </c>
      <c r="D7" s="29" t="s">
        <v>37</v>
      </c>
      <c r="E7" s="31">
        <v>10</v>
      </c>
      <c r="F7" s="11"/>
      <c r="G7" s="12">
        <f t="shared" ref="G7:G29" si="0">E7*F7</f>
        <v>0</v>
      </c>
      <c r="H7" s="12">
        <f t="shared" ref="H7:H29" si="1">G7*0.21</f>
        <v>0</v>
      </c>
      <c r="I7" s="13">
        <f t="shared" ref="I7:I29" si="2">H7+G7</f>
        <v>0</v>
      </c>
    </row>
    <row r="8" spans="2:10" x14ac:dyDescent="0.25">
      <c r="B8" s="32" t="s">
        <v>11</v>
      </c>
      <c r="C8" s="34" t="s">
        <v>38</v>
      </c>
      <c r="D8" s="34" t="s">
        <v>39</v>
      </c>
      <c r="E8" s="30">
        <v>10</v>
      </c>
      <c r="F8" s="11"/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0" x14ac:dyDescent="0.25">
      <c r="B9" s="32" t="s">
        <v>12</v>
      </c>
      <c r="C9" s="33" t="s">
        <v>40</v>
      </c>
      <c r="D9" s="34" t="s">
        <v>41</v>
      </c>
      <c r="E9" s="31">
        <v>5</v>
      </c>
      <c r="F9" s="35"/>
      <c r="G9" s="36">
        <f t="shared" si="0"/>
        <v>0</v>
      </c>
      <c r="H9" s="36">
        <f t="shared" si="1"/>
        <v>0</v>
      </c>
      <c r="I9" s="37">
        <f t="shared" si="2"/>
        <v>0</v>
      </c>
    </row>
    <row r="10" spans="2:10" x14ac:dyDescent="0.25">
      <c r="B10" s="32" t="s">
        <v>13</v>
      </c>
      <c r="C10" s="33" t="s">
        <v>42</v>
      </c>
      <c r="D10" s="34" t="s">
        <v>43</v>
      </c>
      <c r="E10" s="31">
        <v>5</v>
      </c>
      <c r="F10" s="35"/>
      <c r="G10" s="36">
        <f t="shared" si="0"/>
        <v>0</v>
      </c>
      <c r="H10" s="36">
        <f t="shared" si="1"/>
        <v>0</v>
      </c>
      <c r="I10" s="37">
        <f t="shared" si="2"/>
        <v>0</v>
      </c>
    </row>
    <row r="11" spans="2:10" x14ac:dyDescent="0.25">
      <c r="B11" s="32" t="s">
        <v>14</v>
      </c>
      <c r="C11" s="34" t="s">
        <v>44</v>
      </c>
      <c r="D11" s="33" t="s">
        <v>45</v>
      </c>
      <c r="E11" s="31">
        <v>5</v>
      </c>
      <c r="F11" s="35"/>
      <c r="G11" s="36">
        <f t="shared" si="0"/>
        <v>0</v>
      </c>
      <c r="H11" s="36">
        <f t="shared" si="1"/>
        <v>0</v>
      </c>
      <c r="I11" s="37">
        <f t="shared" si="2"/>
        <v>0</v>
      </c>
    </row>
    <row r="12" spans="2:10" x14ac:dyDescent="0.25">
      <c r="B12" s="32" t="s">
        <v>9</v>
      </c>
      <c r="C12" s="23" t="s">
        <v>46</v>
      </c>
      <c r="D12" s="29" t="s">
        <v>47</v>
      </c>
      <c r="E12" s="31">
        <v>10</v>
      </c>
      <c r="F12" s="35"/>
      <c r="G12" s="36">
        <f t="shared" si="0"/>
        <v>0</v>
      </c>
      <c r="H12" s="36">
        <f t="shared" si="1"/>
        <v>0</v>
      </c>
      <c r="I12" s="37">
        <f t="shared" si="2"/>
        <v>0</v>
      </c>
    </row>
    <row r="13" spans="2:10" x14ac:dyDescent="0.25">
      <c r="B13" s="32" t="s">
        <v>30</v>
      </c>
      <c r="C13" s="33" t="s">
        <v>48</v>
      </c>
      <c r="D13" s="33" t="s">
        <v>49</v>
      </c>
      <c r="E13" s="31">
        <v>10</v>
      </c>
      <c r="F13" s="35"/>
      <c r="G13" s="36">
        <f t="shared" si="0"/>
        <v>0</v>
      </c>
      <c r="H13" s="36">
        <f t="shared" si="1"/>
        <v>0</v>
      </c>
      <c r="I13" s="37">
        <f t="shared" si="2"/>
        <v>0</v>
      </c>
    </row>
    <row r="14" spans="2:10" ht="25.5" x14ac:dyDescent="0.25">
      <c r="B14" s="32" t="s">
        <v>31</v>
      </c>
      <c r="C14" s="34" t="s">
        <v>50</v>
      </c>
      <c r="D14" s="34" t="s">
        <v>95</v>
      </c>
      <c r="E14" s="31">
        <v>15</v>
      </c>
      <c r="F14" s="35"/>
      <c r="G14" s="36">
        <f t="shared" si="0"/>
        <v>0</v>
      </c>
      <c r="H14" s="36">
        <f t="shared" si="1"/>
        <v>0</v>
      </c>
      <c r="I14" s="37">
        <f t="shared" si="2"/>
        <v>0</v>
      </c>
    </row>
    <row r="15" spans="2:10" x14ac:dyDescent="0.25">
      <c r="B15" s="32" t="s">
        <v>32</v>
      </c>
      <c r="C15" s="33" t="s">
        <v>51</v>
      </c>
      <c r="D15" s="33" t="s">
        <v>52</v>
      </c>
      <c r="E15" s="31">
        <v>10</v>
      </c>
      <c r="F15" s="35"/>
      <c r="G15" s="36">
        <f t="shared" si="0"/>
        <v>0</v>
      </c>
      <c r="H15" s="36">
        <f t="shared" si="1"/>
        <v>0</v>
      </c>
      <c r="I15" s="37">
        <f t="shared" si="2"/>
        <v>0</v>
      </c>
    </row>
    <row r="16" spans="2:10" x14ac:dyDescent="0.25">
      <c r="B16" s="32" t="s">
        <v>53</v>
      </c>
      <c r="C16" s="34" t="s">
        <v>54</v>
      </c>
      <c r="D16" s="33" t="s">
        <v>55</v>
      </c>
      <c r="E16" s="31">
        <v>1</v>
      </c>
      <c r="F16" s="35"/>
      <c r="G16" s="36">
        <f t="shared" si="0"/>
        <v>0</v>
      </c>
      <c r="H16" s="36">
        <f t="shared" si="1"/>
        <v>0</v>
      </c>
      <c r="I16" s="37">
        <f t="shared" si="2"/>
        <v>0</v>
      </c>
    </row>
    <row r="17" spans="2:9" x14ac:dyDescent="0.25">
      <c r="B17" s="32" t="s">
        <v>56</v>
      </c>
      <c r="C17" s="34" t="s">
        <v>57</v>
      </c>
      <c r="D17" s="33" t="s">
        <v>58</v>
      </c>
      <c r="E17" s="31">
        <v>8</v>
      </c>
      <c r="F17" s="35"/>
      <c r="G17" s="36">
        <f t="shared" si="0"/>
        <v>0</v>
      </c>
      <c r="H17" s="36">
        <f t="shared" si="1"/>
        <v>0</v>
      </c>
      <c r="I17" s="37">
        <f t="shared" si="2"/>
        <v>0</v>
      </c>
    </row>
    <row r="18" spans="2:9" ht="25.5" x14ac:dyDescent="0.25">
      <c r="B18" s="32" t="s">
        <v>59</v>
      </c>
      <c r="C18" s="33" t="s">
        <v>60</v>
      </c>
      <c r="D18" s="34" t="s">
        <v>61</v>
      </c>
      <c r="E18" s="31">
        <v>2</v>
      </c>
      <c r="F18" s="35"/>
      <c r="G18" s="36">
        <f t="shared" si="0"/>
        <v>0</v>
      </c>
      <c r="H18" s="36">
        <f t="shared" si="1"/>
        <v>0</v>
      </c>
      <c r="I18" s="37">
        <f t="shared" si="2"/>
        <v>0</v>
      </c>
    </row>
    <row r="19" spans="2:9" ht="25.5" x14ac:dyDescent="0.25">
      <c r="B19" s="32" t="s">
        <v>62</v>
      </c>
      <c r="C19" s="33" t="s">
        <v>63</v>
      </c>
      <c r="D19" s="34" t="s">
        <v>64</v>
      </c>
      <c r="E19" s="31">
        <v>2</v>
      </c>
      <c r="F19" s="35"/>
      <c r="G19" s="36">
        <f t="shared" si="0"/>
        <v>0</v>
      </c>
      <c r="H19" s="36">
        <f t="shared" si="1"/>
        <v>0</v>
      </c>
      <c r="I19" s="37">
        <f t="shared" si="2"/>
        <v>0</v>
      </c>
    </row>
    <row r="20" spans="2:9" ht="25.5" x14ac:dyDescent="0.25">
      <c r="B20" s="32" t="s">
        <v>65</v>
      </c>
      <c r="C20" s="34" t="s">
        <v>66</v>
      </c>
      <c r="D20" s="34" t="s">
        <v>67</v>
      </c>
      <c r="E20" s="31">
        <v>2</v>
      </c>
      <c r="F20" s="35"/>
      <c r="G20" s="36">
        <f t="shared" si="0"/>
        <v>0</v>
      </c>
      <c r="H20" s="36">
        <f t="shared" si="1"/>
        <v>0</v>
      </c>
      <c r="I20" s="37">
        <f t="shared" si="2"/>
        <v>0</v>
      </c>
    </row>
    <row r="21" spans="2:9" ht="25.5" x14ac:dyDescent="0.25">
      <c r="B21" s="32" t="s">
        <v>68</v>
      </c>
      <c r="C21" s="34" t="s">
        <v>69</v>
      </c>
      <c r="D21" s="34" t="s">
        <v>70</v>
      </c>
      <c r="E21" s="31">
        <v>2</v>
      </c>
      <c r="F21" s="35"/>
      <c r="G21" s="36">
        <f t="shared" si="0"/>
        <v>0</v>
      </c>
      <c r="H21" s="36">
        <f t="shared" si="1"/>
        <v>0</v>
      </c>
      <c r="I21" s="37">
        <f t="shared" si="2"/>
        <v>0</v>
      </c>
    </row>
    <row r="22" spans="2:9" x14ac:dyDescent="0.25">
      <c r="B22" s="32" t="s">
        <v>71</v>
      </c>
      <c r="C22" s="34" t="s">
        <v>72</v>
      </c>
      <c r="D22" s="33" t="s">
        <v>73</v>
      </c>
      <c r="E22" s="31">
        <v>5</v>
      </c>
      <c r="F22" s="35"/>
      <c r="G22" s="36">
        <f t="shared" si="0"/>
        <v>0</v>
      </c>
      <c r="H22" s="36">
        <f t="shared" si="1"/>
        <v>0</v>
      </c>
      <c r="I22" s="37">
        <f t="shared" si="2"/>
        <v>0</v>
      </c>
    </row>
    <row r="23" spans="2:9" x14ac:dyDescent="0.25">
      <c r="B23" s="32" t="s">
        <v>74</v>
      </c>
      <c r="C23" s="34" t="s">
        <v>75</v>
      </c>
      <c r="D23" s="33" t="s">
        <v>76</v>
      </c>
      <c r="E23" s="31">
        <v>5</v>
      </c>
      <c r="F23" s="35"/>
      <c r="G23" s="36">
        <f t="shared" si="0"/>
        <v>0</v>
      </c>
      <c r="H23" s="36">
        <f t="shared" si="1"/>
        <v>0</v>
      </c>
      <c r="I23" s="37">
        <f t="shared" si="2"/>
        <v>0</v>
      </c>
    </row>
    <row r="24" spans="2:9" x14ac:dyDescent="0.25">
      <c r="B24" s="32" t="s">
        <v>77</v>
      </c>
      <c r="C24" s="34" t="s">
        <v>78</v>
      </c>
      <c r="D24" s="33" t="s">
        <v>79</v>
      </c>
      <c r="E24" s="31">
        <v>3</v>
      </c>
      <c r="F24" s="35"/>
      <c r="G24" s="36">
        <f t="shared" si="0"/>
        <v>0</v>
      </c>
      <c r="H24" s="36">
        <f t="shared" si="1"/>
        <v>0</v>
      </c>
      <c r="I24" s="37">
        <f t="shared" si="2"/>
        <v>0</v>
      </c>
    </row>
    <row r="25" spans="2:9" x14ac:dyDescent="0.25">
      <c r="B25" s="32" t="s">
        <v>80</v>
      </c>
      <c r="C25" s="34" t="s">
        <v>81</v>
      </c>
      <c r="D25" s="33" t="s">
        <v>82</v>
      </c>
      <c r="E25" s="31">
        <v>1</v>
      </c>
      <c r="F25" s="35"/>
      <c r="G25" s="36">
        <f t="shared" si="0"/>
        <v>0</v>
      </c>
      <c r="H25" s="36">
        <f t="shared" si="1"/>
        <v>0</v>
      </c>
      <c r="I25" s="37">
        <f t="shared" si="2"/>
        <v>0</v>
      </c>
    </row>
    <row r="26" spans="2:9" x14ac:dyDescent="0.25">
      <c r="B26" s="32" t="s">
        <v>83</v>
      </c>
      <c r="C26" s="34" t="s">
        <v>84</v>
      </c>
      <c r="D26" s="33" t="s">
        <v>85</v>
      </c>
      <c r="E26" s="31">
        <v>1</v>
      </c>
      <c r="F26" s="35"/>
      <c r="G26" s="36">
        <f t="shared" si="0"/>
        <v>0</v>
      </c>
      <c r="H26" s="36">
        <f t="shared" si="1"/>
        <v>0</v>
      </c>
      <c r="I26" s="37">
        <f t="shared" si="2"/>
        <v>0</v>
      </c>
    </row>
    <row r="27" spans="2:9" x14ac:dyDescent="0.25">
      <c r="B27" s="32" t="s">
        <v>86</v>
      </c>
      <c r="C27" s="34" t="s">
        <v>87</v>
      </c>
      <c r="D27" s="33" t="s">
        <v>88</v>
      </c>
      <c r="E27" s="31">
        <v>1</v>
      </c>
      <c r="F27" s="35"/>
      <c r="G27" s="36">
        <f t="shared" si="0"/>
        <v>0</v>
      </c>
      <c r="H27" s="36">
        <f t="shared" si="1"/>
        <v>0</v>
      </c>
      <c r="I27" s="37">
        <f t="shared" si="2"/>
        <v>0</v>
      </c>
    </row>
    <row r="28" spans="2:9" ht="25.5" x14ac:dyDescent="0.25">
      <c r="B28" s="39" t="s">
        <v>89</v>
      </c>
      <c r="C28" s="34" t="s">
        <v>93</v>
      </c>
      <c r="D28" s="34" t="s">
        <v>94</v>
      </c>
      <c r="E28" s="31">
        <v>1</v>
      </c>
      <c r="F28" s="38"/>
      <c r="G28" s="36">
        <f>E28*F28</f>
        <v>0</v>
      </c>
      <c r="H28" s="36">
        <f>G28*0.21</f>
        <v>0</v>
      </c>
      <c r="I28" s="37">
        <f>H28+G28</f>
        <v>0</v>
      </c>
    </row>
    <row r="29" spans="2:9" x14ac:dyDescent="0.25">
      <c r="B29" s="32" t="s">
        <v>92</v>
      </c>
      <c r="C29" s="34" t="s">
        <v>90</v>
      </c>
      <c r="D29" s="33" t="s">
        <v>91</v>
      </c>
      <c r="E29" s="31">
        <v>1</v>
      </c>
      <c r="F29" s="35"/>
      <c r="G29" s="36">
        <f t="shared" si="0"/>
        <v>0</v>
      </c>
      <c r="H29" s="36">
        <f t="shared" si="1"/>
        <v>0</v>
      </c>
      <c r="I29" s="37">
        <f t="shared" si="2"/>
        <v>0</v>
      </c>
    </row>
    <row r="30" spans="2:9" ht="15.75" thickBot="1" x14ac:dyDescent="0.3">
      <c r="B30" s="24" t="s">
        <v>16</v>
      </c>
      <c r="C30" s="24"/>
      <c r="D30" s="24"/>
      <c r="E30" s="25"/>
      <c r="F30" s="26"/>
      <c r="G30" s="27">
        <f>SUBTOTAL(109,Tabulka1[Nabídková cena bez DPH])</f>
        <v>0</v>
      </c>
      <c r="H30" s="27">
        <f>SUBTOTAL(109,Tabulka1[DPH])</f>
        <v>0</v>
      </c>
      <c r="I30" s="28">
        <f>SUBTOTAL(109,Tabulka1[Nabídková cena s DPH])</f>
        <v>0</v>
      </c>
    </row>
    <row r="31" spans="2:9" x14ac:dyDescent="0.25">
      <c r="B31" s="41" t="s">
        <v>18</v>
      </c>
      <c r="C31" s="42"/>
      <c r="D31" s="8" t="s">
        <v>22</v>
      </c>
      <c r="E31" s="3"/>
      <c r="F31" s="3"/>
      <c r="G31" s="3"/>
      <c r="H31" s="4"/>
      <c r="I31" s="5"/>
    </row>
    <row r="32" spans="2:9" x14ac:dyDescent="0.25">
      <c r="B32" s="6" t="s">
        <v>21</v>
      </c>
      <c r="C32" s="47" t="s">
        <v>19</v>
      </c>
      <c r="D32" s="47"/>
      <c r="E32" s="47"/>
      <c r="F32" s="47"/>
      <c r="G32" s="47"/>
      <c r="H32" s="48"/>
      <c r="I32" s="5"/>
    </row>
    <row r="33" spans="2:9" x14ac:dyDescent="0.25">
      <c r="B33" s="7"/>
      <c r="C33" s="47" t="s">
        <v>20</v>
      </c>
      <c r="D33" s="47"/>
      <c r="E33" s="47"/>
      <c r="F33" s="47"/>
      <c r="G33" s="47"/>
      <c r="H33" s="48"/>
      <c r="I33" s="5"/>
    </row>
    <row r="34" spans="2:9" x14ac:dyDescent="0.25">
      <c r="B34" s="43" t="s">
        <v>23</v>
      </c>
      <c r="C34" s="44"/>
      <c r="D34" s="16" t="s">
        <v>24</v>
      </c>
      <c r="E34" s="16" t="s">
        <v>25</v>
      </c>
      <c r="F34" s="53" t="s">
        <v>26</v>
      </c>
      <c r="G34" s="53"/>
      <c r="H34" s="17" t="s">
        <v>27</v>
      </c>
      <c r="I34" s="5"/>
    </row>
    <row r="35" spans="2:9" x14ac:dyDescent="0.25">
      <c r="B35" s="45"/>
      <c r="C35" s="46"/>
      <c r="D35" s="9"/>
      <c r="E35" s="20"/>
      <c r="F35" s="54"/>
      <c r="G35" s="54"/>
      <c r="H35" s="18"/>
      <c r="I35" s="5"/>
    </row>
    <row r="36" spans="2:9" x14ac:dyDescent="0.25">
      <c r="B36" s="45"/>
      <c r="C36" s="46"/>
      <c r="D36" s="9"/>
      <c r="E36" s="20"/>
      <c r="F36" s="54"/>
      <c r="G36" s="54"/>
      <c r="H36" s="18"/>
      <c r="I36" s="5"/>
    </row>
    <row r="37" spans="2:9" ht="15.75" thickBot="1" x14ac:dyDescent="0.3">
      <c r="B37" s="51"/>
      <c r="C37" s="52"/>
      <c r="D37" s="10"/>
      <c r="E37" s="21"/>
      <c r="F37" s="55"/>
      <c r="G37" s="55"/>
      <c r="H37" s="19"/>
      <c r="I37" s="5"/>
    </row>
    <row r="41" spans="2:9" x14ac:dyDescent="0.25">
      <c r="D41" s="22"/>
    </row>
    <row r="42" spans="2:9" x14ac:dyDescent="0.25">
      <c r="B42" s="50"/>
      <c r="C42" s="50"/>
      <c r="D42" s="50"/>
    </row>
    <row r="43" spans="2:9" x14ac:dyDescent="0.25">
      <c r="B43" s="49" t="s">
        <v>28</v>
      </c>
      <c r="C43" s="49"/>
      <c r="D43" s="49"/>
    </row>
  </sheetData>
  <mergeCells count="14">
    <mergeCell ref="B43:D43"/>
    <mergeCell ref="B42:D42"/>
    <mergeCell ref="B36:C36"/>
    <mergeCell ref="B37:C37"/>
    <mergeCell ref="F34:G34"/>
    <mergeCell ref="F35:G35"/>
    <mergeCell ref="F36:G36"/>
    <mergeCell ref="F37:G37"/>
    <mergeCell ref="B4:I4"/>
    <mergeCell ref="B31:C31"/>
    <mergeCell ref="B34:C34"/>
    <mergeCell ref="B35:C35"/>
    <mergeCell ref="C32:H32"/>
    <mergeCell ref="C33:H33"/>
  </mergeCells>
  <conditionalFormatting sqref="E6:E15">
    <cfRule type="cellIs" dxfId="31" priority="1" operator="lessThan">
      <formula>MIN($J6:$N6)</formula>
    </cfRule>
  </conditionalFormatting>
  <conditionalFormatting sqref="E29">
    <cfRule type="cellIs" dxfId="30" priority="2" operator="lessThan">
      <formula>MIN($J15:$N15)</formula>
    </cfRule>
  </conditionalFormatting>
  <conditionalFormatting sqref="E27:E28">
    <cfRule type="cellIs" dxfId="29" priority="3" operator="lessThan">
      <formula>MIN($J15:$N15)</formula>
    </cfRule>
  </conditionalFormatting>
  <conditionalFormatting sqref="E26">
    <cfRule type="cellIs" dxfId="28" priority="4" operator="lessThan">
      <formula>MIN($J15:$N15)</formula>
    </cfRule>
  </conditionalFormatting>
  <conditionalFormatting sqref="E25">
    <cfRule type="cellIs" dxfId="27" priority="5" operator="lessThan">
      <formula>MIN($J15:$N15)</formula>
    </cfRule>
  </conditionalFormatting>
  <conditionalFormatting sqref="E24">
    <cfRule type="cellIs" dxfId="26" priority="6" operator="lessThan">
      <formula>MIN($J15:$N15)</formula>
    </cfRule>
  </conditionalFormatting>
  <conditionalFormatting sqref="E23">
    <cfRule type="cellIs" dxfId="25" priority="7" operator="lessThan">
      <formula>MIN($J15:$N15)</formula>
    </cfRule>
  </conditionalFormatting>
  <conditionalFormatting sqref="E22">
    <cfRule type="cellIs" dxfId="24" priority="8" operator="lessThan">
      <formula>MIN($J15:$N15)</formula>
    </cfRule>
  </conditionalFormatting>
  <conditionalFormatting sqref="E21">
    <cfRule type="cellIs" dxfId="23" priority="9" operator="lessThan">
      <formula>MIN($J15:$N15)</formula>
    </cfRule>
  </conditionalFormatting>
  <conditionalFormatting sqref="E20">
    <cfRule type="cellIs" dxfId="22" priority="10" operator="lessThan">
      <formula>MIN($J15:$N15)</formula>
    </cfRule>
  </conditionalFormatting>
  <conditionalFormatting sqref="E19">
    <cfRule type="cellIs" dxfId="21" priority="11" operator="lessThan">
      <formula>MIN($J15:$N15)</formula>
    </cfRule>
  </conditionalFormatting>
  <conditionalFormatting sqref="E18">
    <cfRule type="cellIs" dxfId="20" priority="12" operator="lessThan">
      <formula>MIN($J15:$N15)</formula>
    </cfRule>
  </conditionalFormatting>
  <conditionalFormatting sqref="E17">
    <cfRule type="cellIs" dxfId="19" priority="13" operator="lessThan">
      <formula>MIN($J15:$N15)</formula>
    </cfRule>
  </conditionalFormatting>
  <conditionalFormatting sqref="E16">
    <cfRule type="cellIs" dxfId="18" priority="14" operator="lessThan">
      <formula>MIN($J15:$N15)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cp:lastPrinted>2018-09-26T09:35:45Z</cp:lastPrinted>
  <dcterms:created xsi:type="dcterms:W3CDTF">2018-09-24T12:46:32Z</dcterms:created>
  <dcterms:modified xsi:type="dcterms:W3CDTF">2020-01-06T08:12:57Z</dcterms:modified>
</cp:coreProperties>
</file>