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ělení informačních služeb\Projekty\2019\Nákupy DNS\Spotřební materiál 06-2019\"/>
    </mc:Choice>
  </mc:AlternateContent>
  <bookViews>
    <workbookView xWindow="0" yWindow="0" windowWidth="25200" windowHeight="118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H9" i="1" l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24" i="1" l="1"/>
  <c r="I24" i="1" s="1"/>
  <c r="H22" i="1"/>
  <c r="I22" i="1" s="1"/>
  <c r="H23" i="1"/>
  <c r="I23" i="1" s="1"/>
  <c r="H18" i="1"/>
  <c r="I18" i="1" s="1"/>
  <c r="H19" i="1"/>
  <c r="I19" i="1" s="1"/>
  <c r="H20" i="1"/>
  <c r="I20" i="1" s="1"/>
  <c r="H7" i="1" l="1"/>
  <c r="I7" i="1" s="1"/>
  <c r="H8" i="1"/>
  <c r="I8" i="1" s="1"/>
  <c r="H16" i="1"/>
  <c r="I16" i="1" s="1"/>
  <c r="H17" i="1"/>
  <c r="I17" i="1" s="1"/>
  <c r="H21" i="1"/>
  <c r="I21" i="1" s="1"/>
  <c r="H6" i="1"/>
  <c r="I6" i="1" s="1"/>
  <c r="I25" i="1" l="1"/>
  <c r="G25" i="1"/>
  <c r="H25" i="1"/>
</calcChain>
</file>

<file path=xl/sharedStrings.xml><?xml version="1.0" encoding="utf-8"?>
<sst xmlns="http://schemas.openxmlformats.org/spreadsheetml/2006/main" count="81" uniqueCount="81">
  <si>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</si>
  <si>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</si>
  <si>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</si>
  <si>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</si>
  <si>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</si>
  <si>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</si>
  <si>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</si>
  <si>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</si>
  <si>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1.</t>
  </si>
  <si>
    <t>7.</t>
  </si>
  <si>
    <t>2.</t>
  </si>
  <si>
    <t>3.</t>
  </si>
  <si>
    <t>4.</t>
  </si>
  <si>
    <t>5.</t>
  </si>
  <si>
    <t>6.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</si>
  <si>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</si>
  <si>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</si>
  <si>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</si>
  <si>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</si>
  <si>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</si>
  <si>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</si>
  <si>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</si>
  <si>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</si>
  <si>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</si>
  <si>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</si>
  <si>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</si>
  <si>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</si>
  <si>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</si>
  <si>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</si>
  <si>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</si>
  <si>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TN-2120</t>
  </si>
  <si>
    <t>Brother DCP-7040 - black</t>
  </si>
  <si>
    <t>TN-2421</t>
  </si>
  <si>
    <t>Brother toner pro HL-L2312D</t>
  </si>
  <si>
    <t>DR-2401</t>
  </si>
  <si>
    <t>Brother válec pro HL-L2312D</t>
  </si>
  <si>
    <t>T7011</t>
  </si>
  <si>
    <t>8.</t>
  </si>
  <si>
    <t>9.</t>
  </si>
  <si>
    <t>10.</t>
  </si>
  <si>
    <t>11.</t>
  </si>
  <si>
    <t>12.</t>
  </si>
  <si>
    <t>CRG-045K</t>
  </si>
  <si>
    <t>toner - black pro Canon i-SENSYS MF635Cx</t>
  </si>
  <si>
    <t>CE278A</t>
  </si>
  <si>
    <t>toner - black pro HP LJ 1536mfp</t>
  </si>
  <si>
    <t>CF230A</t>
  </si>
  <si>
    <t>toner - black pro HP LJ M227</t>
  </si>
  <si>
    <t>CE285A</t>
  </si>
  <si>
    <t>toner - black pro HP LJ P1102</t>
  </si>
  <si>
    <t>CRG-045C</t>
  </si>
  <si>
    <t>toner - cyan. pro Canon i-SENSYS MF635Cx</t>
  </si>
  <si>
    <t>CRG-045M</t>
  </si>
  <si>
    <t>toner - magenta pro Canon i-SENSYS MF635Cx</t>
  </si>
  <si>
    <t>CRG-045Y</t>
  </si>
  <si>
    <t>toner - yellow pro Canon i-SENSYS MF635Cx</t>
  </si>
  <si>
    <t>13.</t>
  </si>
  <si>
    <t>DR-2100</t>
  </si>
  <si>
    <t>Brother DCP-7040 - válec</t>
  </si>
  <si>
    <t>EPSON WP 4525, 4535 - black</t>
  </si>
  <si>
    <t>T7012</t>
  </si>
  <si>
    <t>EPSON WP 4525, 4535 - cyan</t>
  </si>
  <si>
    <t>T7013</t>
  </si>
  <si>
    <t>EPSON WP 4525, 4535 - magenta</t>
  </si>
  <si>
    <t>T7014</t>
  </si>
  <si>
    <t>EPSON WP 4525, 4535 - yellow</t>
  </si>
  <si>
    <t>Q2612A</t>
  </si>
  <si>
    <t>toner - black pro HP LJ 1015</t>
  </si>
  <si>
    <t>Q5949X</t>
  </si>
  <si>
    <t>toner - black pro HP LJ 1320</t>
  </si>
  <si>
    <t>CF283X</t>
  </si>
  <si>
    <t>toner - black pro HP LJ M225</t>
  </si>
  <si>
    <t>Q7553X</t>
  </si>
  <si>
    <t>toner - black pro HP LJ P2015</t>
  </si>
  <si>
    <t>14.</t>
  </si>
  <si>
    <t>15.</t>
  </si>
  <si>
    <t>16.</t>
  </si>
  <si>
    <t>17.</t>
  </si>
  <si>
    <t>18.</t>
  </si>
  <si>
    <t>19.</t>
  </si>
  <si>
    <t>Nákup spotřebního materiálu 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</si>
</sst>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&quot;Kč&quot;_-;\-* #,##0.00\ &quot;Kč&quot;_-;_-* &quot;-&quot;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color rgb="FF0070C0"/>
      <name val="Calibri"/>
      <scheme val="minor"/>
    </font>
    <font>
      <sz val="10"/>
      <color rgb="FFC00000"/>
      <name val="Calibri"/>
      <scheme val="minor"/>
    </font>
    <font>
      <b/>
      <sz val="10"/>
      <color rgb="FFC00000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family val="2"/>
      <scheme val="minor"/>
    </font>
    <font>
      <sz val="10"/>
      <color rgb="FF333333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2" borderId="5" xfId="2" applyFont="1" applyBorder="1" applyAlignment="1">
      <alignment horizontal="center" vertical="center"/>
    </xf>
    <xf numFmtId="0" fontId="2" fillId="2" borderId="5" xfId="2" applyFont="1" applyBorder="1" applyAlignment="1">
      <alignment horizontal="center"/>
    </xf>
    <xf numFmtId="0" fontId="3" fillId="0" borderId="3" xfId="0" applyFont="1" applyBorder="1"/>
    <xf numFmtId="0" fontId="5" fillId="2" borderId="1" xfId="2" applyFont="1" applyBorder="1"/>
    <xf numFmtId="0" fontId="5" fillId="2" borderId="8" xfId="2" applyFont="1" applyBorder="1"/>
    <xf numFmtId="44" fontId="4" fillId="3" borderId="0" xfId="3" applyNumberFormat="1" applyFont="1"/>
    <xf numFmtId="44" fontId="6" fillId="3" borderId="0" xfId="3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/>
    <xf numFmtId="0" fontId="7" fillId="0" borderId="6" xfId="0" applyFont="1" applyBorder="1"/>
    <xf numFmtId="0" fontId="5" fillId="2" borderId="6" xfId="2" applyFont="1" applyBorder="1" applyAlignment="1">
      <alignment horizontal="center"/>
    </xf>
    <xf numFmtId="0" fontId="5" fillId="2" borderId="9" xfId="2" applyFont="1" applyBorder="1" applyAlignment="1">
      <alignment horizontal="center"/>
    </xf>
    <xf numFmtId="49" fontId="5" fillId="2" borderId="1" xfId="2" applyNumberFormat="1" applyFont="1" applyBorder="1"/>
    <xf numFmtId="49" fontId="5" fillId="2" borderId="8" xfId="2" applyNumberFormat="1" applyFont="1" applyBorder="1"/>
    <xf numFmtId="0" fontId="0" fillId="0" borderId="0" xfId="0" applyBorder="1"/>
    <xf numFmtId="0" fontId="4" fillId="0" borderId="1" xfId="0" applyFont="1" applyBorder="1"/>
    <xf numFmtId="0" fontId="9" fillId="0" borderId="0" xfId="0" applyFont="1"/>
    <xf numFmtId="0" fontId="9" fillId="0" borderId="0" xfId="0" applyFont="1" applyAlignment="1">
      <alignment horizontal="center" vertical="center"/>
    </xf>
    <xf numFmtId="44" fontId="10" fillId="5" borderId="0" xfId="0" applyNumberFormat="1" applyFont="1" applyFill="1"/>
    <xf numFmtId="44" fontId="11" fillId="4" borderId="0" xfId="0" applyNumberFormat="1" applyFont="1" applyFill="1"/>
    <xf numFmtId="44" fontId="12" fillId="4" borderId="0" xfId="0" applyNumberFormat="1" applyFont="1" applyFill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44" fontId="9" fillId="3" borderId="0" xfId="3" applyNumberFormat="1" applyFont="1"/>
    <xf numFmtId="44" fontId="13" fillId="3" borderId="0" xfId="3" applyNumberFormat="1" applyFont="1"/>
    <xf numFmtId="164" fontId="4" fillId="0" borderId="1" xfId="1" applyNumberFormat="1" applyFont="1" applyBorder="1"/>
    <xf numFmtId="2" fontId="4" fillId="0" borderId="1" xfId="1" applyNumberFormat="1" applyFont="1" applyBorder="1"/>
    <xf numFmtId="0" fontId="14" fillId="0" borderId="1" xfId="0" applyFont="1" applyBorder="1"/>
    <xf numFmtId="0" fontId="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2" borderId="5" xfId="2" applyFont="1" applyBorder="1" applyAlignment="1">
      <alignment horizontal="left"/>
    </xf>
    <xf numFmtId="0" fontId="5" fillId="2" borderId="1" xfId="2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2" applyFont="1" applyBorder="1" applyAlignment="1">
      <alignment horizontal="left"/>
    </xf>
    <xf numFmtId="0" fontId="5" fillId="2" borderId="8" xfId="2" applyFont="1" applyBorder="1" applyAlignment="1">
      <alignment horizontal="left"/>
    </xf>
    <xf numFmtId="0" fontId="7" fillId="0" borderId="1" xfId="0" applyFont="1" applyBorder="1" applyAlignment="1"/>
    <xf numFmtId="0" fontId="5" fillId="2" borderId="1" xfId="2" applyFont="1" applyBorder="1" applyAlignment="1"/>
    <xf numFmtId="0" fontId="5" fillId="2" borderId="8" xfId="2" applyFont="1" applyBorder="1" applyAlignment="1"/>
  </cellXfs>
  <cellStyles count="4">
    <cellStyle name="40 % – Zvýraznění2" xfId="2" builtinId="35"/>
    <cellStyle name="40 % – Zvýraznění6" xfId="3" builtinId="51"/>
    <cellStyle name="Měna" xfId="1" builtinId="4"/>
    <cellStyle name="Normální" xfId="0" builtinId="0"/>
  </cellStyles>
  <dxfs count="20">
    <dxf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9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9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4" formatCode="_-* #,##0.00\ &quot;Kč&quot;_-;\-* #,##0.00\ &quot;Kč&quot;_-;_-* &quot;-&quot;??\ &quot;Kč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9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4" formatCode="_-* #,##0.00\ &quot;Kč&quot;_-;\-* #,##0.00\ &quot;Kč&quot;_-;_-* &quot;-&quot;??\ &quot;Kč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0"/>
        <color rgb="FF0070C0"/>
        <name val="Calibri"/>
        <scheme val="minor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B5:I25" totalsRowCount="1" headerRowDxfId="19" dataDxfId="18" totalsRowDxfId="17">
  <autoFilter ref="B5:I24"/>
  <tableColumns count="8">
    <tableColumn id="1" name="Poř." totalsRowLabel="Celkem" dataDxfId="16" totalsRowDxfId="15"/>
    <tableColumn id="2" name="Položka-typ" dataDxfId="14" totalsRowDxfId="13"/>
    <tableColumn id="3" name="Položka-popis" dataDxfId="12" totalsRowDxfId="11"/>
    <tableColumn id="4" name="Počet kusů" dataDxfId="10" totalsRowDxfId="9" dataCellStyle="Měna"/>
    <tableColumn id="5" name="Jednotková cena bez DPH" dataDxfId="8" totalsRowDxfId="7" dataCellStyle="Měna"/>
    <tableColumn id="6" name="Nabídková cena bez DPH" totalsRowFunction="sum" dataDxfId="6" totalsRowDxfId="5">
      <calculatedColumnFormula>E6*F6</calculatedColumnFormula>
    </tableColumn>
    <tableColumn id="7" name="DPH" totalsRowFunction="sum" dataDxfId="4" totalsRowDxfId="3">
      <calculatedColumnFormula>G6*0.21</calculatedColumnFormula>
    </tableColumn>
    <tableColumn id="8" name="Nabídková cena s DPH" totalsRowFunction="sum" dataDxfId="2" totalsRowDxfId="1">
      <calculatedColumnFormula>H6+G6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tabSelected="1" topLeftCell="A7" workbookViewId="0">
      <selection activeCell="D20" sqref="D20"/>
    </sheetView>
  </sheetViews>
  <sheetFormatPr defaultRowHeight="15" x14ac:dyDescent="0.25"/>
  <cols>
    <col min="1" max="1" width="3.7109375" customWidth="1"/>
    <col min="2" max="2" width="9.28515625" customWidth="1"/>
    <col min="3" max="3" width="13.5703125" customWidth="1"/>
    <col min="4" max="4" width="34.5703125" bestFit="1" customWidth="1"/>
    <col min="5" max="5" width="10.140625" customWidth="1"/>
    <col min="6" max="6" width="12.42578125" customWidth="1"/>
    <col min="7" max="7" width="15.5703125" customWidth="1"/>
    <col min="8" max="8" width="14.5703125" customWidth="1"/>
    <col min="9" max="9" width="13.28515625" style="2" customWidth="1"/>
  </cols>
  <sheetData>
    <row r="1" spans="2:10" x14ac:dyDescent="0.25">
      <c r="B1" s="2" t="s">
        <v>17</v>
      </c>
    </row>
    <row r="2" spans="2:10" x14ac:dyDescent="0.25">
      <c r="B2" t="s">
        <v>15</v>
      </c>
      <c r="C2" s="2" t="s">
        <v>80</v>
      </c>
    </row>
    <row r="3" spans="2:10" x14ac:dyDescent="0.25">
      <c r="C3" s="2"/>
    </row>
    <row r="4" spans="2:10" x14ac:dyDescent="0.25">
      <c r="B4" s="40" t="s">
        <v>29</v>
      </c>
      <c r="C4" s="40"/>
      <c r="D4" s="40"/>
      <c r="E4" s="40"/>
      <c r="F4" s="40"/>
      <c r="G4" s="40"/>
      <c r="H4" s="40"/>
      <c r="I4" s="40"/>
    </row>
    <row r="5" spans="2:10" s="2" customFormat="1" ht="26.25" x14ac:dyDescent="0.25">
      <c r="B5" s="13" t="s">
        <v>0</v>
      </c>
      <c r="C5" s="13" t="s">
        <v>6</v>
      </c>
      <c r="D5" s="13" t="s">
        <v>7</v>
      </c>
      <c r="E5" s="14" t="s">
        <v>1</v>
      </c>
      <c r="F5" s="13" t="s">
        <v>5</v>
      </c>
      <c r="G5" s="13" t="s">
        <v>2</v>
      </c>
      <c r="H5" s="13" t="s">
        <v>3</v>
      </c>
      <c r="I5" s="13" t="s">
        <v>4</v>
      </c>
      <c r="J5" s="1"/>
    </row>
    <row r="6" spans="2:10" x14ac:dyDescent="0.25">
      <c r="B6" s="29" t="s">
        <v>8</v>
      </c>
      <c r="C6" s="22" t="s">
        <v>30</v>
      </c>
      <c r="D6" s="28" t="s">
        <v>31</v>
      </c>
      <c r="E6" s="32"/>
      <c r="F6" s="33">
        <v>6</v>
      </c>
      <c r="G6" s="11">
        <f>E6*F6</f>
        <v>0</v>
      </c>
      <c r="H6" s="11">
        <f>G6*0.21</f>
        <v>0</v>
      </c>
      <c r="I6" s="12">
        <f>H6+G6</f>
        <v>0</v>
      </c>
    </row>
    <row r="7" spans="2:10" x14ac:dyDescent="0.25">
      <c r="B7" s="29" t="s">
        <v>10</v>
      </c>
      <c r="C7" s="34" t="s">
        <v>57</v>
      </c>
      <c r="D7" s="28" t="s">
        <v>58</v>
      </c>
      <c r="E7" s="32"/>
      <c r="F7" s="33">
        <v>2</v>
      </c>
      <c r="G7" s="11">
        <f t="shared" ref="G7:G21" si="0">E7*F7</f>
        <v>0</v>
      </c>
      <c r="H7" s="11">
        <f t="shared" ref="H7:H21" si="1">G7*0.21</f>
        <v>0</v>
      </c>
      <c r="I7" s="12">
        <f t="shared" ref="I7:I21" si="2">H7+G7</f>
        <v>0</v>
      </c>
    </row>
    <row r="8" spans="2:10" x14ac:dyDescent="0.25">
      <c r="B8" s="29" t="s">
        <v>11</v>
      </c>
      <c r="C8" s="22" t="s">
        <v>32</v>
      </c>
      <c r="D8" s="28" t="s">
        <v>33</v>
      </c>
      <c r="E8" s="32"/>
      <c r="F8" s="33">
        <v>3</v>
      </c>
      <c r="G8" s="11">
        <f t="shared" si="0"/>
        <v>0</v>
      </c>
      <c r="H8" s="11">
        <f t="shared" si="1"/>
        <v>0</v>
      </c>
      <c r="I8" s="12">
        <f t="shared" si="2"/>
        <v>0</v>
      </c>
    </row>
    <row r="9" spans="2:10" x14ac:dyDescent="0.25">
      <c r="B9" s="29" t="s">
        <v>12</v>
      </c>
      <c r="C9" s="22" t="s">
        <v>34</v>
      </c>
      <c r="D9" s="28" t="s">
        <v>35</v>
      </c>
      <c r="E9" s="32"/>
      <c r="F9" s="33">
        <v>3</v>
      </c>
      <c r="G9" s="30">
        <f t="shared" ref="G9:G15" si="3">E9*F9</f>
        <v>0</v>
      </c>
      <c r="H9" s="30">
        <f t="shared" ref="H9:H15" si="4">G9*0.21</f>
        <v>0</v>
      </c>
      <c r="I9" s="31">
        <f t="shared" ref="I9:I15" si="5">H9+G9</f>
        <v>0</v>
      </c>
    </row>
    <row r="10" spans="2:10" x14ac:dyDescent="0.25">
      <c r="B10" s="29" t="s">
        <v>13</v>
      </c>
      <c r="C10" s="22" t="s">
        <v>36</v>
      </c>
      <c r="D10" s="28" t="s">
        <v>59</v>
      </c>
      <c r="E10" s="32"/>
      <c r="F10" s="33">
        <v>4</v>
      </c>
      <c r="G10" s="30">
        <f t="shared" si="3"/>
        <v>0</v>
      </c>
      <c r="H10" s="30">
        <f t="shared" si="4"/>
        <v>0</v>
      </c>
      <c r="I10" s="31">
        <f t="shared" si="5"/>
        <v>0</v>
      </c>
    </row>
    <row r="11" spans="2:10" x14ac:dyDescent="0.25">
      <c r="B11" s="29" t="s">
        <v>14</v>
      </c>
      <c r="C11" s="22" t="s">
        <v>60</v>
      </c>
      <c r="D11" s="28" t="s">
        <v>61</v>
      </c>
      <c r="E11" s="32"/>
      <c r="F11" s="33">
        <v>4</v>
      </c>
      <c r="G11" s="30">
        <f t="shared" si="3"/>
        <v>0</v>
      </c>
      <c r="H11" s="30">
        <f t="shared" si="4"/>
        <v>0</v>
      </c>
      <c r="I11" s="31">
        <f t="shared" si="5"/>
        <v>0</v>
      </c>
    </row>
    <row r="12" spans="2:10" x14ac:dyDescent="0.25">
      <c r="B12" s="29" t="s">
        <v>9</v>
      </c>
      <c r="C12" s="22" t="s">
        <v>62</v>
      </c>
      <c r="D12" s="28" t="s">
        <v>63</v>
      </c>
      <c r="E12" s="32"/>
      <c r="F12" s="33">
        <v>4</v>
      </c>
      <c r="G12" s="30">
        <f t="shared" si="3"/>
        <v>0</v>
      </c>
      <c r="H12" s="30">
        <f t="shared" si="4"/>
        <v>0</v>
      </c>
      <c r="I12" s="31">
        <f t="shared" si="5"/>
        <v>0</v>
      </c>
    </row>
    <row r="13" spans="2:10" x14ac:dyDescent="0.25">
      <c r="B13" s="29" t="s">
        <v>37</v>
      </c>
      <c r="C13" s="22" t="s">
        <v>64</v>
      </c>
      <c r="D13" s="28" t="s">
        <v>65</v>
      </c>
      <c r="E13" s="32"/>
      <c r="F13" s="33">
        <v>4</v>
      </c>
      <c r="G13" s="30">
        <f t="shared" si="3"/>
        <v>0</v>
      </c>
      <c r="H13" s="30">
        <f t="shared" si="4"/>
        <v>0</v>
      </c>
      <c r="I13" s="31">
        <f t="shared" si="5"/>
        <v>0</v>
      </c>
    </row>
    <row r="14" spans="2:10" ht="26.25" x14ac:dyDescent="0.25">
      <c r="B14" s="29" t="s">
        <v>38</v>
      </c>
      <c r="C14" s="22" t="s">
        <v>42</v>
      </c>
      <c r="D14" s="28" t="s">
        <v>43</v>
      </c>
      <c r="E14" s="32"/>
      <c r="F14" s="33">
        <v>5</v>
      </c>
      <c r="G14" s="30">
        <f t="shared" si="3"/>
        <v>0</v>
      </c>
      <c r="H14" s="30">
        <f t="shared" si="4"/>
        <v>0</v>
      </c>
      <c r="I14" s="31">
        <f t="shared" si="5"/>
        <v>0</v>
      </c>
    </row>
    <row r="15" spans="2:10" ht="26.25" x14ac:dyDescent="0.25">
      <c r="B15" s="29" t="s">
        <v>39</v>
      </c>
      <c r="C15" s="35" t="s">
        <v>50</v>
      </c>
      <c r="D15" s="36" t="s">
        <v>51</v>
      </c>
      <c r="E15" s="32"/>
      <c r="F15" s="33">
        <v>4</v>
      </c>
      <c r="G15" s="30">
        <f t="shared" si="3"/>
        <v>0</v>
      </c>
      <c r="H15" s="30">
        <f t="shared" si="4"/>
        <v>0</v>
      </c>
      <c r="I15" s="31">
        <f t="shared" si="5"/>
        <v>0</v>
      </c>
    </row>
    <row r="16" spans="2:10" ht="26.25" x14ac:dyDescent="0.25">
      <c r="B16" s="29" t="s">
        <v>40</v>
      </c>
      <c r="C16" s="35" t="s">
        <v>52</v>
      </c>
      <c r="D16" s="28" t="s">
        <v>53</v>
      </c>
      <c r="E16" s="32"/>
      <c r="F16" s="33">
        <v>4</v>
      </c>
      <c r="G16" s="11">
        <f t="shared" si="0"/>
        <v>0</v>
      </c>
      <c r="H16" s="11">
        <f t="shared" si="1"/>
        <v>0</v>
      </c>
      <c r="I16" s="12">
        <f t="shared" si="2"/>
        <v>0</v>
      </c>
    </row>
    <row r="17" spans="2:9" ht="26.25" x14ac:dyDescent="0.25">
      <c r="B17" s="29" t="s">
        <v>41</v>
      </c>
      <c r="C17" s="35" t="s">
        <v>54</v>
      </c>
      <c r="D17" s="28" t="s">
        <v>55</v>
      </c>
      <c r="E17" s="32"/>
      <c r="F17" s="33">
        <v>4</v>
      </c>
      <c r="G17" s="11">
        <f t="shared" si="0"/>
        <v>0</v>
      </c>
      <c r="H17" s="11">
        <f t="shared" si="1"/>
        <v>0</v>
      </c>
      <c r="I17" s="12">
        <f t="shared" si="2"/>
        <v>0</v>
      </c>
    </row>
    <row r="18" spans="2:9" x14ac:dyDescent="0.25">
      <c r="B18" s="29" t="s">
        <v>56</v>
      </c>
      <c r="C18" s="37" t="s">
        <v>66</v>
      </c>
      <c r="D18" s="28" t="s">
        <v>67</v>
      </c>
      <c r="E18" s="32"/>
      <c r="F18" s="33">
        <v>3</v>
      </c>
      <c r="G18" s="30">
        <f t="shared" ref="G18:G19" si="6">E18*F18</f>
        <v>0</v>
      </c>
      <c r="H18" s="30">
        <f t="shared" ref="H18:H19" si="7">G18*0.21</f>
        <v>0</v>
      </c>
      <c r="I18" s="31">
        <f t="shared" ref="I18:I19" si="8">H18+G18</f>
        <v>0</v>
      </c>
    </row>
    <row r="19" spans="2:9" x14ac:dyDescent="0.25">
      <c r="B19" s="29" t="s">
        <v>74</v>
      </c>
      <c r="C19" s="22" t="s">
        <v>68</v>
      </c>
      <c r="D19" s="38" t="s">
        <v>69</v>
      </c>
      <c r="E19" s="32"/>
      <c r="F19" s="33">
        <v>4</v>
      </c>
      <c r="G19" s="30">
        <f t="shared" si="6"/>
        <v>0</v>
      </c>
      <c r="H19" s="30">
        <f t="shared" si="7"/>
        <v>0</v>
      </c>
      <c r="I19" s="31">
        <f t="shared" si="8"/>
        <v>0</v>
      </c>
    </row>
    <row r="20" spans="2:9" ht="15" customHeight="1" x14ac:dyDescent="0.25">
      <c r="B20" s="29" t="s">
        <v>75</v>
      </c>
      <c r="C20" s="34" t="s">
        <v>44</v>
      </c>
      <c r="D20" s="39" t="s">
        <v>45</v>
      </c>
      <c r="E20" s="32"/>
      <c r="F20" s="33">
        <v>10</v>
      </c>
      <c r="G20" s="30">
        <f>E20*F20</f>
        <v>0</v>
      </c>
      <c r="H20" s="30">
        <f>G20*0.21</f>
        <v>0</v>
      </c>
      <c r="I20" s="31">
        <f>H20+G20</f>
        <v>0</v>
      </c>
    </row>
    <row r="21" spans="2:9" x14ac:dyDescent="0.25">
      <c r="B21" s="29" t="s">
        <v>76</v>
      </c>
      <c r="C21" s="22" t="s">
        <v>70</v>
      </c>
      <c r="D21" s="39" t="s">
        <v>71</v>
      </c>
      <c r="E21" s="32"/>
      <c r="F21" s="33">
        <v>2</v>
      </c>
      <c r="G21" s="11">
        <f t="shared" si="0"/>
        <v>0</v>
      </c>
      <c r="H21" s="11">
        <f t="shared" si="1"/>
        <v>0</v>
      </c>
      <c r="I21" s="12">
        <f t="shared" si="2"/>
        <v>0</v>
      </c>
    </row>
    <row r="22" spans="2:9" x14ac:dyDescent="0.25">
      <c r="B22" s="29" t="s">
        <v>77</v>
      </c>
      <c r="C22" s="22" t="s">
        <v>46</v>
      </c>
      <c r="D22" s="39" t="s">
        <v>47</v>
      </c>
      <c r="E22" s="32"/>
      <c r="F22" s="33">
        <v>5</v>
      </c>
      <c r="G22" s="30">
        <f>E22*F22</f>
        <v>0</v>
      </c>
      <c r="H22" s="30">
        <f>G22*0.21</f>
        <v>0</v>
      </c>
      <c r="I22" s="31">
        <f>H22+G22</f>
        <v>0</v>
      </c>
    </row>
    <row r="23" spans="2:9" x14ac:dyDescent="0.25">
      <c r="B23" s="29" t="s">
        <v>78</v>
      </c>
      <c r="C23" s="22" t="s">
        <v>48</v>
      </c>
      <c r="D23" s="39" t="s">
        <v>49</v>
      </c>
      <c r="E23" s="32"/>
      <c r="F23" s="33">
        <v>11</v>
      </c>
      <c r="G23" s="30">
        <f>E23*F23</f>
        <v>0</v>
      </c>
      <c r="H23" s="30">
        <f>G23*0.21</f>
        <v>0</v>
      </c>
      <c r="I23" s="31">
        <f>H23+G23</f>
        <v>0</v>
      </c>
    </row>
    <row r="24" spans="2:9" x14ac:dyDescent="0.25">
      <c r="B24" s="29" t="s">
        <v>79</v>
      </c>
      <c r="C24" s="28" t="s">
        <v>72</v>
      </c>
      <c r="D24" s="39" t="s">
        <v>73</v>
      </c>
      <c r="E24" s="32"/>
      <c r="F24" s="33">
        <v>5</v>
      </c>
      <c r="G24" s="30">
        <f>E24*F24</f>
        <v>0</v>
      </c>
      <c r="H24" s="30">
        <f>G24*0.21</f>
        <v>0</v>
      </c>
      <c r="I24" s="31">
        <f>H24+G24</f>
        <v>0</v>
      </c>
    </row>
    <row r="25" spans="2:9" x14ac:dyDescent="0.25">
      <c r="B25" s="23" t="s">
        <v>16</v>
      </c>
      <c r="C25" s="23"/>
      <c r="D25" s="23"/>
      <c r="E25" s="24"/>
      <c r="F25" s="25"/>
      <c r="G25" s="26">
        <f>SUBTOTAL(109,Tabulka1[Nabídková cena bez DPH])</f>
        <v>0</v>
      </c>
      <c r="H25" s="26">
        <f>SUBTOTAL(109,Tabulka1[DPH])</f>
        <v>0</v>
      </c>
      <c r="I25" s="27">
        <f>SUBTOTAL(109,Tabulka1[Nabídková cena s DPH])</f>
        <v>0</v>
      </c>
    </row>
    <row r="26" spans="2:9" ht="15.75" thickBot="1" x14ac:dyDescent="0.3"/>
    <row r="27" spans="2:9" x14ac:dyDescent="0.25">
      <c r="B27" s="41" t="s">
        <v>18</v>
      </c>
      <c r="C27" s="42"/>
      <c r="D27" s="8" t="s">
        <v>22</v>
      </c>
      <c r="E27" s="3"/>
      <c r="F27" s="3"/>
      <c r="G27" s="3"/>
      <c r="H27" s="4"/>
      <c r="I27" s="5"/>
    </row>
    <row r="28" spans="2:9" x14ac:dyDescent="0.25">
      <c r="B28" s="6" t="s">
        <v>21</v>
      </c>
      <c r="C28" s="47" t="s">
        <v>19</v>
      </c>
      <c r="D28" s="47"/>
      <c r="E28" s="47"/>
      <c r="F28" s="47"/>
      <c r="G28" s="47"/>
      <c r="H28" s="48"/>
      <c r="I28" s="5"/>
    </row>
    <row r="29" spans="2:9" x14ac:dyDescent="0.25">
      <c r="B29" s="7"/>
      <c r="C29" s="47" t="s">
        <v>20</v>
      </c>
      <c r="D29" s="47"/>
      <c r="E29" s="47"/>
      <c r="F29" s="47"/>
      <c r="G29" s="47"/>
      <c r="H29" s="48"/>
      <c r="I29" s="5"/>
    </row>
    <row r="30" spans="2:9" x14ac:dyDescent="0.25">
      <c r="B30" s="43" t="s">
        <v>23</v>
      </c>
      <c r="C30" s="44"/>
      <c r="D30" s="15" t="s">
        <v>24</v>
      </c>
      <c r="E30" s="15" t="s">
        <v>25</v>
      </c>
      <c r="F30" s="53" t="s">
        <v>26</v>
      </c>
      <c r="G30" s="53"/>
      <c r="H30" s="16" t="s">
        <v>27</v>
      </c>
      <c r="I30" s="5"/>
    </row>
    <row r="31" spans="2:9" x14ac:dyDescent="0.25">
      <c r="B31" s="45"/>
      <c r="C31" s="46"/>
      <c r="D31" s="9"/>
      <c r="E31" s="19"/>
      <c r="F31" s="54"/>
      <c r="G31" s="54"/>
      <c r="H31" s="17"/>
      <c r="I31" s="5"/>
    </row>
    <row r="32" spans="2:9" x14ac:dyDescent="0.25">
      <c r="B32" s="45"/>
      <c r="C32" s="46"/>
      <c r="D32" s="9"/>
      <c r="E32" s="19"/>
      <c r="F32" s="54"/>
      <c r="G32" s="54"/>
      <c r="H32" s="17"/>
      <c r="I32" s="5"/>
    </row>
    <row r="33" spans="2:9" ht="15.75" thickBot="1" x14ac:dyDescent="0.3">
      <c r="B33" s="51"/>
      <c r="C33" s="52"/>
      <c r="D33" s="10"/>
      <c r="E33" s="20"/>
      <c r="F33" s="55"/>
      <c r="G33" s="55"/>
      <c r="H33" s="18"/>
      <c r="I33" s="5"/>
    </row>
    <row r="37" spans="2:9" x14ac:dyDescent="0.25">
      <c r="D37" s="21"/>
    </row>
    <row r="38" spans="2:9" x14ac:dyDescent="0.25">
      <c r="B38" s="50"/>
      <c r="C38" s="50"/>
      <c r="D38" s="50"/>
    </row>
    <row r="39" spans="2:9" x14ac:dyDescent="0.25">
      <c r="B39" s="49" t="s">
        <v>28</v>
      </c>
      <c r="C39" s="49"/>
      <c r="D39" s="49"/>
    </row>
  </sheetData>
  <mergeCells count="14">
    <mergeCell ref="B39:D39"/>
    <mergeCell ref="B38:D38"/>
    <mergeCell ref="B32:C32"/>
    <mergeCell ref="B33:C33"/>
    <mergeCell ref="F30:G30"/>
    <mergeCell ref="F31:G31"/>
    <mergeCell ref="F32:G32"/>
    <mergeCell ref="F33:G33"/>
    <mergeCell ref="B4:I4"/>
    <mergeCell ref="B27:C27"/>
    <mergeCell ref="B30:C30"/>
    <mergeCell ref="B31:C31"/>
    <mergeCell ref="C28:H28"/>
    <mergeCell ref="C29:H29"/>
  </mergeCells>
  <conditionalFormatting sqref="E6:F18">
    <cfRule type="cellIs" dxfId="0" priority="1" operator="lessThan">
      <formula>MIN($J6:$N6)</formula>
    </cfRule>
  </conditionalFormatting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Jarema Jiří</dc:creator>
  <cp:lastModifiedBy>Plačková Iva</cp:lastModifiedBy>
  <cp:lastPrinted>2018-09-26T09:35:45Z</cp:lastPrinted>
  <dcterms:created xsi:type="dcterms:W3CDTF">2018-09-24T12:46:32Z</dcterms:created>
  <dcterms:modified xsi:type="dcterms:W3CDTF">2019-06-24T06:19:32Z</dcterms:modified>
</cp:coreProperties>
</file>