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<sst xmlns="http://schemas.openxmlformats.org/spreadsheetml/2006/main" count="56" uniqueCount="56">
  <si>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</si>
  <si>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</si>
  <si>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</si>
  <si>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</si>
  <si>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</si>
  <si>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</si>
  <si>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</si>
  <si>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</si>
  <si>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Q2613X</t>
  </si>
  <si>
    <t>toner - black pro HP LJ 1300</t>
  </si>
  <si>
    <t>CE278A</t>
  </si>
  <si>
    <t>toner - black pro HP LJ 1536mfp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</si>
  <si>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</si>
  <si>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</si>
  <si>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</si>
  <si>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</si>
  <si>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</si>
  <si>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</si>
  <si>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</si>
  <si>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</si>
  <si>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</si>
  <si>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</si>
  <si>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</si>
  <si>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</si>
  <si>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</si>
  <si>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Nákup spotřebního materiálu 09/2018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</si>
  <si>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</si>
  <si>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</si>
  <si>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</si>
  <si>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</si>
  <si>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</si>
  <si>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</si>
  <si>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</si>
  <si>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</si>
  <si>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</si>
  <si>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</si>
  <si>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</si>
  <si>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</si>
  <si>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</si>
  <si>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TN-2120</t>
  </si>
  <si>
    <t>DR-2100</t>
  </si>
  <si>
    <t>TN-2421</t>
  </si>
  <si>
    <t>CF380A</t>
  </si>
  <si>
    <t>CF283X</t>
  </si>
  <si>
    <t>CF230X</t>
  </si>
  <si>
    <t>CE285A</t>
  </si>
  <si>
    <t>Q7553X</t>
  </si>
  <si>
    <t>Brother DCP-7040 - black</t>
  </si>
  <si>
    <t>Brother DCP-7040 - válec</t>
  </si>
  <si>
    <t>Brother HL-L23x2, DCP-L25x2, MFC-L27x2 - black</t>
  </si>
  <si>
    <t>HP CLJ M476nw - BK</t>
  </si>
  <si>
    <t>páska - black pro OKI Microline 6300FB</t>
  </si>
  <si>
    <t>toner - black pro HP LJ M225</t>
  </si>
  <si>
    <t>toner - black pro HP LJ M227</t>
  </si>
  <si>
    <t>toner - black pro HP LJ P1102</t>
  </si>
  <si>
    <t>toner - black pro HP LJ P2015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</si>
</sst>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333333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2" borderId="10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1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2"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i val="0"/>
        <u val="none"/>
        <strike val="0"/>
        <sz val="10"/>
        <name val="Calibri"/>
      </font>
      <alignment vertical="center" textRotation="0" wrapText="1" shrinkToFit="1" readingOrder="0"/>
      <border>
        <right style="thin"/>
      </border>
    </dxf>
    <dxf>
      <font>
        <i val="0"/>
        <u val="none"/>
        <strike val="0"/>
        <sz val="10"/>
        <name val="Calibri"/>
      </font>
      <border>
        <right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17" totalsRowCount="1" headerRowDxfId="21" dataDxfId="20" totalsRowDxfId="19">
  <autoFilter ref="B5:I16"/>
  <tableColumns count="8">
    <tableColumn id="1" name="Poř." dataDxfId="15" totalsRowLabel="Celkem" totalsRowDxfId="10"/>
    <tableColumn id="2" name="Položka-typ" dataDxfId="14" totalsRowDxfId="9"/>
    <tableColumn id="3" name="Položka-popis" dataDxfId="2" totalsRowDxfId="8"/>
    <tableColumn id="4" name="Počet kusů" dataDxfId="0" totalsRowDxfId="7"/>
    <tableColumn id="5" name="Jednotková cena bez DPH" dataDxfId="1" totalsRowDxfId="6"/>
    <tableColumn id="6" name="Nabídková cena bez DPH" dataDxfId="18" totalsRowFunction="sum" totalsRowDxfId="5">
      <calculatedColumnFormula>E6*F6</calculatedColumnFormula>
    </tableColumn>
    <tableColumn id="7" name="DPH" dataDxfId="17" totalsRowFunction="sum" totalsRowDxfId="4">
      <calculatedColumnFormula>G6*0.21</calculatedColumnFormula>
    </tableColumn>
    <tableColumn id="8" name="Nabídková cena s DPH" dataDxfId="16" totalsRowFunction="sum" totalsRowDxfId="3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 topLeftCell="A1">
      <selection activeCell="K17" sqref="K17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26</v>
      </c>
    </row>
    <row r="2" spans="2:3" ht="15">
      <c r="B2" t="s">
        <v>23</v>
      </c>
      <c r="C2" s="2" t="s">
        <v>25</v>
      </c>
    </row>
    <row r="3" ht="15">
      <c r="C3" s="2"/>
    </row>
    <row r="4" spans="2:9" ht="15">
      <c r="B4" s="24" t="s">
        <v>38</v>
      </c>
      <c r="C4" s="24"/>
      <c r="D4" s="24"/>
      <c r="E4" s="24"/>
      <c r="F4" s="24"/>
      <c r="G4" s="24"/>
      <c r="H4" s="24"/>
      <c r="I4" s="24"/>
    </row>
    <row r="5" spans="2:10" s="2" customFormat="1" ht="26.25">
      <c r="B5" s="15" t="s">
        <v>0</v>
      </c>
      <c r="C5" s="15" t="s">
        <v>6</v>
      </c>
      <c r="D5" s="15" t="s">
        <v>7</v>
      </c>
      <c r="E5" s="16" t="s">
        <v>1</v>
      </c>
      <c r="F5" s="15" t="s">
        <v>5</v>
      </c>
      <c r="G5" s="15" t="s">
        <v>2</v>
      </c>
      <c r="H5" s="15" t="s">
        <v>3</v>
      </c>
      <c r="I5" s="15" t="s">
        <v>4</v>
      </c>
      <c r="J5" s="1"/>
    </row>
    <row r="6" spans="2:9" ht="15">
      <c r="B6" s="11" t="s">
        <v>12</v>
      </c>
      <c r="C6" s="48" t="s">
        <v>39</v>
      </c>
      <c r="D6" s="46" t="s">
        <v>47</v>
      </c>
      <c r="E6" s="51">
        <v>6</v>
      </c>
      <c r="F6" s="12"/>
      <c r="G6" s="13">
        <f>E6*F6</f>
        <v>0</v>
      </c>
      <c r="H6" s="13">
        <f>G6*0.21</f>
        <v>0</v>
      </c>
      <c r="I6" s="14">
        <f>H6+G6</f>
        <v>0</v>
      </c>
    </row>
    <row r="7" spans="2:9" ht="15">
      <c r="B7" s="11" t="s">
        <v>14</v>
      </c>
      <c r="C7" s="48" t="s">
        <v>40</v>
      </c>
      <c r="D7" s="46" t="s">
        <v>48</v>
      </c>
      <c r="E7" s="51">
        <v>3</v>
      </c>
      <c r="F7" s="12"/>
      <c r="G7" s="13">
        <f aca="true" t="shared" si="0" ref="G7:G16">E7*F7</f>
        <v>0</v>
      </c>
      <c r="H7" s="13">
        <f aca="true" t="shared" si="1" ref="H7:H16">G7*0.21</f>
        <v>0</v>
      </c>
      <c r="I7" s="14">
        <f aca="true" t="shared" si="2" ref="I7:I16">H7+G7</f>
        <v>0</v>
      </c>
    </row>
    <row r="8" spans="2:9" ht="25.5">
      <c r="B8" s="11" t="s">
        <v>15</v>
      </c>
      <c r="C8" s="48" t="s">
        <v>41</v>
      </c>
      <c r="D8" s="46" t="s">
        <v>49</v>
      </c>
      <c r="E8" s="51">
        <v>8</v>
      </c>
      <c r="F8" s="12"/>
      <c r="G8" s="13">
        <f t="shared" si="0"/>
        <v>0</v>
      </c>
      <c r="H8" s="13">
        <f t="shared" si="1"/>
        <v>0</v>
      </c>
      <c r="I8" s="14">
        <f t="shared" si="2"/>
        <v>0</v>
      </c>
    </row>
    <row r="9" spans="2:9" ht="15">
      <c r="B9" s="11" t="s">
        <v>16</v>
      </c>
      <c r="C9" s="48" t="s">
        <v>42</v>
      </c>
      <c r="D9" s="46" t="s">
        <v>50</v>
      </c>
      <c r="E9" s="51">
        <v>1</v>
      </c>
      <c r="F9" s="12"/>
      <c r="G9" s="13">
        <f t="shared" si="0"/>
        <v>0</v>
      </c>
      <c r="H9" s="13">
        <f t="shared" si="1"/>
        <v>0</v>
      </c>
      <c r="I9" s="14">
        <f t="shared" si="2"/>
        <v>0</v>
      </c>
    </row>
    <row r="10" spans="2:9" ht="25.5">
      <c r="B10" s="11" t="s">
        <v>17</v>
      </c>
      <c r="C10" s="49">
        <v>43503601</v>
      </c>
      <c r="D10" s="46" t="s">
        <v>51</v>
      </c>
      <c r="E10" s="51">
        <v>4</v>
      </c>
      <c r="F10" s="12"/>
      <c r="G10" s="13">
        <f t="shared" si="0"/>
        <v>0</v>
      </c>
      <c r="H10" s="13">
        <f t="shared" si="1"/>
        <v>0</v>
      </c>
      <c r="I10" s="14">
        <f t="shared" si="2"/>
        <v>0</v>
      </c>
    </row>
    <row r="11" spans="2:9" ht="15">
      <c r="B11" s="11" t="s">
        <v>18</v>
      </c>
      <c r="C11" s="48" t="s">
        <v>8</v>
      </c>
      <c r="D11" s="45" t="s">
        <v>9</v>
      </c>
      <c r="E11" s="51">
        <v>5</v>
      </c>
      <c r="F11" s="12"/>
      <c r="G11" s="13">
        <f t="shared" si="0"/>
        <v>0</v>
      </c>
      <c r="H11" s="13">
        <f t="shared" si="1"/>
        <v>0</v>
      </c>
      <c r="I11" s="14">
        <f t="shared" si="2"/>
        <v>0</v>
      </c>
    </row>
    <row r="12" spans="2:9" ht="15">
      <c r="B12" s="11" t="s">
        <v>13</v>
      </c>
      <c r="C12" s="48" t="s">
        <v>10</v>
      </c>
      <c r="D12" s="46" t="s">
        <v>11</v>
      </c>
      <c r="E12" s="51">
        <v>10</v>
      </c>
      <c r="F12" s="12"/>
      <c r="G12" s="13">
        <f t="shared" si="0"/>
        <v>0</v>
      </c>
      <c r="H12" s="13">
        <f t="shared" si="1"/>
        <v>0</v>
      </c>
      <c r="I12" s="14">
        <f t="shared" si="2"/>
        <v>0</v>
      </c>
    </row>
    <row r="13" spans="2:9" ht="15">
      <c r="B13" s="11" t="s">
        <v>19</v>
      </c>
      <c r="C13" s="48" t="s">
        <v>43</v>
      </c>
      <c r="D13" s="46" t="s">
        <v>52</v>
      </c>
      <c r="E13" s="51">
        <v>10</v>
      </c>
      <c r="F13" s="12"/>
      <c r="G13" s="13">
        <f t="shared" si="0"/>
        <v>0</v>
      </c>
      <c r="H13" s="13">
        <f t="shared" si="1"/>
        <v>0</v>
      </c>
      <c r="I13" s="14">
        <f t="shared" si="2"/>
        <v>0</v>
      </c>
    </row>
    <row r="14" spans="2:9" ht="15">
      <c r="B14" s="11" t="s">
        <v>20</v>
      </c>
      <c r="C14" s="48" t="s">
        <v>44</v>
      </c>
      <c r="D14" s="46" t="s">
        <v>53</v>
      </c>
      <c r="E14" s="51">
        <v>8</v>
      </c>
      <c r="F14" s="12"/>
      <c r="G14" s="13">
        <f t="shared" si="0"/>
        <v>0</v>
      </c>
      <c r="H14" s="13">
        <f t="shared" si="1"/>
        <v>0</v>
      </c>
      <c r="I14" s="14">
        <f t="shared" si="2"/>
        <v>0</v>
      </c>
    </row>
    <row r="15" spans="2:9" ht="15">
      <c r="B15" s="11" t="s">
        <v>21</v>
      </c>
      <c r="C15" s="48" t="s">
        <v>45</v>
      </c>
      <c r="D15" s="46" t="s">
        <v>54</v>
      </c>
      <c r="E15" s="51">
        <v>10</v>
      </c>
      <c r="F15" s="12"/>
      <c r="G15" s="13">
        <f t="shared" si="0"/>
        <v>0</v>
      </c>
      <c r="H15" s="13">
        <f t="shared" si="1"/>
        <v>0</v>
      </c>
      <c r="I15" s="14">
        <f t="shared" si="2"/>
        <v>0</v>
      </c>
    </row>
    <row r="16" spans="2:9" ht="15">
      <c r="B16" s="11" t="s">
        <v>22</v>
      </c>
      <c r="C16" s="50" t="s">
        <v>46</v>
      </c>
      <c r="D16" s="47" t="s">
        <v>55</v>
      </c>
      <c r="E16" s="52">
        <v>8</v>
      </c>
      <c r="F16" s="12"/>
      <c r="G16" s="13">
        <f t="shared" si="0"/>
        <v>0</v>
      </c>
      <c r="H16" s="13">
        <f t="shared" si="1"/>
        <v>0</v>
      </c>
      <c r="I16" s="14">
        <f t="shared" si="2"/>
        <v>0</v>
      </c>
    </row>
    <row r="17" spans="2:9" ht="15">
      <c r="B17" s="40" t="s">
        <v>24</v>
      </c>
      <c r="C17" s="40"/>
      <c r="D17" s="40"/>
      <c r="E17" s="41"/>
      <c r="F17" s="42"/>
      <c r="G17" s="43">
        <f>SUBTOTAL(109,[Nabídková cena bez DPH])</f>
        <v>0</v>
      </c>
      <c r="H17" s="43">
        <f>SUBTOTAL(109,[DPH])</f>
        <v>0</v>
      </c>
      <c r="I17" s="44">
        <f>SUBTOTAL(109,[Nabídková cena s DPH])</f>
        <v>0</v>
      </c>
    </row>
    <row r="18" ht="15.75" thickBot="1"/>
    <row r="19" spans="2:9" ht="15">
      <c r="B19" s="25" t="s">
        <v>27</v>
      </c>
      <c r="C19" s="26"/>
      <c r="D19" s="8" t="s">
        <v>31</v>
      </c>
      <c r="E19" s="3"/>
      <c r="F19" s="3"/>
      <c r="G19" s="3"/>
      <c r="H19" s="4"/>
      <c r="I19" s="5"/>
    </row>
    <row r="20" spans="2:9" ht="15">
      <c r="B20" s="6" t="s">
        <v>30</v>
      </c>
      <c r="C20" s="31" t="s">
        <v>28</v>
      </c>
      <c r="D20" s="31"/>
      <c r="E20" s="31"/>
      <c r="F20" s="31"/>
      <c r="G20" s="31"/>
      <c r="H20" s="32"/>
      <c r="I20" s="5"/>
    </row>
    <row r="21" spans="2:9" ht="15">
      <c r="B21" s="7"/>
      <c r="C21" s="31" t="s">
        <v>29</v>
      </c>
      <c r="D21" s="31"/>
      <c r="E21" s="31"/>
      <c r="F21" s="31"/>
      <c r="G21" s="31"/>
      <c r="H21" s="32"/>
      <c r="I21" s="5"/>
    </row>
    <row r="22" spans="2:9" ht="15">
      <c r="B22" s="27" t="s">
        <v>32</v>
      </c>
      <c r="C22" s="28"/>
      <c r="D22" s="17" t="s">
        <v>33</v>
      </c>
      <c r="E22" s="17" t="s">
        <v>34</v>
      </c>
      <c r="F22" s="37" t="s">
        <v>35</v>
      </c>
      <c r="G22" s="37"/>
      <c r="H22" s="18" t="s">
        <v>36</v>
      </c>
      <c r="I22" s="5"/>
    </row>
    <row r="23" spans="2:9" ht="15">
      <c r="B23" s="29"/>
      <c r="C23" s="30"/>
      <c r="D23" s="9"/>
      <c r="E23" s="21"/>
      <c r="F23" s="38"/>
      <c r="G23" s="38"/>
      <c r="H23" s="19"/>
      <c r="I23" s="5"/>
    </row>
    <row r="24" spans="2:9" ht="15">
      <c r="B24" s="29"/>
      <c r="C24" s="30"/>
      <c r="D24" s="9"/>
      <c r="E24" s="21"/>
      <c r="F24" s="38"/>
      <c r="G24" s="38"/>
      <c r="H24" s="19"/>
      <c r="I24" s="5"/>
    </row>
    <row r="25" spans="2:9" ht="15.75" thickBot="1">
      <c r="B25" s="35"/>
      <c r="C25" s="36"/>
      <c r="D25" s="10"/>
      <c r="E25" s="22"/>
      <c r="F25" s="39"/>
      <c r="G25" s="39"/>
      <c r="H25" s="20"/>
      <c r="I25" s="5"/>
    </row>
    <row r="29" ht="15">
      <c r="D29" s="23"/>
    </row>
    <row r="30" spans="2:4" ht="15">
      <c r="B30" s="34"/>
      <c r="C30" s="34"/>
      <c r="D30" s="34"/>
    </row>
    <row r="31" spans="2:4" ht="15">
      <c r="B31" s="33" t="s">
        <v>37</v>
      </c>
      <c r="C31" s="33"/>
      <c r="D31" s="33"/>
    </row>
  </sheetData>
  <mergeCells count="14">
    <mergeCell ref="B31:D31"/>
    <mergeCell ref="B30:D30"/>
    <mergeCell ref="B24:C24"/>
    <mergeCell ref="B25:C25"/>
    <mergeCell ref="F22:G22"/>
    <mergeCell ref="F23:G23"/>
    <mergeCell ref="F24:G24"/>
    <mergeCell ref="F25:G25"/>
    <mergeCell ref="B4:I4"/>
    <mergeCell ref="B19:C19"/>
    <mergeCell ref="B22:C22"/>
    <mergeCell ref="B23:C23"/>
    <mergeCell ref="C20:H20"/>
    <mergeCell ref="C21:H21"/>
  </mergeCells>
  <conditionalFormatting sqref="E6:E10">
    <cfRule type="cellIs" priority="3" dxfId="11" operator="lessThan">
      <formula>MIN($J6:$N6)</formula>
    </cfRule>
  </conditionalFormatting>
  <conditionalFormatting sqref="E12:E13">
    <cfRule type="cellIs" priority="2" dxfId="11" operator="lessThan">
      <formula>MIN($J12:$N12)</formula>
    </cfRule>
  </conditionalFormatting>
  <conditionalFormatting sqref="E14:E16">
    <cfRule type="cellIs" priority="1" dxfId="11" operator="lessThan">
      <formula>MIN($J14:$N14)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Bednaříková Petra</cp:lastModifiedBy>
  <cp:lastPrinted>2018-09-26T09:35:45Z</cp:lastPrinted>
  <dcterms:created xsi:type="dcterms:W3CDTF">2018-09-24T12:46:32Z</dcterms:created>
  <dcterms:modified xsi:type="dcterms:W3CDTF">2018-10-29T08:49:53Z</dcterms:modified>
  <cp:category/>
  <cp:version/>
  <cp:contentType/>
  <cp:contentStatus/>
</cp:coreProperties>
</file>