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iva.plackova\Downloads\"/>
    </mc:Choice>
  </mc:AlternateContent>
  <xr:revisionPtr revIDLastSave="0" documentId="13_ncr:201_{FD1942BC-9084-4CCD-9428-A0CE1CADAADB}" xr6:coauthVersionLast="47" xr6:coauthVersionMax="47" xr10:uidLastSave="{00000000-0000-0000-0000-000000000000}"/>
  <bookViews>
    <workbookView xWindow="-120" yWindow="-120" windowWidth="29040" windowHeight="15720" xr2:uid="{00000000-000D-0000-FFFF-FFFF00000000}"/>
  </bookViews>
  <sheets>
    <sheet name="Nabídka" sheetId="1" r:id="rId1"/>
    <sheet name="List1" sheetId="2" r:id="rId2"/>
  </sheets>
  <definedNames>
    <definedName name="MDK">#REF!</definedName>
    <definedName name="MMK">Tabulka1[]</definedName>
    <definedName name="Print_Area" localSheetId="0">Nabídka!$B:$I</definedName>
    <definedName name="RKK">#REF!</definedName>
    <definedName name="SSK">#REF!</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4" i="1" l="1"/>
  <c r="G24" i="1"/>
  <c r="H24" i="1"/>
  <c r="I24" i="1"/>
  <c r="B26" i="1"/>
  <c r="G26" i="1"/>
  <c r="H26" i="1" s="1"/>
  <c r="I26" i="1" s="1"/>
  <c r="B23" i="1" l="1"/>
  <c r="G23" i="1"/>
  <c r="H23" i="1" s="1"/>
  <c r="I23" i="1" s="1"/>
  <c r="B25" i="1"/>
  <c r="G25" i="1"/>
  <c r="H25" i="1" s="1"/>
  <c r="I25" i="1" s="1"/>
  <c r="B22" i="1"/>
  <c r="G22" i="1"/>
  <c r="H22" i="1" s="1"/>
  <c r="I22" i="1" s="1"/>
  <c r="B19" i="1"/>
  <c r="G19" i="1"/>
  <c r="H19" i="1" s="1"/>
  <c r="I19" i="1" s="1"/>
  <c r="B20" i="1"/>
  <c r="G20" i="1"/>
  <c r="H20" i="1" s="1"/>
  <c r="I20" i="1" s="1"/>
  <c r="B21" i="1"/>
  <c r="G21" i="1"/>
  <c r="H21" i="1" s="1"/>
  <c r="I21" i="1" s="1"/>
  <c r="B15" i="1" l="1"/>
  <c r="B16" i="1"/>
  <c r="B17" i="1"/>
  <c r="B18" i="1"/>
  <c r="G15" i="1" l="1"/>
  <c r="G16" i="1"/>
  <c r="H16" i="1" s="1"/>
  <c r="I16" i="1" s="1"/>
  <c r="G17" i="1"/>
  <c r="H17" i="1" s="1"/>
  <c r="I17" i="1" s="1"/>
  <c r="G18" i="1"/>
  <c r="H18" i="1" s="1"/>
  <c r="I18" i="1" s="1"/>
  <c r="H15" i="1" l="1"/>
  <c r="I15" i="1" l="1"/>
  <c r="H27" i="1" l="1"/>
  <c r="G27" i="1"/>
  <c r="I27" i="1" l="1"/>
</calcChain>
</file>

<file path=xl/sharedStrings.xml><?xml version="1.0" encoding="utf-8"?>
<sst xmlns="http://schemas.openxmlformats.org/spreadsheetml/2006/main" count="76" uniqueCount="70">
  <si>
    <t>Poř.</t>
  </si>
  <si>
    <t>Počet kusů</t>
  </si>
  <si>
    <t>Nabídková cena bez DPH</t>
  </si>
  <si>
    <t>DPH</t>
  </si>
  <si>
    <t>Nabídková cena s DPH</t>
  </si>
  <si>
    <t>Jednotková cena bez DPH</t>
  </si>
  <si>
    <t>Položka-typ</t>
  </si>
  <si>
    <t>Celkem</t>
  </si>
  <si>
    <t>Statutární město Karviná</t>
  </si>
  <si>
    <t>epodatelna@karvina.cz</t>
  </si>
  <si>
    <t>Nabídka - Položkový rozpočet</t>
  </si>
  <si>
    <t>IČO:</t>
  </si>
  <si>
    <t>00297534</t>
  </si>
  <si>
    <t>DIČ:</t>
  </si>
  <si>
    <t>CZ00297534</t>
  </si>
  <si>
    <t xml:space="preserve">es5bv8q </t>
  </si>
  <si>
    <t>OBJEDNATEL:</t>
  </si>
  <si>
    <t>FAKTURAČNÍ ADRESA:</t>
  </si>
  <si>
    <t>MÍSTO DODÁNÍ:</t>
  </si>
  <si>
    <t>DATOVÁ SCHRÁNKA:</t>
  </si>
  <si>
    <t>KONTAKTNÍ OSOBY:</t>
  </si>
  <si>
    <t>DODAVATEL:</t>
  </si>
  <si>
    <t>ZAKÁZKA:</t>
  </si>
  <si>
    <t>ČÁST:</t>
  </si>
  <si>
    <t>E-MAIL:</t>
  </si>
  <si>
    <t>DNS:</t>
  </si>
  <si>
    <t xml:space="preserve">Fryštátská 72/1, 733 24 Karviná </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</si>
  <si>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</si>
  <si>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</si>
  <si>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</si>
  <si>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</si>
  <si>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</si>
  <si>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</si>
  <si>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</si>
  <si>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</si>
  <si>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</si>
  <si>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mininální požadované parametry</t>
  </si>
  <si>
    <t>POL</t>
  </si>
  <si>
    <t>ORG</t>
  </si>
  <si>
    <t>Celkový součet</t>
  </si>
  <si>
    <t>Součet z Nabídková cena s DPH</t>
  </si>
  <si>
    <t>* pokud jsou minimální požadované parametry stanoveny odkazem na konkrétní výrobek nebo značku, může jej dodavatel nahradit jiným výrobkem splňujícím ve všech ohledech parametry uvedeného výrobku</t>
  </si>
  <si>
    <t xml:space="preserve"> - </t>
  </si>
  <si>
    <t>poklepáním elektronicky podepište:</t>
  </si>
  <si>
    <t>Iva Plačková, tel. 596 387 396 nebo 720 955 915 nebo Petra Bednaříková, tel. 596 387 722 nebo 771 240 295</t>
  </si>
  <si>
    <t>Magistrát města Karviné, budova B, ul. Karola Śliwky 618, Karviná-Fryštát , přízemí kanc. 36 ( RNDr. Vozár)</t>
  </si>
  <si>
    <t>Dynamický nákupní systém pro ICT 2024-2028</t>
  </si>
  <si>
    <t>switch</t>
  </si>
  <si>
    <t>MikroTik E60iUGS, hEX S (2025 version) s POE-in 	802.3af/at</t>
  </si>
  <si>
    <t>Sloupec1</t>
  </si>
  <si>
    <t>Nákup drobných ICT zařízení a materiálu 11/2026</t>
  </si>
  <si>
    <t>hydrogelová folie na MT</t>
  </si>
  <si>
    <t>MT Redmi Note 11</t>
  </si>
  <si>
    <t>Samsung Galaxy S23</t>
  </si>
  <si>
    <t>obal PVC na MT</t>
  </si>
  <si>
    <t>kabel pro MT</t>
  </si>
  <si>
    <t>USB-C na USB-C, 1-2 metry</t>
  </si>
  <si>
    <t>inkoustová náplň do plotru</t>
  </si>
  <si>
    <t>HP 727 photo black 300 ml (F9J79A) originální</t>
  </si>
  <si>
    <t>rolový papír do plotru</t>
  </si>
  <si>
    <t>HP Coated Paper 610 mm x 45,7 m, 90 g/m2 (C6019B)</t>
  </si>
  <si>
    <t>HP Coated Paper 914 mm x 45,7 m, 90 g/m2 (C6020B)</t>
  </si>
  <si>
    <t>vertikální myš bezdrátová</t>
  </si>
  <si>
    <t>Connect IT for health verti wireless</t>
  </si>
  <si>
    <t>kabel HDMI - DP</t>
  </si>
  <si>
    <t>C-TECH DisplayPort/HDMI, 2m</t>
  </si>
  <si>
    <t>nabíjecí adapter</t>
  </si>
  <si>
    <t>D-Link DCF-141</t>
  </si>
  <si>
    <t>tester</t>
  </si>
  <si>
    <t>Optický tester - lokátor 10mW (10km, Ferule univerzální průměr 2,5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</si>
</sst>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23"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sz val="10"/>
      <color rgb="FF0070C0"/>
      <name val="Calibri"/>
      <family val="2"/>
      <charset val="238"/>
      <scheme val="minor"/>
    </font>
    <font>
      <sz val="10"/>
      <color rgb="FFC00000"/>
      <name val="Calibri"/>
      <family val="2"/>
      <charset val="238"/>
      <scheme val="minor"/>
    </font>
    <font>
      <b/>
      <sz val="10"/>
      <color rgb="FFC00000"/>
      <name val="Calibri"/>
      <family val="2"/>
      <charset val="238"/>
      <scheme val="minor"/>
    </font>
    <font>
      <b/>
      <sz val="11"/>
      <color theme="0"/>
      <name val="Calibri"/>
      <family val="2"/>
      <charset val="238"/>
      <scheme val="minor"/>
    </font>
    <font>
      <sz val="8"/>
      <color theme="1"/>
      <name val="Calibri"/>
      <family val="2"/>
      <charset val="238"/>
      <scheme val="minor"/>
    </font>
    <font>
      <sz val="10"/>
      <color theme="1"/>
      <name val="Calibri"/>
      <scheme val="minor"/>
    </font>
    <font>
      <b/>
      <sz val="10"/>
      <color theme="1"/>
      <name val="Calibri"/>
      <scheme val="minor"/>
    </font>
  </fonts>
  <fills count="5">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7030A0"/>
        <bgColor indexed="64"/>
      </patternFill>
    </fill>
  </fills>
  <borders count="24">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1" fillId="3" borderId="0" applyNumberFormat="0" applyBorder="0" applyAlignment="0" applyProtection="0"/>
  </cellStyleXfs>
  <cellXfs count="112">
    <xf numFmtId="0" fontId="0" fillId="0" borderId="0" xfId="0"/>
    <xf numFmtId="0" fontId="2" fillId="0" borderId="0" xfId="0" applyFont="1"/>
    <xf numFmtId="0" fontId="4" fillId="0" borderId="0" xfId="0" applyFont="1" applyBorder="1" applyAlignment="1">
      <alignment wrapText="1"/>
    </xf>
    <xf numFmtId="44" fontId="6" fillId="0" borderId="0" xfId="1" applyNumberFormat="1" applyFont="1" applyFill="1" applyBorder="1"/>
    <xf numFmtId="44" fontId="7" fillId="0" borderId="0" xfId="1" applyNumberFormat="1" applyFont="1" applyFill="1" applyBorder="1"/>
    <xf numFmtId="0" fontId="2" fillId="0" borderId="0" xfId="0" applyFont="1" applyBorder="1" applyAlignment="1">
      <alignment horizontal="left"/>
    </xf>
    <xf numFmtId="0" fontId="10" fillId="0" borderId="0" xfId="0" applyFont="1" applyBorder="1" applyAlignment="1"/>
    <xf numFmtId="44" fontId="14" fillId="0" borderId="0" xfId="0" applyNumberFormat="1" applyFont="1" applyFill="1" applyBorder="1"/>
    <xf numFmtId="0" fontId="12" fillId="3" borderId="7" xfId="2" applyFont="1" applyBorder="1"/>
    <xf numFmtId="0" fontId="12" fillId="3" borderId="9" xfId="2" applyFont="1" applyBorder="1"/>
    <xf numFmtId="0" fontId="9" fillId="0" borderId="3" xfId="0" applyFont="1" applyBorder="1" applyAlignment="1">
      <alignment horizontal="right"/>
    </xf>
    <xf numFmtId="0" fontId="3" fillId="0" borderId="16" xfId="0" applyFont="1" applyBorder="1" applyAlignment="1">
      <alignment horizontal="right"/>
    </xf>
    <xf numFmtId="0" fontId="15" fillId="0" borderId="6" xfId="0" applyFont="1" applyBorder="1"/>
    <xf numFmtId="44" fontId="17" fillId="0" borderId="0" xfId="0" applyNumberFormat="1" applyFont="1" applyFill="1" applyBorder="1"/>
    <xf numFmtId="44" fontId="18" fillId="0" borderId="0" xfId="0" applyNumberFormat="1" applyFont="1" applyFill="1" applyBorder="1"/>
    <xf numFmtId="1" fontId="0" fillId="0" borderId="0" xfId="0" applyNumberFormat="1"/>
    <xf numFmtId="1" fontId="3" fillId="0" borderId="0" xfId="0" applyNumberFormat="1" applyFont="1"/>
    <xf numFmtId="1" fontId="0" fillId="0" borderId="0" xfId="0" applyNumberFormat="1" applyAlignment="1">
      <alignment vertical="top" wrapText="1"/>
    </xf>
    <xf numFmtId="49" fontId="0" fillId="0" borderId="0" xfId="0" applyNumberFormat="1"/>
    <xf numFmtId="49" fontId="3" fillId="0" borderId="0" xfId="0" applyNumberFormat="1" applyFont="1"/>
    <xf numFmtId="49" fontId="0" fillId="0" borderId="0" xfId="0" applyNumberFormat="1" applyAlignment="1">
      <alignment vertical="top" wrapText="1"/>
    </xf>
    <xf numFmtId="0" fontId="12" fillId="0" borderId="0" xfId="0" applyFont="1" applyBorder="1" applyAlignment="1"/>
    <xf numFmtId="0" fontId="12" fillId="0" borderId="6" xfId="0" applyFont="1" applyBorder="1" applyAlignment="1"/>
    <xf numFmtId="0" fontId="0" fillId="0" borderId="0" xfId="0" pivotButton="1"/>
    <xf numFmtId="1" fontId="0" fillId="0" borderId="0" xfId="0" applyNumberFormat="1" applyAlignment="1">
      <alignment horizontal="left"/>
    </xf>
    <xf numFmtId="44" fontId="0" fillId="0" borderId="0" xfId="0" applyNumberFormat="1"/>
    <xf numFmtId="0" fontId="10" fillId="0" borderId="0" xfId="0" applyFont="1" applyBorder="1" applyAlignment="1">
      <alignment vertical="top"/>
    </xf>
    <xf numFmtId="0" fontId="0" fillId="0" borderId="0" xfId="0" applyBorder="1" applyAlignment="1">
      <alignment horizontal="right" vertical="top"/>
    </xf>
    <xf numFmtId="0" fontId="2" fillId="0" borderId="0" xfId="0" applyFont="1" applyBorder="1" applyAlignment="1">
      <alignment horizontal="left" vertical="top"/>
    </xf>
    <xf numFmtId="0" fontId="10" fillId="0" borderId="3" xfId="0" applyFont="1" applyBorder="1" applyAlignment="1">
      <alignment vertical="top"/>
    </xf>
    <xf numFmtId="49" fontId="12" fillId="0" borderId="3" xfId="0" applyNumberFormat="1" applyFont="1" applyBorder="1" applyAlignment="1">
      <alignment vertical="top"/>
    </xf>
    <xf numFmtId="0" fontId="12" fillId="0" borderId="0" xfId="0" applyFont="1" applyBorder="1" applyAlignment="1">
      <alignment vertical="top"/>
    </xf>
    <xf numFmtId="0" fontId="3" fillId="0" borderId="0" xfId="0" applyFont="1" applyBorder="1" applyAlignment="1">
      <alignment vertical="top"/>
    </xf>
    <xf numFmtId="0" fontId="10" fillId="3" borderId="16" xfId="2" applyFont="1" applyBorder="1" applyAlignment="1">
      <alignment horizontal="left" vertical="top"/>
    </xf>
    <xf numFmtId="49" fontId="10" fillId="3" borderId="16" xfId="2" applyNumberFormat="1" applyFont="1" applyBorder="1" applyAlignment="1">
      <alignment horizontal="left" vertical="top"/>
    </xf>
    <xf numFmtId="0" fontId="4" fillId="0" borderId="0" xfId="0" applyFont="1" applyBorder="1" applyAlignment="1">
      <alignment vertical="top" wrapText="1"/>
    </xf>
    <xf numFmtId="0" fontId="3" fillId="0" borderId="0" xfId="0" applyFont="1" applyFill="1" applyBorder="1" applyAlignment="1">
      <alignment vertical="top" wrapText="1"/>
    </xf>
    <xf numFmtId="0" fontId="3" fillId="0" borderId="0" xfId="0" applyFont="1" applyFill="1" applyBorder="1" applyAlignment="1">
      <alignment vertical="top"/>
    </xf>
    <xf numFmtId="0" fontId="16" fillId="0" borderId="0" xfId="0" applyNumberFormat="1" applyFont="1" applyFill="1" applyBorder="1" applyAlignment="1">
      <alignment vertical="top"/>
    </xf>
    <xf numFmtId="0" fontId="2" fillId="3" borderId="5" xfId="2" applyFont="1" applyBorder="1" applyAlignment="1">
      <alignment horizontal="center" vertical="top"/>
    </xf>
    <xf numFmtId="0" fontId="15" fillId="0" borderId="0" xfId="0" applyFont="1" applyBorder="1" applyAlignment="1">
      <alignment vertical="top"/>
    </xf>
    <xf numFmtId="0" fontId="11" fillId="3" borderId="1" xfId="2" applyFont="1" applyBorder="1" applyAlignment="1">
      <alignment vertical="top"/>
    </xf>
    <xf numFmtId="0" fontId="11" fillId="3" borderId="8" xfId="2" applyFont="1" applyBorder="1" applyAlignment="1">
      <alignment vertical="top"/>
    </xf>
    <xf numFmtId="0" fontId="6" fillId="0" borderId="0" xfId="0" applyFont="1" applyBorder="1" applyAlignment="1">
      <alignment vertical="top"/>
    </xf>
    <xf numFmtId="0" fontId="6" fillId="0" borderId="0" xfId="0" applyFont="1" applyFill="1" applyBorder="1" applyAlignment="1">
      <alignment vertical="top"/>
    </xf>
    <xf numFmtId="0" fontId="6" fillId="0" borderId="0" xfId="0" applyFont="1" applyFill="1" applyBorder="1" applyAlignment="1">
      <alignment vertical="top" wrapText="1"/>
    </xf>
    <xf numFmtId="0" fontId="13" fillId="0" borderId="0" xfId="0" applyNumberFormat="1" applyFont="1" applyFill="1" applyBorder="1" applyAlignment="1">
      <alignment vertical="top"/>
    </xf>
    <xf numFmtId="0" fontId="0" fillId="0" borderId="0" xfId="0" applyAlignment="1">
      <alignment vertical="top"/>
    </xf>
    <xf numFmtId="0" fontId="8" fillId="0" borderId="0" xfId="0" applyFont="1" applyBorder="1" applyAlignment="1">
      <alignment horizontal="left" vertical="top"/>
    </xf>
    <xf numFmtId="0" fontId="4" fillId="0" borderId="0" xfId="0" applyFont="1" applyBorder="1" applyAlignment="1">
      <alignment horizontal="center" vertical="center" wrapText="1"/>
    </xf>
    <xf numFmtId="0" fontId="6"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0" fillId="0" borderId="0" xfId="0" applyFont="1" applyBorder="1" applyAlignment="1">
      <alignment horizontal="center" vertical="center"/>
    </xf>
    <xf numFmtId="0" fontId="2" fillId="0" borderId="0"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49" fontId="9" fillId="0" borderId="16" xfId="2" applyNumberFormat="1" applyFont="1" applyFill="1" applyBorder="1" applyAlignment="1">
      <alignment horizontal="center" vertical="center"/>
    </xf>
    <xf numFmtId="0" fontId="15" fillId="0" borderId="21" xfId="0" applyFont="1" applyBorder="1" applyAlignment="1">
      <alignment horizontal="center" vertical="center"/>
    </xf>
    <xf numFmtId="0" fontId="11" fillId="3" borderId="20" xfId="2" applyFont="1" applyBorder="1" applyAlignment="1">
      <alignment horizontal="center" vertical="center"/>
    </xf>
    <xf numFmtId="0" fontId="11" fillId="3" borderId="19" xfId="2" applyFont="1" applyBorder="1" applyAlignment="1">
      <alignment horizontal="center" vertical="center"/>
    </xf>
    <xf numFmtId="0" fontId="0" fillId="0" borderId="0" xfId="0" applyAlignment="1">
      <alignment horizontal="center" vertical="center"/>
    </xf>
    <xf numFmtId="0" fontId="1" fillId="0" borderId="23" xfId="0" applyFont="1" applyBorder="1" applyAlignment="1">
      <alignment horizontal="center" vertical="center"/>
    </xf>
    <xf numFmtId="0" fontId="0" fillId="0" borderId="22" xfId="0" applyBorder="1"/>
    <xf numFmtId="0" fontId="3" fillId="0" borderId="22" xfId="0" applyFont="1" applyFill="1" applyBorder="1" applyAlignment="1">
      <alignment horizontal="center" vertical="center" wrapText="1"/>
    </xf>
    <xf numFmtId="0" fontId="3" fillId="0" borderId="22" xfId="0" applyFont="1" applyFill="1" applyBorder="1" applyAlignment="1">
      <alignment horizontal="center" vertical="top" wrapText="1"/>
    </xf>
    <xf numFmtId="0" fontId="1" fillId="0" borderId="22" xfId="0" applyFont="1" applyBorder="1" applyAlignment="1">
      <alignment horizontal="center" vertical="center"/>
    </xf>
    <xf numFmtId="0" fontId="21" fillId="0" borderId="0" xfId="0" applyFont="1"/>
    <xf numFmtId="44" fontId="22" fillId="0" borderId="0" xfId="0" applyNumberFormat="1" applyFont="1" applyFill="1"/>
    <xf numFmtId="44" fontId="21" fillId="0" borderId="0" xfId="0" applyNumberFormat="1" applyFont="1" applyFill="1"/>
    <xf numFmtId="0" fontId="22" fillId="0" borderId="0" xfId="0" applyFont="1" applyAlignment="1">
      <alignment wrapText="1"/>
    </xf>
    <xf numFmtId="0" fontId="15" fillId="0" borderId="11" xfId="0" applyFont="1" applyBorder="1" applyAlignment="1">
      <alignment horizontal="left" vertical="top"/>
    </xf>
    <xf numFmtId="0" fontId="15" fillId="0" borderId="0" xfId="0" applyFont="1" applyBorder="1" applyAlignment="1">
      <alignment horizontal="left" vertical="top"/>
    </xf>
    <xf numFmtId="0" fontId="11" fillId="3" borderId="5" xfId="2" applyFont="1" applyBorder="1" applyAlignment="1">
      <alignment horizontal="left" vertical="top"/>
    </xf>
    <xf numFmtId="0" fontId="11" fillId="3" borderId="1" xfId="2" applyFont="1" applyBorder="1" applyAlignment="1">
      <alignment horizontal="left" vertical="top"/>
    </xf>
    <xf numFmtId="0" fontId="5" fillId="0" borderId="0" xfId="0" applyFont="1" applyBorder="1" applyAlignment="1">
      <alignment horizontal="center" vertical="top"/>
    </xf>
    <xf numFmtId="0" fontId="8" fillId="0" borderId="0" xfId="0" applyFont="1" applyBorder="1" applyAlignment="1">
      <alignment horizontal="left" vertical="top"/>
    </xf>
    <xf numFmtId="0" fontId="15" fillId="0" borderId="0" xfId="0" applyFont="1" applyBorder="1" applyAlignment="1">
      <alignment horizontal="left"/>
    </xf>
    <xf numFmtId="0" fontId="11" fillId="3" borderId="1" xfId="2" applyFont="1" applyBorder="1" applyAlignment="1">
      <alignment horizontal="left" wrapText="1"/>
    </xf>
    <xf numFmtId="0" fontId="19" fillId="4" borderId="2" xfId="0" applyFont="1" applyFill="1" applyBorder="1" applyAlignment="1">
      <alignment horizontal="center"/>
    </xf>
    <xf numFmtId="0" fontId="19" fillId="4" borderId="3" xfId="0" applyFont="1" applyFill="1" applyBorder="1" applyAlignment="1">
      <alignment horizontal="center"/>
    </xf>
    <xf numFmtId="0" fontId="19" fillId="4" borderId="4" xfId="0" applyFont="1" applyFill="1" applyBorder="1" applyAlignment="1">
      <alignment horizontal="center"/>
    </xf>
    <xf numFmtId="0" fontId="0" fillId="0" borderId="0" xfId="0" applyFont="1" applyBorder="1" applyAlignment="1">
      <alignment horizontal="left"/>
    </xf>
    <xf numFmtId="0" fontId="0" fillId="0" borderId="6" xfId="0" applyFont="1" applyBorder="1" applyAlignment="1">
      <alignment horizontal="left"/>
    </xf>
    <xf numFmtId="0" fontId="11" fillId="3" borderId="18" xfId="2" applyFont="1" applyBorder="1" applyAlignment="1">
      <alignment horizontal="left" vertical="top"/>
    </xf>
    <xf numFmtId="0" fontId="11" fillId="3" borderId="8" xfId="2" applyFont="1" applyBorder="1" applyAlignment="1">
      <alignment horizontal="left" vertical="top"/>
    </xf>
    <xf numFmtId="0" fontId="3" fillId="0" borderId="0" xfId="0" applyFont="1" applyBorder="1" applyAlignment="1">
      <alignment horizontal="right" vertical="top"/>
    </xf>
    <xf numFmtId="0" fontId="10" fillId="0" borderId="0" xfId="0" applyFont="1" applyBorder="1" applyAlignment="1">
      <alignment horizontal="left"/>
    </xf>
    <xf numFmtId="49" fontId="10" fillId="0" borderId="0" xfId="0" applyNumberFormat="1" applyFont="1" applyBorder="1" applyAlignment="1">
      <alignment horizontal="left"/>
    </xf>
    <xf numFmtId="0" fontId="2" fillId="0" borderId="0" xfId="0" applyFont="1" applyAlignment="1">
      <alignment horizontal="center"/>
    </xf>
    <xf numFmtId="0" fontId="3" fillId="0" borderId="11" xfId="0" applyFont="1" applyBorder="1" applyAlignment="1">
      <alignment horizontal="right" vertical="top"/>
    </xf>
    <xf numFmtId="0" fontId="12" fillId="0" borderId="0" xfId="0" applyFont="1" applyBorder="1" applyAlignment="1">
      <alignment horizontal="left"/>
    </xf>
    <xf numFmtId="0" fontId="12" fillId="0" borderId="6" xfId="0" applyFont="1" applyBorder="1" applyAlignment="1">
      <alignment horizontal="left"/>
    </xf>
    <xf numFmtId="0" fontId="12" fillId="0" borderId="13" xfId="0" applyFont="1" applyBorder="1" applyAlignment="1">
      <alignment horizontal="left"/>
    </xf>
    <xf numFmtId="0" fontId="12" fillId="0" borderId="14" xfId="0" applyFont="1" applyBorder="1" applyAlignment="1">
      <alignment horizontal="left"/>
    </xf>
    <xf numFmtId="0" fontId="0" fillId="0" borderId="0" xfId="0" applyAlignment="1">
      <alignment horizontal="center"/>
    </xf>
    <xf numFmtId="0" fontId="11" fillId="3" borderId="8" xfId="2" applyFont="1" applyBorder="1" applyAlignment="1">
      <alignment horizontal="left" wrapText="1"/>
    </xf>
    <xf numFmtId="0" fontId="20" fillId="0" borderId="2" xfId="0" applyFont="1" applyBorder="1" applyAlignment="1">
      <alignment horizontal="left"/>
    </xf>
    <xf numFmtId="0" fontId="20" fillId="0" borderId="3" xfId="0" applyFont="1" applyBorder="1" applyAlignment="1">
      <alignment horizontal="left"/>
    </xf>
    <xf numFmtId="0" fontId="20" fillId="0" borderId="4" xfId="0" applyFont="1" applyBorder="1" applyAlignment="1">
      <alignment horizontal="left"/>
    </xf>
    <xf numFmtId="0" fontId="3" fillId="0" borderId="0" xfId="0" applyFont="1" applyAlignment="1">
      <alignment horizontal="right" vertical="top"/>
    </xf>
    <xf numFmtId="49" fontId="10" fillId="3" borderId="16" xfId="2" applyNumberFormat="1" applyFont="1" applyBorder="1" applyAlignment="1">
      <alignment horizontal="left"/>
    </xf>
    <xf numFmtId="49" fontId="10" fillId="3" borderId="17" xfId="2" applyNumberFormat="1" applyFont="1" applyBorder="1" applyAlignment="1">
      <alignment horizontal="left"/>
    </xf>
    <xf numFmtId="0" fontId="0" fillId="0" borderId="0" xfId="0" applyAlignment="1">
      <alignment horizontal="right" vertical="top"/>
    </xf>
    <xf numFmtId="0" fontId="0" fillId="0" borderId="0" xfId="0" applyAlignment="1">
      <alignment horizontal="left"/>
    </xf>
    <xf numFmtId="0" fontId="3" fillId="0" borderId="15" xfId="0" applyFont="1" applyBorder="1" applyAlignment="1">
      <alignment horizontal="right" vertical="top"/>
    </xf>
    <xf numFmtId="0" fontId="3" fillId="0" borderId="16" xfId="0" applyFont="1" applyBorder="1" applyAlignment="1">
      <alignment horizontal="right" vertical="top"/>
    </xf>
    <xf numFmtId="0" fontId="3" fillId="0" borderId="10" xfId="0" applyFont="1" applyBorder="1" applyAlignment="1">
      <alignment horizontal="right" vertical="top"/>
    </xf>
    <xf numFmtId="0" fontId="3" fillId="0" borderId="3" xfId="0" applyFont="1" applyBorder="1" applyAlignment="1">
      <alignment horizontal="right" vertical="top"/>
    </xf>
    <xf numFmtId="0" fontId="3" fillId="0" borderId="12" xfId="0" applyFont="1" applyBorder="1" applyAlignment="1">
      <alignment horizontal="right" vertical="top"/>
    </xf>
    <xf numFmtId="0" fontId="3" fillId="0" borderId="13" xfId="0" applyFont="1" applyBorder="1" applyAlignment="1">
      <alignment horizontal="right" vertical="top"/>
    </xf>
    <xf numFmtId="49" fontId="12" fillId="0" borderId="3" xfId="0" applyNumberFormat="1" applyFont="1" applyBorder="1" applyAlignment="1">
      <alignment horizontal="center"/>
    </xf>
    <xf numFmtId="49" fontId="12" fillId="0" borderId="4" xfId="0" applyNumberFormat="1" applyFont="1" applyBorder="1" applyAlignment="1">
      <alignment horizontal="center"/>
    </xf>
  </cellXfs>
  <cellStyles count="3">
    <cellStyle name="40 % – Zvýraznění 2" xfId="2" builtinId="35"/>
    <cellStyle name="40 % – Zvýraznění 6" xfId="1" builtinId="51"/>
    <cellStyle name="Normální" xfId="0" builtinId="0"/>
  </cellStyles>
  <dxfs count="27">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family val="2"/>
        <charset val="238"/>
        <scheme val="minor"/>
      </font>
      <numFmt numFmtId="0" formatCode="General"/>
      <fill>
        <patternFill patternType="none">
          <fgColor indexed="64"/>
          <bgColor indexed="65"/>
        </patternFill>
      </fill>
      <alignment horizontal="general"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alignment horizontal="general" vertical="top" textRotation="0" wrapText="0" indent="0" justifyLastLine="0" shrinkToFit="0" readingOrder="0"/>
      <border diagonalUp="0" diagonalDown="0" outline="0">
        <left/>
        <right/>
        <top/>
        <bottom/>
      </border>
    </dxf>
    <dxf>
      <font>
        <strike val="0"/>
        <outline val="0"/>
        <shadow val="0"/>
        <u val="none"/>
        <vertAlign val="baseline"/>
        <sz val="10"/>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0000"/>
        </patternFill>
      </fill>
    </dxf>
    <dxf>
      <fill>
        <patternFill>
          <bgColor rgb="FFFF0000"/>
        </patternFill>
      </fill>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rgb="FFFF0000"/>
        </patternFill>
      </fill>
    </dxf>
    <dxf>
      <fill>
        <patternFill>
          <bgColor rgb="FFFF0000"/>
        </patternFill>
      </fill>
    </dxf>
    <dxf>
      <fill>
        <patternFill>
          <bgColor rgb="FFFF0000"/>
        </patternFill>
      </fill>
    </dxf>
    <dxf>
      <numFmt numFmtId="34" formatCode="_-* #,##0.00\ &quot;Kč&quot;_-;\-* #,##0.00\ &quot;Kč&quot;_-;_-* &quot;-&quot;??\ &quot;Kč&quot;_-;_-@_-"/>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dxf>
    <dxf>
      <font>
        <strike val="0"/>
        <outline val="0"/>
        <shadow val="0"/>
        <u val="none"/>
        <vertAlign val="baseline"/>
        <sz val="10"/>
        <color theme="8" tint="-0.249977111117893"/>
        <name val="Calibri"/>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dxf>
    <dxf>
      <font>
        <strike val="0"/>
        <outline val="0"/>
        <shadow val="0"/>
        <u val="none"/>
        <vertAlign val="baseline"/>
        <sz val="10"/>
        <name val="Calibri"/>
        <scheme val="minor"/>
      </font>
      <fill>
        <patternFill patternType="none">
          <fgColor indexed="64"/>
          <bgColor auto="1"/>
        </patternFill>
      </fill>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28575</xdr:colOff>
      <xdr:row>45</xdr:row>
      <xdr:rowOff>114300</xdr:rowOff>
    </xdr:from>
    <xdr:ext cx="9251675" cy="7324725"/>
    <xdr:sp macro="" textlink="">
      <xdr:nvSpPr>
        <xdr:cNvPr id="3" name="TextovéPole 2">
          <a:extLst>
            <a:ext uri="{FF2B5EF4-FFF2-40B4-BE49-F238E27FC236}">
              <a16:creationId xmlns:a16="http://schemas.microsoft.com/office/drawing/2014/main" id="{00000000-0008-0000-0000-000003000000}"/>
            </a:ext>
          </a:extLst>
        </xdr:cNvPr>
        <xdr:cNvSpPr txBox="1"/>
      </xdr:nvSpPr>
      <xdr:spPr>
        <a:xfrm>
          <a:off x="190500" y="7172325"/>
          <a:ext cx="9251675" cy="7324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200" b="1">
              <a:solidFill>
                <a:schemeClr val="dk1"/>
              </a:solidFill>
              <a:effectLst/>
              <a:latin typeface="+mn-lt"/>
              <a:ea typeface="+mn-ea"/>
              <a:cs typeface="Courier New" panose="02070309020205020404" pitchFamily="49" charset="0"/>
            </a:rPr>
            <a:t>Obchodní a platební podmínky</a:t>
          </a:r>
        </a:p>
        <a:p>
          <a:pPr algn="ctr"/>
          <a:r>
            <a:rPr lang="cs-CZ" sz="900">
              <a:solidFill>
                <a:schemeClr val="dk1"/>
              </a:solidFill>
              <a:effectLst/>
              <a:latin typeface="+mn-lt"/>
              <a:ea typeface="+mn-ea"/>
              <a:cs typeface="Courier New" panose="02070309020205020404" pitchFamily="49" charset="0"/>
            </a:rPr>
            <a:t>Tyto obchodní a platební</a:t>
          </a:r>
          <a:r>
            <a:rPr lang="cs-CZ" sz="900" baseline="0">
              <a:solidFill>
                <a:schemeClr val="dk1"/>
              </a:solidFill>
              <a:effectLst/>
              <a:latin typeface="+mn-lt"/>
              <a:ea typeface="+mn-ea"/>
              <a:cs typeface="Courier New" panose="02070309020205020404" pitchFamily="49" charset="0"/>
            </a:rPr>
            <a:t> </a:t>
          </a:r>
          <a:r>
            <a:rPr lang="cs-CZ" sz="9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900">
              <a:solidFill>
                <a:schemeClr val="dk1"/>
              </a:solidFill>
              <a:effectLst/>
              <a:latin typeface="+mn-lt"/>
              <a:ea typeface="+mn-ea"/>
              <a:cs typeface="Courier New" panose="02070309020205020404" pitchFamily="49" charset="0"/>
            </a:rPr>
            <a:t> </a:t>
          </a:r>
        </a:p>
        <a:p>
          <a:r>
            <a:rPr lang="cs-CZ" sz="900" b="1">
              <a:solidFill>
                <a:schemeClr val="dk1"/>
              </a:solidFill>
              <a:effectLst/>
              <a:latin typeface="+mn-lt"/>
              <a:ea typeface="+mn-ea"/>
              <a:cs typeface="+mn-cs"/>
            </a:rPr>
            <a:t>I. Předmět a termín plnění</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Předmětem plnění je dodávka zboží specifikovaného v objednávce s předáním v místě plnění. </a:t>
          </a:r>
        </a:p>
        <a:p>
          <a:r>
            <a:rPr lang="cs-CZ" sz="900">
              <a:solidFill>
                <a:schemeClr val="dk1"/>
              </a:solidFill>
              <a:effectLst/>
              <a:latin typeface="+mn-lt"/>
              <a:ea typeface="+mn-ea"/>
              <a:cs typeface="+mn-cs"/>
            </a:rPr>
            <a:t>2. Předmět plnění bude dodán do 5 pracovních dnů od účinnosti objednávky.</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II. Dodací podmínky</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Čas určený objednatelem pro převzetí dodávky je v pracovní dny v čase od 08:00 do 14:00.</a:t>
          </a:r>
        </a:p>
        <a:p>
          <a:r>
            <a:rPr lang="cs-CZ" sz="900">
              <a:solidFill>
                <a:schemeClr val="dk1"/>
              </a:solidFill>
              <a:effectLst/>
              <a:latin typeface="+mn-lt"/>
              <a:ea typeface="+mn-ea"/>
              <a:cs typeface="+mn-cs"/>
            </a:rPr>
            <a:t>2. Dodavatel je povinen předem oznámit termín dodání zboží oprávněné osobě objednatele.</a:t>
          </a:r>
        </a:p>
        <a:p>
          <a:r>
            <a:rPr lang="cs-CZ" sz="900">
              <a:solidFill>
                <a:schemeClr val="dk1"/>
              </a:solidFill>
              <a:effectLst/>
              <a:latin typeface="+mn-lt"/>
              <a:ea typeface="+mn-ea"/>
              <a:cs typeface="+mn-cs"/>
            </a:rPr>
            <a:t>3. Dodávka se považuje za splněnou, pokud předmět plnění bude řádně a včas předán pověřené osobě objednatele. Převzetí bude potvrzeno podpisem předávacího protokolu (dodacího listu) pověřenou osobou objednatele.</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III. Platební podmínky</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Cena uvedená v objednávce je konečná a zahrnuje veškeré náklady dodavatele vč. dopravy do místa plnění.</a:t>
          </a:r>
        </a:p>
        <a:p>
          <a:r>
            <a:rPr lang="cs-CZ" sz="9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vadnou fakturu dodavateli, a to až do lhůty splatnosti. V takovém případě není objednatel v prodlení s úhradou ceny za dodávku. Nová lhůta splatnosti začíná běžet dnem doručení bezvadné faktury.</a:t>
          </a:r>
        </a:p>
        <a:p>
          <a:r>
            <a:rPr lang="cs-CZ" sz="900">
              <a:solidFill>
                <a:schemeClr val="dk1"/>
              </a:solidFill>
              <a:effectLst/>
              <a:latin typeface="+mn-lt"/>
              <a:ea typeface="+mn-ea"/>
              <a:cs typeface="+mn-cs"/>
            </a:rPr>
            <a:t>3. Splatnost faktury bude 21 kalendářních dnů ode dne doručení daňového dokladu objednateli.</a:t>
          </a:r>
        </a:p>
        <a:p>
          <a:r>
            <a:rPr lang="cs-CZ" sz="9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IV. Záruční podmínky</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900">
              <a:solidFill>
                <a:schemeClr val="dk1"/>
              </a:solidFill>
              <a:effectLst/>
              <a:latin typeface="+mn-lt"/>
              <a:ea typeface="+mn-ea"/>
              <a:cs typeface="+mn-cs"/>
            </a:rPr>
            <a:t>2. Dodavatel není odpovědný za vady, které byly prokazatelně způsobeny objednatelem, zejména chybným používáním dodaného zboží.</a:t>
          </a:r>
        </a:p>
        <a:p>
          <a:r>
            <a:rPr lang="cs-CZ" sz="900">
              <a:solidFill>
                <a:schemeClr val="dk1"/>
              </a:solidFill>
              <a:effectLst/>
              <a:latin typeface="+mn-lt"/>
              <a:ea typeface="+mn-ea"/>
              <a:cs typeface="+mn-cs"/>
            </a:rPr>
            <a:t>3. V případě výskytu vad po dobu záruky je objednatel povinen uplatnit nároky z odpovědnosti za vady u dodavatele neprodleně po zjištění vady, nejpozději však do konce záruční doby (reklamace).</a:t>
          </a:r>
        </a:p>
        <a:p>
          <a:r>
            <a:rPr lang="cs-CZ" sz="900">
              <a:solidFill>
                <a:schemeClr val="dk1"/>
              </a:solidFill>
              <a:effectLst/>
              <a:latin typeface="+mn-lt"/>
              <a:ea typeface="+mn-ea"/>
              <a:cs typeface="+mn-cs"/>
            </a:rPr>
            <a:t>4. Reklamace závad provádí objednatel vždy písemně a doručuje se e-mailem nebo datové schránky dodavatele.</a:t>
          </a:r>
        </a:p>
        <a:p>
          <a:r>
            <a:rPr lang="cs-CZ" sz="900">
              <a:solidFill>
                <a:schemeClr val="dk1"/>
              </a:solidFill>
              <a:effectLst/>
              <a:latin typeface="+mn-lt"/>
              <a:ea typeface="+mn-ea"/>
              <a:cs typeface="+mn-cs"/>
            </a:rPr>
            <a:t>5. Dodavatel je povinen záruční vady odstranit ve lhůtě do 15 pracovních dnů. Záruční vadu může dodavatel odstranit opravou, výměnou vadného dílu nebo dodáním nového zboží se stejnými nebo lepšími parametry.</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V. Sankce</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900">
              <a:solidFill>
                <a:schemeClr val="dk1"/>
              </a:solidFill>
              <a:effectLst/>
              <a:latin typeface="+mn-lt"/>
              <a:ea typeface="+mn-ea"/>
              <a:cs typeface="+mn-cs"/>
            </a:rPr>
            <a:t>2. V případě, že dodavatel nedodrží termín záruční opravy dle čl. IV odst. 5, je povinen zaplatit smluvní pokutu ve výši 0,1 % z ceny položky (vč. DPH), minimálně však 20 Kč za každý den prodlení pro každou jednotlivý případ reklamace.</a:t>
          </a:r>
        </a:p>
        <a:p>
          <a:r>
            <a:rPr lang="cs-CZ" sz="900">
              <a:solidFill>
                <a:schemeClr val="dk1"/>
              </a:solidFill>
              <a:effectLst/>
              <a:latin typeface="+mn-lt"/>
              <a:ea typeface="+mn-ea"/>
              <a:cs typeface="+mn-cs"/>
            </a:rPr>
            <a:t>3. V případě, že objednatel nebo příjemce nedodrží dobu splatnosti faktur dle čl. III odst. 3, má dodavatel právo požadovat smluvní pokutu 0,1 % z celkové ceny objednávky (vč. DPH) za každý den prodlení. </a:t>
          </a:r>
        </a:p>
        <a:p>
          <a:r>
            <a:rPr lang="cs-CZ" sz="900">
              <a:solidFill>
                <a:schemeClr val="dk1"/>
              </a:solidFill>
              <a:effectLst/>
              <a:latin typeface="+mn-lt"/>
              <a:ea typeface="+mn-ea"/>
              <a:cs typeface="+mn-cs"/>
            </a:rPr>
            <a:t>4. Zaplacením smluvní pokuty či úroků z prodlení není dotčeno právo na náhradu škody.</a:t>
          </a:r>
        </a:p>
        <a:p>
          <a:endParaRPr lang="cs-CZ" sz="900" b="1">
            <a:solidFill>
              <a:schemeClr val="dk1"/>
            </a:solidFill>
            <a:effectLst/>
            <a:latin typeface="+mn-lt"/>
            <a:ea typeface="+mn-ea"/>
            <a:cs typeface="+mn-cs"/>
          </a:endParaRPr>
        </a:p>
        <a:p>
          <a:r>
            <a:rPr lang="cs-CZ" sz="900" b="1">
              <a:solidFill>
                <a:schemeClr val="dk1"/>
              </a:solidFill>
              <a:effectLst/>
              <a:latin typeface="+mn-lt"/>
              <a:ea typeface="+mn-ea"/>
              <a:cs typeface="+mn-cs"/>
            </a:rPr>
            <a:t>VI. Závěrečná ustanovení</a:t>
          </a:r>
          <a:endParaRPr lang="cs-CZ" sz="900">
            <a:solidFill>
              <a:schemeClr val="dk1"/>
            </a:solidFill>
            <a:effectLst/>
            <a:latin typeface="+mn-lt"/>
            <a:ea typeface="+mn-ea"/>
            <a:cs typeface="+mn-cs"/>
          </a:endParaRPr>
        </a:p>
        <a:p>
          <a:r>
            <a:rPr lang="cs-CZ" sz="9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9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9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900">
              <a:solidFill>
                <a:schemeClr val="dk1"/>
              </a:solidFill>
              <a:effectLst/>
              <a:latin typeface="+mn-lt"/>
              <a:ea typeface="+mn-ea"/>
              <a:cs typeface="+mn-cs"/>
            </a:rPr>
            <a:t> </a:t>
          </a:r>
        </a:p>
        <a:p>
          <a:endParaRPr lang="cs-CZ" sz="900">
            <a:solidFill>
              <a:schemeClr val="dk1"/>
            </a:solidFill>
            <a:effectLst/>
            <a:latin typeface="+mn-lt"/>
            <a:ea typeface="+mn-ea"/>
            <a:cs typeface="Courier New" panose="02070309020205020404" pitchFamily="49" charset="0"/>
          </a:endParaRPr>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rema Jiří" refreshedDate="44874.442696064812" createdVersion="6" refreshedVersion="6" minRefreshableVersion="3" recordCount="7" xr:uid="{00000000-000A-0000-FFFF-FFFF00000000}">
  <cacheSource type="worksheet">
    <worksheetSource name="Tabulka1"/>
  </cacheSource>
  <cacheFields count="14">
    <cacheField name="Poř." numFmtId="0">
      <sharedItems containsSemiMixedTypes="0" containsString="0" containsNumber="1" containsInteger="1" minValue="1" maxValue="7"/>
    </cacheField>
    <cacheField name="Položka-typ" numFmtId="0">
      <sharedItems/>
    </cacheField>
    <cacheField name="mininální požadované parametry" numFmtId="0">
      <sharedItems/>
    </cacheField>
    <cacheField name="Počet kusů" numFmtId="1">
      <sharedItems containsSemiMixedTypes="0" containsString="0" containsNumber="1" containsInteger="1" minValue="1" maxValue="1"/>
    </cacheField>
    <cacheField name="Jednotková cena bez DPH" numFmtId="44">
      <sharedItems containsNonDate="0" containsString="0" containsBlank="1"/>
    </cacheField>
    <cacheField name="Nabídková cena bez DPH" numFmtId="44">
      <sharedItems containsSemiMixedTypes="0" containsString="0" containsNumber="1" containsInteger="1" minValue="0" maxValue="0"/>
    </cacheField>
    <cacheField name="DPH" numFmtId="44">
      <sharedItems containsSemiMixedTypes="0" containsString="0" containsNumber="1" containsInteger="1" minValue="0" maxValue="0"/>
    </cacheField>
    <cacheField name="Nabídková cena s DPH" numFmtId="44">
      <sharedItems containsSemiMixedTypes="0" containsString="0" containsNumber="1" containsInteger="1" minValue="0" maxValue="0"/>
    </cacheField>
    <cacheField name="správce" numFmtId="49">
      <sharedItems/>
    </cacheField>
    <cacheField name="organizace" numFmtId="49">
      <sharedItems/>
    </cacheField>
    <cacheField name="odbor/ pracoviště" numFmtId="49">
      <sharedItems/>
    </cacheField>
    <cacheField name="umístění" numFmtId="49">
      <sharedItems/>
    </cacheField>
    <cacheField name="POL" numFmtId="1">
      <sharedItems containsSemiMixedTypes="0" containsString="0" containsNumber="1" containsInteger="1" minValue="5137" maxValue="5139" count="2">
        <n v="5137"/>
        <n v="5139"/>
      </sharedItems>
    </cacheField>
    <cacheField name="ORG" numFmtId="1">
      <sharedItems containsSemiMixedTypes="0" containsString="0" containsNumber="1" containsInteger="1" minValue="1110200" maxValue="1110400" count="2">
        <n v="1110400"/>
        <n v="11102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n v="1"/>
    <s v="bezdrátová sluchátka"/>
    <s v="Jabra Elite 4 Active,  černé"/>
    <n v="1"/>
    <m/>
    <n v="0"/>
    <n v="0"/>
    <n v="0"/>
    <s v="Uherek"/>
    <s v="MMK"/>
    <s v="OO-OIS"/>
    <s v="B/111,103"/>
    <x v="0"/>
    <x v="0"/>
  </r>
  <r>
    <n v="2"/>
    <s v="hydrogelová fólie na displej"/>
    <s v="Hydrogel Screen protector Xiaomi Mi Note 10 28040"/>
    <n v="1"/>
    <m/>
    <n v="0"/>
    <n v="0"/>
    <n v="0"/>
    <s v="Plačková"/>
    <s v="MMK"/>
    <s v="OO-OIS"/>
    <s v="B/103"/>
    <x v="1"/>
    <x v="1"/>
  </r>
  <r>
    <n v="3"/>
    <s v="tvrzené sklo"/>
    <s v="Huawei P9ite"/>
    <n v="1"/>
    <m/>
    <n v="0"/>
    <n v="0"/>
    <n v="0"/>
    <s v="Plačková"/>
    <s v="MMK"/>
    <s v="OM"/>
    <s v="Bošanská"/>
    <x v="1"/>
    <x v="1"/>
  </r>
  <r>
    <n v="4"/>
    <s v="pouzdro"/>
    <s v="Back Case Ultra Slim Huawei Y3 II Čiré"/>
    <n v="1"/>
    <m/>
    <n v="0"/>
    <n v="0"/>
    <n v="0"/>
    <s v="Plačková"/>
    <s v="MMK"/>
    <s v="OO-OIS"/>
    <s v="B/103, Siuda"/>
    <x v="1"/>
    <x v="1"/>
  </r>
  <r>
    <n v="5"/>
    <s v="tvrzené sklo"/>
    <s v="CUBE1 tvrzené sklo 0.33mm 2.5D Huawei Y3 II ACGLCUHUY3050"/>
    <n v="1"/>
    <m/>
    <n v="0"/>
    <n v="0"/>
    <n v="0"/>
    <s v="Plačková"/>
    <s v="MMK"/>
    <s v="OO-OIS"/>
    <s v="B/103, Siuda"/>
    <x v="1"/>
    <x v="1"/>
  </r>
  <r>
    <n v="6"/>
    <s v="tvrzené sklo"/>
    <s v="GoldGlass GOLD Edition 9H HUAWEI P30 30573"/>
    <n v="1"/>
    <m/>
    <n v="0"/>
    <n v="0"/>
    <n v="0"/>
    <s v="Plačková"/>
    <s v="MMK"/>
    <s v="OO-OIS"/>
    <s v="B/103"/>
    <x v="1"/>
    <x v="1"/>
  </r>
  <r>
    <n v="7"/>
    <s v="telefonní šňůra"/>
    <s v="Telefonní šňůra kroucená 0,5m černá"/>
    <n v="1"/>
    <m/>
    <n v="0"/>
    <n v="0"/>
    <n v="0"/>
    <s v="Stuchlík"/>
    <s v="MMK"/>
    <s v="OO-OIS"/>
    <s v="C/328"/>
    <x v="1"/>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Kontingenční tabulka2" cacheId="0" applyNumberFormats="0" applyBorderFormats="0" applyFontFormats="0" applyPatternFormats="0" applyAlignmentFormats="0" applyWidthHeightFormats="1" dataCaption="Hodnoty" updatedVersion="6" minRefreshableVersion="3" useAutoFormatting="1" itemPrintTitles="1" createdVersion="6" indent="0" outline="1" outlineData="1" multipleFieldFilters="0" rowHeaderCaption="ORG" colHeaderCaption="POL">
  <location ref="A3:D7" firstHeaderRow="1" firstDataRow="2" firstDataCol="1"/>
  <pivotFields count="14">
    <pivotField showAll="0"/>
    <pivotField showAll="0"/>
    <pivotField showAll="0"/>
    <pivotField numFmtId="1" showAll="0"/>
    <pivotField showAll="0"/>
    <pivotField numFmtId="44" showAll="0"/>
    <pivotField numFmtId="44" showAll="0"/>
    <pivotField dataField="1" numFmtId="44" showAll="0"/>
    <pivotField showAll="0"/>
    <pivotField showAll="0"/>
    <pivotField showAll="0"/>
    <pivotField showAll="0"/>
    <pivotField axis="axisCol" numFmtId="1" showAll="0">
      <items count="3">
        <item x="0"/>
        <item x="1"/>
        <item t="default"/>
      </items>
    </pivotField>
    <pivotField axis="axisRow" numFmtId="1" showAll="0">
      <items count="3">
        <item x="1"/>
        <item x="0"/>
        <item t="default"/>
      </items>
    </pivotField>
  </pivotFields>
  <rowFields count="1">
    <field x="13"/>
  </rowFields>
  <rowItems count="3">
    <i>
      <x/>
    </i>
    <i>
      <x v="1"/>
    </i>
    <i t="grand">
      <x/>
    </i>
  </rowItems>
  <colFields count="1">
    <field x="12"/>
  </colFields>
  <colItems count="3">
    <i>
      <x/>
    </i>
    <i>
      <x v="1"/>
    </i>
    <i t="grand">
      <x/>
    </i>
  </colItems>
  <dataFields count="1">
    <dataField name="Součet z Nabídková cena s DPH" fld="7" baseField="0" baseItem="0" numFmtId="44"/>
  </dataFields>
  <formats count="1">
    <format dxfId="17">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4:J27" totalsRowCount="1" headerRowDxfId="26" dataDxfId="25" totalsRowDxfId="24">
  <sortState xmlns:xlrd2="http://schemas.microsoft.com/office/spreadsheetml/2017/richdata2" ref="B6:I48">
    <sortCondition ref="C5:C48"/>
  </sortState>
  <tableColumns count="9">
    <tableColumn id="1" xr3:uid="{00000000-0010-0000-0000-000001000000}" name="Poř." totalsRowLabel="Celkem" dataDxfId="23" totalsRowDxfId="8">
      <calculatedColumnFormula>ROW(Tabulka1[[#This Row],[Poř.]])-14</calculatedColumnFormula>
    </tableColumn>
    <tableColumn id="2" xr3:uid="{00000000-0010-0000-0000-000002000000}" name="Položka-typ" dataDxfId="13" totalsRowDxfId="7"/>
    <tableColumn id="3" xr3:uid="{00000000-0010-0000-0000-000003000000}" name="mininální požadované parametry" dataDxfId="12" totalsRowDxfId="6"/>
    <tableColumn id="4" xr3:uid="{00000000-0010-0000-0000-000004000000}" name="Počet kusů" dataDxfId="9" totalsRowDxfId="5"/>
    <tableColumn id="5" xr3:uid="{00000000-0010-0000-0000-000005000000}" name="Jednotková cena bez DPH" dataDxfId="22" totalsRowDxfId="4"/>
    <tableColumn id="6" xr3:uid="{00000000-0010-0000-0000-000006000000}" name="Nabídková cena bez DPH" totalsRowFunction="sum" dataDxfId="21" totalsRowDxfId="3">
      <calculatedColumnFormula>E15*F15</calculatedColumnFormula>
    </tableColumn>
    <tableColumn id="7" xr3:uid="{00000000-0010-0000-0000-000007000000}" name="DPH" totalsRowFunction="sum" dataDxfId="20" totalsRowDxfId="2">
      <calculatedColumnFormula>G15*0.21</calculatedColumnFormula>
    </tableColumn>
    <tableColumn id="8" xr3:uid="{00000000-0010-0000-0000-000008000000}" name="Nabídková cena s DPH" totalsRowFunction="sum" dataDxfId="19" totalsRowDxfId="1">
      <calculatedColumnFormula>H15+G15</calculatedColumnFormula>
    </tableColumn>
    <tableColumn id="9" xr3:uid="{A6CE8125-B84D-4F01-AF56-2CA73A5D45E9}" name="Sloupec1" dataDxfId="18" totalsRowDxfId="0"/>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N43"/>
  <sheetViews>
    <sheetView showGridLines="0" tabSelected="1" zoomScaleNormal="100" workbookViewId="0">
      <selection activeCell="D21" sqref="D21"/>
    </sheetView>
  </sheetViews>
  <sheetFormatPr defaultRowHeight="15" x14ac:dyDescent="0.25"/>
  <cols>
    <col min="1" max="1" width="2.42578125" customWidth="1"/>
    <col min="2" max="2" width="6.140625" style="47" customWidth="1"/>
    <col min="3" max="3" width="43.85546875" style="47" bestFit="1" customWidth="1"/>
    <col min="4" max="4" width="97.7109375" style="47" customWidth="1"/>
    <col min="5" max="5" width="8.5703125" style="60" customWidth="1"/>
    <col min="6" max="6" width="12.42578125" style="47" customWidth="1"/>
    <col min="7" max="7" width="13.42578125" customWidth="1"/>
    <col min="8" max="8" width="12.140625" customWidth="1"/>
    <col min="9" max="9" width="12.7109375" style="1" customWidth="1"/>
    <col min="10" max="12" width="10.28515625" style="18" customWidth="1"/>
    <col min="13" max="13" width="6.7109375" style="15" customWidth="1"/>
    <col min="14" max="14" width="10.28515625" style="15" customWidth="1"/>
    <col min="15" max="15" width="10.28515625" customWidth="1"/>
  </cols>
  <sheetData>
    <row r="1" spans="2:10" x14ac:dyDescent="0.25">
      <c r="B1" s="99" t="s">
        <v>25</v>
      </c>
      <c r="C1" s="99"/>
      <c r="D1" s="26" t="s">
        <v>46</v>
      </c>
      <c r="E1" s="52"/>
      <c r="F1" s="26"/>
      <c r="G1" s="6"/>
      <c r="H1" s="6"/>
      <c r="I1" s="6"/>
    </row>
    <row r="2" spans="2:10" x14ac:dyDescent="0.25">
      <c r="B2" s="85" t="s">
        <v>22</v>
      </c>
      <c r="C2" s="85"/>
      <c r="D2" s="86" t="s">
        <v>50</v>
      </c>
      <c r="E2" s="86"/>
      <c r="F2" s="86"/>
      <c r="G2" s="86"/>
      <c r="H2" s="86"/>
      <c r="I2" s="86"/>
    </row>
    <row r="3" spans="2:10" x14ac:dyDescent="0.25">
      <c r="B3" s="85" t="s">
        <v>23</v>
      </c>
      <c r="C3" s="85"/>
      <c r="D3" s="87" t="s">
        <v>42</v>
      </c>
      <c r="E3" s="87"/>
      <c r="F3" s="87"/>
      <c r="G3" s="87"/>
      <c r="H3" s="87"/>
      <c r="I3" s="87"/>
    </row>
    <row r="4" spans="2:10" ht="15.75" thickBot="1" x14ac:dyDescent="0.3">
      <c r="B4" s="27"/>
      <c r="C4" s="27"/>
      <c r="D4" s="28"/>
      <c r="E4" s="53"/>
      <c r="F4" s="28"/>
      <c r="G4" s="5"/>
      <c r="H4" s="5"/>
      <c r="I4" s="5"/>
    </row>
    <row r="5" spans="2:10" x14ac:dyDescent="0.25">
      <c r="B5" s="106" t="s">
        <v>16</v>
      </c>
      <c r="C5" s="107"/>
      <c r="D5" s="29" t="s">
        <v>8</v>
      </c>
      <c r="E5" s="54" t="s">
        <v>11</v>
      </c>
      <c r="F5" s="30" t="s">
        <v>12</v>
      </c>
      <c r="G5" s="10" t="s">
        <v>13</v>
      </c>
      <c r="H5" s="110" t="s">
        <v>14</v>
      </c>
      <c r="I5" s="111"/>
    </row>
    <row r="6" spans="2:10" x14ac:dyDescent="0.25">
      <c r="B6" s="89" t="s">
        <v>17</v>
      </c>
      <c r="C6" s="85"/>
      <c r="D6" s="90" t="s">
        <v>26</v>
      </c>
      <c r="E6" s="90"/>
      <c r="F6" s="90"/>
      <c r="G6" s="90"/>
      <c r="H6" s="90"/>
      <c r="I6" s="91"/>
    </row>
    <row r="7" spans="2:10" x14ac:dyDescent="0.25">
      <c r="B7" s="89" t="s">
        <v>18</v>
      </c>
      <c r="C7" s="85"/>
      <c r="D7" s="90" t="s">
        <v>45</v>
      </c>
      <c r="E7" s="90"/>
      <c r="F7" s="90"/>
      <c r="G7" s="90"/>
      <c r="H7" s="90"/>
      <c r="I7" s="91"/>
    </row>
    <row r="8" spans="2:10" x14ac:dyDescent="0.25">
      <c r="B8" s="89" t="s">
        <v>19</v>
      </c>
      <c r="C8" s="85"/>
      <c r="D8" s="31" t="s">
        <v>15</v>
      </c>
      <c r="E8" s="55" t="s">
        <v>24</v>
      </c>
      <c r="F8" s="31" t="s">
        <v>9</v>
      </c>
      <c r="G8" s="21"/>
      <c r="H8" s="21"/>
      <c r="I8" s="22"/>
    </row>
    <row r="9" spans="2:10" ht="15.75" thickBot="1" x14ac:dyDescent="0.3">
      <c r="B9" s="108" t="s">
        <v>20</v>
      </c>
      <c r="C9" s="109"/>
      <c r="D9" s="92" t="s">
        <v>44</v>
      </c>
      <c r="E9" s="92"/>
      <c r="F9" s="92"/>
      <c r="G9" s="92"/>
      <c r="H9" s="92"/>
      <c r="I9" s="93"/>
    </row>
    <row r="10" spans="2:10" ht="15.75" thickBot="1" x14ac:dyDescent="0.3">
      <c r="B10" s="102"/>
      <c r="C10" s="102"/>
      <c r="D10" s="103"/>
      <c r="E10" s="103"/>
      <c r="F10" s="103"/>
      <c r="G10" s="103"/>
      <c r="H10" s="103"/>
      <c r="I10" s="103"/>
    </row>
    <row r="11" spans="2:10" ht="15.75" thickBot="1" x14ac:dyDescent="0.3">
      <c r="B11" s="104" t="s">
        <v>21</v>
      </c>
      <c r="C11" s="105"/>
      <c r="D11" s="33"/>
      <c r="E11" s="56" t="s">
        <v>11</v>
      </c>
      <c r="F11" s="34"/>
      <c r="G11" s="11" t="s">
        <v>13</v>
      </c>
      <c r="H11" s="100"/>
      <c r="I11" s="101"/>
    </row>
    <row r="12" spans="2:10" x14ac:dyDescent="0.25">
      <c r="B12" s="94"/>
      <c r="C12" s="94"/>
      <c r="D12" s="94"/>
      <c r="E12" s="94"/>
      <c r="F12" s="94"/>
      <c r="G12" s="94"/>
      <c r="H12" s="94"/>
      <c r="I12" s="94"/>
    </row>
    <row r="13" spans="2:10" x14ac:dyDescent="0.25">
      <c r="B13" s="88" t="s">
        <v>10</v>
      </c>
      <c r="C13" s="88"/>
      <c r="D13" s="88"/>
      <c r="E13" s="88"/>
      <c r="F13" s="88"/>
      <c r="G13" s="88"/>
      <c r="H13" s="88"/>
      <c r="I13" s="88"/>
    </row>
    <row r="14" spans="2:10" s="1" customFormat="1" ht="26.25" x14ac:dyDescent="0.25">
      <c r="B14" s="35" t="s">
        <v>0</v>
      </c>
      <c r="C14" s="35" t="s">
        <v>6</v>
      </c>
      <c r="D14" s="35" t="s">
        <v>36</v>
      </c>
      <c r="E14" s="49" t="s">
        <v>1</v>
      </c>
      <c r="F14" s="35" t="s">
        <v>5</v>
      </c>
      <c r="G14" s="2" t="s">
        <v>2</v>
      </c>
      <c r="H14" s="2" t="s">
        <v>3</v>
      </c>
      <c r="I14" s="2" t="s">
        <v>4</v>
      </c>
      <c r="J14" s="69" t="s">
        <v>49</v>
      </c>
    </row>
    <row r="15" spans="2:10" s="1" customFormat="1" x14ac:dyDescent="0.25">
      <c r="B15" s="63">
        <f>ROW(Tabulka1[[#This Row],[Poř.]])-14</f>
        <v>1</v>
      </c>
      <c r="C15" s="62" t="s">
        <v>51</v>
      </c>
      <c r="D15" s="62" t="s">
        <v>52</v>
      </c>
      <c r="E15" s="65">
        <v>1</v>
      </c>
      <c r="F15" s="61"/>
      <c r="G15" s="3">
        <f t="shared" ref="G15:G18" si="0">E15*F15</f>
        <v>0</v>
      </c>
      <c r="H15" s="3">
        <f t="shared" ref="H15:H18" si="1">G15*0.21</f>
        <v>0</v>
      </c>
      <c r="I15" s="4">
        <f t="shared" ref="I15:I18" si="2">H15+G15</f>
        <v>0</v>
      </c>
      <c r="J15" s="67"/>
    </row>
    <row r="16" spans="2:10" s="1" customFormat="1" x14ac:dyDescent="0.25">
      <c r="B16" s="63">
        <f>ROW(Tabulka1[[#This Row],[Poř.]])-14</f>
        <v>2</v>
      </c>
      <c r="C16" s="62" t="s">
        <v>51</v>
      </c>
      <c r="D16" s="62" t="s">
        <v>53</v>
      </c>
      <c r="E16" s="65">
        <v>1</v>
      </c>
      <c r="F16" s="61"/>
      <c r="G16" s="3">
        <f t="shared" si="0"/>
        <v>0</v>
      </c>
      <c r="H16" s="3">
        <f t="shared" si="1"/>
        <v>0</v>
      </c>
      <c r="I16" s="4">
        <f t="shared" si="2"/>
        <v>0</v>
      </c>
      <c r="J16" s="67"/>
    </row>
    <row r="17" spans="2:14" s="1" customFormat="1" x14ac:dyDescent="0.25">
      <c r="B17" s="64">
        <f>ROW(Tabulka1[[#This Row],[Poř.]])-14</f>
        <v>3</v>
      </c>
      <c r="C17" s="62" t="s">
        <v>54</v>
      </c>
      <c r="D17" s="62" t="s">
        <v>53</v>
      </c>
      <c r="E17" s="65">
        <v>1</v>
      </c>
      <c r="F17" s="61"/>
      <c r="G17" s="3">
        <f t="shared" si="0"/>
        <v>0</v>
      </c>
      <c r="H17" s="3">
        <f t="shared" si="1"/>
        <v>0</v>
      </c>
      <c r="I17" s="4">
        <f t="shared" si="2"/>
        <v>0</v>
      </c>
      <c r="J17" s="67"/>
    </row>
    <row r="18" spans="2:14" s="1" customFormat="1" x14ac:dyDescent="0.25">
      <c r="B18" s="64">
        <f>ROW(Tabulka1[[#This Row],[Poř.]])-14</f>
        <v>4</v>
      </c>
      <c r="C18" s="62" t="s">
        <v>55</v>
      </c>
      <c r="D18" s="62" t="s">
        <v>56</v>
      </c>
      <c r="E18" s="65">
        <v>5</v>
      </c>
      <c r="F18" s="61"/>
      <c r="G18" s="3">
        <f t="shared" si="0"/>
        <v>0</v>
      </c>
      <c r="H18" s="3">
        <f t="shared" si="1"/>
        <v>0</v>
      </c>
      <c r="I18" s="4">
        <f t="shared" si="2"/>
        <v>0</v>
      </c>
      <c r="J18" s="67"/>
    </row>
    <row r="19" spans="2:14" s="1" customFormat="1" x14ac:dyDescent="0.25">
      <c r="B19" s="64">
        <f>ROW(Tabulka1[[#This Row],[Poř.]])-14</f>
        <v>5</v>
      </c>
      <c r="C19" s="62" t="s">
        <v>47</v>
      </c>
      <c r="D19" s="62" t="s">
        <v>48</v>
      </c>
      <c r="E19" s="65">
        <v>1</v>
      </c>
      <c r="F19" s="61"/>
      <c r="G19" s="3">
        <f t="shared" ref="G19:G25" si="3">E19*F19</f>
        <v>0</v>
      </c>
      <c r="H19" s="3">
        <f t="shared" ref="H19:H25" si="4">G19*0.21</f>
        <v>0</v>
      </c>
      <c r="I19" s="4">
        <f t="shared" ref="I19:I25" si="5">H19+G19</f>
        <v>0</v>
      </c>
      <c r="J19" s="67"/>
    </row>
    <row r="20" spans="2:14" s="1" customFormat="1" x14ac:dyDescent="0.25">
      <c r="B20" s="64">
        <f>ROW(Tabulka1[[#This Row],[Poř.]])-14</f>
        <v>6</v>
      </c>
      <c r="C20" s="62" t="s">
        <v>57</v>
      </c>
      <c r="D20" s="62" t="s">
        <v>58</v>
      </c>
      <c r="E20" s="65">
        <v>1</v>
      </c>
      <c r="F20" s="61"/>
      <c r="G20" s="3">
        <f t="shared" si="3"/>
        <v>0</v>
      </c>
      <c r="H20" s="3">
        <f t="shared" si="4"/>
        <v>0</v>
      </c>
      <c r="I20" s="4">
        <f t="shared" si="5"/>
        <v>0</v>
      </c>
      <c r="J20" s="67"/>
    </row>
    <row r="21" spans="2:14" s="1" customFormat="1" x14ac:dyDescent="0.25">
      <c r="B21" s="64">
        <f>ROW(Tabulka1[[#This Row],[Poř.]])-14</f>
        <v>7</v>
      </c>
      <c r="C21" s="62" t="s">
        <v>59</v>
      </c>
      <c r="D21" s="62" t="s">
        <v>60</v>
      </c>
      <c r="E21" s="65">
        <v>3</v>
      </c>
      <c r="F21" s="61"/>
      <c r="G21" s="3">
        <f t="shared" si="3"/>
        <v>0</v>
      </c>
      <c r="H21" s="3">
        <f t="shared" si="4"/>
        <v>0</v>
      </c>
      <c r="I21" s="4">
        <f t="shared" si="5"/>
        <v>0</v>
      </c>
      <c r="J21" s="67"/>
    </row>
    <row r="22" spans="2:14" s="1" customFormat="1" x14ac:dyDescent="0.25">
      <c r="B22" s="64">
        <f>ROW(Tabulka1[[#This Row],[Poř.]])-14</f>
        <v>8</v>
      </c>
      <c r="C22" s="62" t="s">
        <v>59</v>
      </c>
      <c r="D22" s="62" t="s">
        <v>61</v>
      </c>
      <c r="E22" s="65">
        <v>2</v>
      </c>
      <c r="F22" s="61"/>
      <c r="G22" s="3">
        <f t="shared" si="3"/>
        <v>0</v>
      </c>
      <c r="H22" s="3">
        <f t="shared" si="4"/>
        <v>0</v>
      </c>
      <c r="I22" s="4">
        <f t="shared" si="5"/>
        <v>0</v>
      </c>
      <c r="J22" s="67"/>
    </row>
    <row r="23" spans="2:14" s="1" customFormat="1" x14ac:dyDescent="0.25">
      <c r="B23" s="64">
        <f>ROW(Tabulka1[[#This Row],[Poř.]])-14</f>
        <v>9</v>
      </c>
      <c r="C23" s="62" t="s">
        <v>62</v>
      </c>
      <c r="D23" s="62" t="s">
        <v>63</v>
      </c>
      <c r="E23" s="65">
        <v>6</v>
      </c>
      <c r="F23" s="61"/>
      <c r="G23" s="3">
        <f t="shared" si="3"/>
        <v>0</v>
      </c>
      <c r="H23" s="3">
        <f t="shared" si="4"/>
        <v>0</v>
      </c>
      <c r="I23" s="4">
        <f t="shared" si="5"/>
        <v>0</v>
      </c>
      <c r="J23" s="67"/>
    </row>
    <row r="24" spans="2:14" s="1" customFormat="1" x14ac:dyDescent="0.25">
      <c r="B24" s="64">
        <f>ROW(Tabulka1[[#This Row],[Poř.]])-14</f>
        <v>10</v>
      </c>
      <c r="C24" s="62" t="s">
        <v>64</v>
      </c>
      <c r="D24" s="62" t="s">
        <v>65</v>
      </c>
      <c r="E24" s="65">
        <v>8</v>
      </c>
      <c r="F24" s="61"/>
      <c r="G24" s="3">
        <f>E24*F24</f>
        <v>0</v>
      </c>
      <c r="H24" s="3">
        <f>G24*0.21</f>
        <v>0</v>
      </c>
      <c r="I24" s="4">
        <f>H24+G24</f>
        <v>0</v>
      </c>
      <c r="J24" s="67"/>
    </row>
    <row r="25" spans="2:14" s="1" customFormat="1" x14ac:dyDescent="0.25">
      <c r="B25" s="64">
        <f>ROW(Tabulka1[[#This Row],[Poř.]])-14</f>
        <v>11</v>
      </c>
      <c r="C25" s="62" t="s">
        <v>66</v>
      </c>
      <c r="D25" s="62" t="s">
        <v>67</v>
      </c>
      <c r="E25" s="65">
        <v>1</v>
      </c>
      <c r="F25" s="61"/>
      <c r="G25" s="3">
        <f t="shared" si="3"/>
        <v>0</v>
      </c>
      <c r="H25" s="3">
        <f t="shared" si="4"/>
        <v>0</v>
      </c>
      <c r="I25" s="4">
        <f t="shared" si="5"/>
        <v>0</v>
      </c>
      <c r="J25" s="67"/>
    </row>
    <row r="26" spans="2:14" s="1" customFormat="1" x14ac:dyDescent="0.25">
      <c r="B26" s="64">
        <f>ROW(Tabulka1[[#This Row],[Poř.]])-14</f>
        <v>12</v>
      </c>
      <c r="C26" s="62" t="s">
        <v>68</v>
      </c>
      <c r="D26" s="62" t="s">
        <v>69</v>
      </c>
      <c r="E26" s="65">
        <v>1</v>
      </c>
      <c r="F26" s="61"/>
      <c r="G26" s="3">
        <f t="shared" ref="G26" si="6">E26*F26</f>
        <v>0</v>
      </c>
      <c r="H26" s="3">
        <f t="shared" ref="H26" si="7">G26*0.21</f>
        <v>0</v>
      </c>
      <c r="I26" s="4">
        <f t="shared" ref="I26" si="8">H26+G26</f>
        <v>0</v>
      </c>
      <c r="J26" s="68"/>
    </row>
    <row r="27" spans="2:14" ht="15.75" thickBot="1" x14ac:dyDescent="0.3">
      <c r="B27" s="32" t="s">
        <v>7</v>
      </c>
      <c r="C27" s="37"/>
      <c r="D27" s="36"/>
      <c r="E27" s="51"/>
      <c r="F27" s="46"/>
      <c r="G27" s="7">
        <f>SUBTOTAL(109,Tabulka1[Nabídková cena bez DPH])</f>
        <v>0</v>
      </c>
      <c r="H27" s="7">
        <f>SUBTOTAL(109,Tabulka1[DPH])</f>
        <v>0</v>
      </c>
      <c r="I27" s="14">
        <f>SUBTOTAL(109,Tabulka1[Nabídková cena s DPH])</f>
        <v>0</v>
      </c>
      <c r="J27" s="66"/>
      <c r="K27"/>
      <c r="L27"/>
      <c r="M27"/>
      <c r="N27"/>
    </row>
    <row r="28" spans="2:14" x14ac:dyDescent="0.25">
      <c r="B28" s="96" t="s">
        <v>41</v>
      </c>
      <c r="C28" s="97"/>
      <c r="D28" s="97"/>
      <c r="E28" s="97"/>
      <c r="F28" s="97"/>
      <c r="G28" s="97"/>
      <c r="H28" s="97"/>
      <c r="I28" s="98"/>
      <c r="J28" s="19"/>
      <c r="K28" s="19"/>
      <c r="L28" s="19"/>
      <c r="M28" s="16"/>
      <c r="N28" s="16"/>
    </row>
    <row r="29" spans="2:14" ht="15.75" thickBot="1" x14ac:dyDescent="0.3">
      <c r="B29" s="32"/>
      <c r="C29" s="37"/>
      <c r="D29" s="36"/>
      <c r="E29" s="51"/>
      <c r="F29" s="38"/>
      <c r="G29" s="13"/>
      <c r="H29" s="13"/>
      <c r="I29" s="14"/>
      <c r="J29" s="19"/>
      <c r="K29" s="19"/>
      <c r="L29" s="19"/>
      <c r="M29" s="16"/>
      <c r="N29" s="16"/>
    </row>
    <row r="30" spans="2:14" x14ac:dyDescent="0.25">
      <c r="B30" s="78" t="s">
        <v>27</v>
      </c>
      <c r="C30" s="79"/>
      <c r="D30" s="79"/>
      <c r="E30" s="79"/>
      <c r="F30" s="79"/>
      <c r="G30" s="79"/>
      <c r="H30" s="79"/>
      <c r="I30" s="80"/>
    </row>
    <row r="31" spans="2:14" x14ac:dyDescent="0.25">
      <c r="B31" s="39" t="s">
        <v>28</v>
      </c>
      <c r="C31" s="81" t="s">
        <v>29</v>
      </c>
      <c r="D31" s="81"/>
      <c r="E31" s="81"/>
      <c r="F31" s="81"/>
      <c r="G31" s="81"/>
      <c r="H31" s="81"/>
      <c r="I31" s="82"/>
    </row>
    <row r="32" spans="2:14" x14ac:dyDescent="0.25">
      <c r="B32" s="39"/>
      <c r="C32" s="81" t="s">
        <v>30</v>
      </c>
      <c r="D32" s="81"/>
      <c r="E32" s="81"/>
      <c r="F32" s="81"/>
      <c r="G32" s="81"/>
      <c r="H32" s="81"/>
      <c r="I32" s="82"/>
    </row>
    <row r="33" spans="2:14" ht="12.75" customHeight="1" x14ac:dyDescent="0.25">
      <c r="B33" s="70" t="s">
        <v>31</v>
      </c>
      <c r="C33" s="71"/>
      <c r="D33" s="40" t="s">
        <v>32</v>
      </c>
      <c r="E33" s="57" t="s">
        <v>33</v>
      </c>
      <c r="F33" s="76" t="s">
        <v>34</v>
      </c>
      <c r="G33" s="76"/>
      <c r="H33" s="76"/>
      <c r="I33" s="12" t="s">
        <v>35</v>
      </c>
    </row>
    <row r="34" spans="2:14" ht="14.25" customHeight="1" x14ac:dyDescent="0.25">
      <c r="B34" s="72"/>
      <c r="C34" s="73"/>
      <c r="D34" s="41"/>
      <c r="E34" s="58"/>
      <c r="F34" s="77"/>
      <c r="G34" s="77"/>
      <c r="H34" s="77"/>
      <c r="I34" s="8"/>
    </row>
    <row r="35" spans="2:14" ht="15.75" customHeight="1" thickBot="1" x14ac:dyDescent="0.3">
      <c r="B35" s="83"/>
      <c r="C35" s="84"/>
      <c r="D35" s="42"/>
      <c r="E35" s="59"/>
      <c r="F35" s="95"/>
      <c r="G35" s="95"/>
      <c r="H35" s="95"/>
      <c r="I35" s="9"/>
    </row>
    <row r="36" spans="2:14" ht="18" customHeight="1" x14ac:dyDescent="0.25">
      <c r="B36" s="43"/>
      <c r="C36" s="44"/>
      <c r="D36" s="45"/>
      <c r="E36" s="50"/>
      <c r="F36" s="46"/>
      <c r="G36" s="7"/>
      <c r="H36" s="7"/>
    </row>
    <row r="37" spans="2:14" x14ac:dyDescent="0.25">
      <c r="B37" s="75" t="s">
        <v>43</v>
      </c>
      <c r="C37" s="75"/>
      <c r="D37" s="75"/>
    </row>
    <row r="38" spans="2:14" x14ac:dyDescent="0.25">
      <c r="B38" s="48"/>
      <c r="C38" s="48"/>
      <c r="D38" s="48"/>
    </row>
    <row r="39" spans="2:14" x14ac:dyDescent="0.25">
      <c r="B39" s="48"/>
      <c r="C39" s="48"/>
      <c r="D39" s="48"/>
    </row>
    <row r="40" spans="2:14" x14ac:dyDescent="0.25">
      <c r="B40" s="48"/>
      <c r="C40" s="48"/>
      <c r="D40" s="48"/>
    </row>
    <row r="41" spans="2:14" x14ac:dyDescent="0.25">
      <c r="B41" s="48"/>
      <c r="C41" s="48"/>
      <c r="D41" s="48"/>
    </row>
    <row r="42" spans="2:14" x14ac:dyDescent="0.25">
      <c r="B42" s="74"/>
      <c r="C42" s="74"/>
      <c r="D42" s="74"/>
    </row>
    <row r="43" spans="2:14" x14ac:dyDescent="0.25">
      <c r="J43" s="20"/>
      <c r="K43" s="20"/>
      <c r="L43" s="20"/>
      <c r="M43" s="17"/>
      <c r="N43" s="17"/>
    </row>
  </sheetData>
  <mergeCells count="32">
    <mergeCell ref="B28:I28"/>
    <mergeCell ref="B1:C1"/>
    <mergeCell ref="H11:I11"/>
    <mergeCell ref="B10:C10"/>
    <mergeCell ref="D10:I10"/>
    <mergeCell ref="B11:C11"/>
    <mergeCell ref="B5:C5"/>
    <mergeCell ref="B7:C7"/>
    <mergeCell ref="B9:C9"/>
    <mergeCell ref="H5:I5"/>
    <mergeCell ref="B30:I30"/>
    <mergeCell ref="C31:I31"/>
    <mergeCell ref="C32:I32"/>
    <mergeCell ref="B35:C35"/>
    <mergeCell ref="B2:C2"/>
    <mergeCell ref="B3:C3"/>
    <mergeCell ref="D2:I2"/>
    <mergeCell ref="D3:I3"/>
    <mergeCell ref="B13:I13"/>
    <mergeCell ref="B6:C6"/>
    <mergeCell ref="D7:I7"/>
    <mergeCell ref="D9:I9"/>
    <mergeCell ref="D6:I6"/>
    <mergeCell ref="B12:I12"/>
    <mergeCell ref="B8:C8"/>
    <mergeCell ref="F35:H35"/>
    <mergeCell ref="B33:C33"/>
    <mergeCell ref="B34:C34"/>
    <mergeCell ref="B42:D42"/>
    <mergeCell ref="B37:D37"/>
    <mergeCell ref="F33:H33"/>
    <mergeCell ref="F34:H34"/>
  </mergeCells>
  <conditionalFormatting sqref="F15:F26">
    <cfRule type="cellIs" dxfId="14" priority="22" operator="lessThan">
      <formula>MIN(#REF!)</formula>
    </cfRule>
  </conditionalFormatting>
  <conditionalFormatting sqref="E17:E18">
    <cfRule type="cellIs" dxfId="11" priority="1" operator="lessThan">
      <formula>MIN(#REF!)</formula>
    </cfRule>
  </conditionalFormatting>
  <conditionalFormatting sqref="E15:E16 E19:E26">
    <cfRule type="cellIs" dxfId="10" priority="2" operator="lessThan">
      <formula>MIN(#REF!)</formula>
    </cfRule>
  </conditionalFormatting>
  <pageMargins left="0.25" right="0.25" top="0.75" bottom="0.75" header="0.3" footer="0.3"/>
  <pageSetup paperSize="9" orientation="landscape" r:id="rId1"/>
  <ignoredErrors>
    <ignoredError sqref="F5" numberStoredAsText="1"/>
  </ignoredErrors>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D7"/>
  <sheetViews>
    <sheetView workbookViewId="0">
      <selection activeCell="A5" sqref="A5"/>
    </sheetView>
  </sheetViews>
  <sheetFormatPr defaultRowHeight="15" x14ac:dyDescent="0.25"/>
  <cols>
    <col min="1" max="1" width="28.7109375" customWidth="1"/>
    <col min="2" max="3" width="7.5703125" bestFit="1" customWidth="1"/>
    <col min="4" max="4" width="14.42578125" customWidth="1"/>
  </cols>
  <sheetData>
    <row r="3" spans="1:4" x14ac:dyDescent="0.25">
      <c r="A3" s="23" t="s">
        <v>40</v>
      </c>
      <c r="B3" s="23" t="s">
        <v>37</v>
      </c>
    </row>
    <row r="4" spans="1:4" x14ac:dyDescent="0.25">
      <c r="A4" s="23" t="s">
        <v>38</v>
      </c>
      <c r="B4" s="15">
        <v>5137</v>
      </c>
      <c r="C4" s="15">
        <v>5139</v>
      </c>
      <c r="D4" s="15" t="s">
        <v>39</v>
      </c>
    </row>
    <row r="5" spans="1:4" x14ac:dyDescent="0.25">
      <c r="A5" s="24">
        <v>1110200</v>
      </c>
      <c r="B5" s="25"/>
      <c r="C5" s="25">
        <v>0</v>
      </c>
      <c r="D5" s="25">
        <v>0</v>
      </c>
    </row>
    <row r="6" spans="1:4" x14ac:dyDescent="0.25">
      <c r="A6" s="24">
        <v>1110400</v>
      </c>
      <c r="B6" s="25">
        <v>0</v>
      </c>
      <c r="C6" s="25"/>
      <c r="D6" s="25">
        <v>0</v>
      </c>
    </row>
    <row r="7" spans="1:4" x14ac:dyDescent="0.25">
      <c r="A7" s="24" t="s">
        <v>39</v>
      </c>
      <c r="B7" s="25">
        <v>0</v>
      </c>
      <c r="C7" s="25">
        <v>0</v>
      </c>
      <c r="D7" s="25">
        <v>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Nabídka</vt:lpstr>
      <vt:lpstr>List1</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Plačková Iva</cp:lastModifiedBy>
  <cp:lastPrinted>2022-11-09T09:31:32Z</cp:lastPrinted>
  <dcterms:created xsi:type="dcterms:W3CDTF">2018-09-24T12:46:32Z</dcterms:created>
  <dcterms:modified xsi:type="dcterms:W3CDTF">2026-03-13T07:43:32Z</dcterms:modified>
</cp:coreProperties>
</file>