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D19EB12F-66FB-4A12-B3CF-1CA612C4E8EF}" xr6:coauthVersionLast="47" xr6:coauthVersionMax="47" xr10:uidLastSave="{00000000-0000-0000-0000-000000000000}"/>
  <bookViews>
    <workbookView xWindow="2868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8" i="1" l="1"/>
  <c r="G28" i="1"/>
  <c r="H28" i="1" s="1"/>
  <c r="I28" i="1" s="1"/>
  <c r="B29" i="1"/>
  <c r="G29" i="1"/>
  <c r="H29" i="1" s="1"/>
  <c r="I29" i="1" s="1"/>
  <c r="B27" i="1"/>
  <c r="G27" i="1"/>
  <c r="H27" i="1" s="1"/>
  <c r="I27" i="1" s="1"/>
  <c r="B25" i="1"/>
  <c r="G25" i="1"/>
  <c r="H25" i="1" s="1"/>
  <c r="I25" i="1" s="1"/>
  <c r="B26" i="1"/>
  <c r="G26" i="1"/>
  <c r="H26" i="1" s="1"/>
  <c r="I26" i="1" s="1"/>
  <c r="B23" i="1" l="1"/>
  <c r="G23" i="1"/>
  <c r="H23" i="1" s="1"/>
  <c r="I23" i="1" s="1"/>
  <c r="B24" i="1"/>
  <c r="G24" i="1"/>
  <c r="H24" i="1" s="1"/>
  <c r="I24" i="1" s="1"/>
  <c r="B22" i="1"/>
  <c r="G22" i="1"/>
  <c r="H22" i="1" s="1"/>
  <c r="I22" i="1" s="1"/>
  <c r="B19" i="1"/>
  <c r="G19" i="1"/>
  <c r="H19" i="1" s="1"/>
  <c r="I19" i="1" s="1"/>
  <c r="B20" i="1"/>
  <c r="G20" i="1"/>
  <c r="H20" i="1" s="1"/>
  <c r="I20" i="1" s="1"/>
  <c r="B21" i="1"/>
  <c r="G21" i="1"/>
  <c r="H21" i="1" s="1"/>
  <c r="I21" i="1" s="1"/>
  <c r="B15" i="1" l="1"/>
  <c r="B16" i="1"/>
  <c r="B17" i="1"/>
  <c r="B18" i="1"/>
  <c r="G15" i="1" l="1"/>
  <c r="G16" i="1"/>
  <c r="H16" i="1" s="1"/>
  <c r="I16" i="1" s="1"/>
  <c r="G17" i="1"/>
  <c r="H17" i="1" s="1"/>
  <c r="I17" i="1" s="1"/>
  <c r="G18" i="1"/>
  <c r="H18" i="1" s="1"/>
  <c r="I18" i="1" s="1"/>
  <c r="H15" i="1" l="1"/>
  <c r="I15" i="1" l="1"/>
  <c r="H30" i="1" l="1"/>
  <c r="G30" i="1"/>
  <c r="I30" i="1" l="1"/>
</calcChain>
</file>

<file path=xl/sharedStrings.xml><?xml version="1.0" encoding="utf-8"?>
<sst xmlns="http://schemas.openxmlformats.org/spreadsheetml/2006/main" count="83" uniqueCount="74">
  <si>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</si>
  <si>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</si>
  <si>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</si>
  <si>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</si>
  <si>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</si>
  <si>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</si>
  <si>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</si>
  <si>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</si>
  <si>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</si>
  <si>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</si>
  <si>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</si>
  <si>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</si>
  <si>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</si>
  <si>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</si>
  <si>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</si>
  <si>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</si>
  <si>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</si>
  <si>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</si>
  <si>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</si>
  <si>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</si>
  <si>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</si>
  <si>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</si>
  <si>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</si>
  <si>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</si>
  <si>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</si>
  <si>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</si>
  <si>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</si>
  <si>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</si>
  <si>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</si>
  <si>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</si>
  <si>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</si>
  <si>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</si>
  <si>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</si>
  <si>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</si>
  <si>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</si>
  <si>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</si>
  <si>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</si>
  <si>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</si>
  <si>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</si>
  <si>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</si>
  <si>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</si>
  <si>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</si>
  <si>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</si>
  <si>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</si>
  <si>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</si>
  <si>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</si>
  <si>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</si>
  <si>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baterie do notebooku</t>
  </si>
  <si>
    <t>Baterie pro Asus UX325E PN: B0B200-03660000</t>
  </si>
  <si>
    <t>odolný kryt na MT</t>
  </si>
  <si>
    <t>iPhone 13</t>
  </si>
  <si>
    <t>switch</t>
  </si>
  <si>
    <t>MikroTik Cloud Smart Switch CSS106-5G-1S (RB260GS), 5x 1G, 1x SFP switch</t>
  </si>
  <si>
    <t>MikroTik E60iUGS, hEX S (2025 version) s POE-in 	802.3af/at</t>
  </si>
  <si>
    <t>CLONE MASTER dock</t>
  </si>
  <si>
    <t>AXAGON ADSA-M2C, dual M.2 NVMe SSD CLONE MASTER dock, SuperSpeed USB-C 10 Gbps</t>
  </si>
  <si>
    <t>čistič</t>
  </si>
  <si>
    <t>Isopropylic alcohol Genesis IPA 100 Cleaner 100ML</t>
  </si>
  <si>
    <t>podložka pod myš</t>
  </si>
  <si>
    <t xml:space="preserve">Podložka pod myš gelová C-TECH MPG-03, černá, 240x220mm </t>
  </si>
  <si>
    <t>Spigen Thin Fit ochranný kryt pro Google Pixel 8 Pro béžová PN: ACS06328</t>
  </si>
  <si>
    <t>HDMI kabel stíněný</t>
  </si>
  <si>
    <t>PremiumCord HDMI 4K/60Hz, ethernet, se zesilovačem, 3x stíněná, 2.0, 10m</t>
  </si>
  <si>
    <t>Samsung Galaxy Note 20 Ultra</t>
  </si>
  <si>
    <t>5G router s podporou eSIM pro Mobilní služebnu</t>
  </si>
  <si>
    <t>MikroTik Chateau 5G R17 ax</t>
  </si>
  <si>
    <t>disk m.2</t>
  </si>
  <si>
    <t>Crucial P310 500GB</t>
  </si>
  <si>
    <t>Spigen Thin Fit MagSafe Metal Slate - Google Pixel 10 Pro</t>
  </si>
  <si>
    <t>adaptér</t>
  </si>
  <si>
    <t>Dual GaN Charger 30W, USP-C PD/USB-A QC</t>
  </si>
  <si>
    <t>žádáme 3 roky záruku</t>
  </si>
  <si>
    <t>Sloupec1</t>
  </si>
  <si>
    <t>Nákup drobných ICT zařízení a materiálu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</si>
</sst>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
      <sz val="10"/>
      <color theme="1"/>
      <name val="Calibri"/>
      <scheme val="minor"/>
    </font>
    <font>
      <b/>
      <sz val="10"/>
      <color theme="1"/>
      <name val="Calibri"/>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4">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1" fillId="0" borderId="22" xfId="0" applyFont="1" applyBorder="1" applyAlignment="1">
      <alignment horizontal="center" vertical="center"/>
    </xf>
    <xf numFmtId="0" fontId="0" fillId="0" borderId="22" xfId="0" applyBorder="1" applyAlignment="1">
      <alignment wrapText="1"/>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3" fillId="0" borderId="0" xfId="0" applyFont="1" applyBorder="1" applyAlignment="1">
      <alignment horizontal="righ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vertical="top"/>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xf numFmtId="0" fontId="0" fillId="0" borderId="22" xfId="0" applyBorder="1" applyAlignment="1">
      <alignment vertical="center" wrapText="1"/>
    </xf>
    <xf numFmtId="0" fontId="21" fillId="0" borderId="0" xfId="0" applyFont="1"/>
    <xf numFmtId="44" fontId="22" fillId="0" borderId="0" xfId="0" applyNumberFormat="1" applyFont="1" applyFill="1"/>
    <xf numFmtId="44" fontId="21" fillId="0" borderId="0" xfId="0" applyNumberFormat="1" applyFont="1" applyFill="1"/>
    <xf numFmtId="0" fontId="22" fillId="0" borderId="0" xfId="0" applyFont="1" applyAlignment="1">
      <alignment wrapText="1"/>
    </xf>
  </cellXfs>
  <cellStyles count="3">
    <cellStyle name="40 % – Zvýraznění 2" xfId="2" builtinId="35"/>
    <cellStyle name="40 % – Zvýraznění 6" xfId="1" builtinId="51"/>
    <cellStyle name="Normální" xfId="0" builtinId="0"/>
  </cellStyles>
  <dxfs count="27">
    <dxf>
      <font>
        <strike val="0"/>
        <outline val="0"/>
        <shadow val="0"/>
        <u val="none"/>
        <vertAlign val="baseline"/>
        <sz val="10"/>
        <name val="Calibri"/>
        <scheme val="minor"/>
      </font>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34" formatCode="_-* #,##0.00\ &quot;Kč&quot;_-;\-* #,##0.00\ &quot;Kč&quot;_-;_-* &quot;-&quot;??\ &quot;Kč&quot;_-;_-@_-"/>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48</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1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30" totalsRowCount="1" headerRowDxfId="26" dataDxfId="25" totalsRowDxfId="24">
  <sortState xmlns:xlrd2="http://schemas.microsoft.com/office/spreadsheetml/2017/richdata2" ref="B6:I51">
    <sortCondition ref="C5:C51"/>
  </sortState>
  <tableColumns count="9">
    <tableColumn id="1" xr3:uid="{00000000-0010-0000-0000-000001000000}" name="Poř." totalsRowLabel="Celkem" dataDxfId="23" totalsRowDxfId="9">
      <calculatedColumnFormula>ROW(Tabulka1[[#This Row],[Poř.]])-14</calculatedColumnFormula>
    </tableColumn>
    <tableColumn id="2" xr3:uid="{00000000-0010-0000-0000-000002000000}" name="Položka-typ" dataDxfId="22" totalsRowDxfId="8"/>
    <tableColumn id="3" xr3:uid="{00000000-0010-0000-0000-000003000000}" name="mininální požadované parametry" dataDxfId="21" totalsRowDxfId="7"/>
    <tableColumn id="4" xr3:uid="{00000000-0010-0000-0000-000004000000}" name="Počet kusů" dataDxfId="10" totalsRowDxfId="6"/>
    <tableColumn id="5" xr3:uid="{00000000-0010-0000-0000-000005000000}" name="Jednotková cena bez DPH" dataDxfId="20" totalsRowDxfId="5"/>
    <tableColumn id="6" xr3:uid="{00000000-0010-0000-0000-000006000000}" name="Nabídková cena bez DPH" totalsRowFunction="sum" dataDxfId="19" totalsRowDxfId="4">
      <calculatedColumnFormula>E15*F15</calculatedColumnFormula>
    </tableColumn>
    <tableColumn id="7" xr3:uid="{00000000-0010-0000-0000-000007000000}" name="DPH" totalsRowFunction="sum" dataDxfId="18" totalsRowDxfId="3">
      <calculatedColumnFormula>G15*0.21</calculatedColumnFormula>
    </tableColumn>
    <tableColumn id="8" xr3:uid="{00000000-0010-0000-0000-000008000000}" name="Nabídková cena s DPH" totalsRowFunction="sum" dataDxfId="17" totalsRowDxfId="2">
      <calculatedColumnFormula>H15+G15</calculatedColumnFormula>
    </tableColumn>
    <tableColumn id="9" xr3:uid="{A6CE8125-B84D-4F01-AF56-2CA73A5D45E9}" name="Sloupec1" dataDxfId="1" totalsRowDxfId="0"/>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46"/>
  <sheetViews>
    <sheetView showGridLines="0" tabSelected="1" zoomScaleNormal="100" workbookViewId="0">
      <selection activeCell="E15" sqref="E15"/>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10" x14ac:dyDescent="0.25">
      <c r="B1" s="96" t="s">
        <v>25</v>
      </c>
      <c r="C1" s="96"/>
      <c r="D1" s="26" t="s">
        <v>46</v>
      </c>
      <c r="E1" s="52"/>
      <c r="F1" s="26"/>
      <c r="G1" s="6"/>
      <c r="H1" s="6"/>
      <c r="I1" s="6"/>
    </row>
    <row r="2" spans="2:10" x14ac:dyDescent="0.25">
      <c r="B2" s="82" t="s">
        <v>22</v>
      </c>
      <c r="C2" s="82"/>
      <c r="D2" s="83" t="s">
        <v>73</v>
      </c>
      <c r="E2" s="83"/>
      <c r="F2" s="83"/>
      <c r="G2" s="83"/>
      <c r="H2" s="83"/>
      <c r="I2" s="83"/>
    </row>
    <row r="3" spans="2:10" x14ac:dyDescent="0.25">
      <c r="B3" s="82" t="s">
        <v>23</v>
      </c>
      <c r="C3" s="82"/>
      <c r="D3" s="84" t="s">
        <v>42</v>
      </c>
      <c r="E3" s="84"/>
      <c r="F3" s="84"/>
      <c r="G3" s="84"/>
      <c r="H3" s="84"/>
      <c r="I3" s="84"/>
    </row>
    <row r="4" spans="2:10" ht="15.75" thickBot="1" x14ac:dyDescent="0.3">
      <c r="B4" s="27"/>
      <c r="C4" s="27"/>
      <c r="D4" s="28"/>
      <c r="E4" s="53"/>
      <c r="F4" s="28"/>
      <c r="G4" s="5"/>
      <c r="H4" s="5"/>
      <c r="I4" s="5"/>
    </row>
    <row r="5" spans="2:10" x14ac:dyDescent="0.25">
      <c r="B5" s="103" t="s">
        <v>16</v>
      </c>
      <c r="C5" s="104"/>
      <c r="D5" s="29" t="s">
        <v>8</v>
      </c>
      <c r="E5" s="54" t="s">
        <v>11</v>
      </c>
      <c r="F5" s="30" t="s">
        <v>12</v>
      </c>
      <c r="G5" s="10" t="s">
        <v>13</v>
      </c>
      <c r="H5" s="107" t="s">
        <v>14</v>
      </c>
      <c r="I5" s="108"/>
    </row>
    <row r="6" spans="2:10" x14ac:dyDescent="0.25">
      <c r="B6" s="86" t="s">
        <v>17</v>
      </c>
      <c r="C6" s="82"/>
      <c r="D6" s="87" t="s">
        <v>26</v>
      </c>
      <c r="E6" s="87"/>
      <c r="F6" s="87"/>
      <c r="G6" s="87"/>
      <c r="H6" s="87"/>
      <c r="I6" s="88"/>
    </row>
    <row r="7" spans="2:10" x14ac:dyDescent="0.25">
      <c r="B7" s="86" t="s">
        <v>18</v>
      </c>
      <c r="C7" s="82"/>
      <c r="D7" s="87" t="s">
        <v>45</v>
      </c>
      <c r="E7" s="87"/>
      <c r="F7" s="87"/>
      <c r="G7" s="87"/>
      <c r="H7" s="87"/>
      <c r="I7" s="88"/>
    </row>
    <row r="8" spans="2:10" x14ac:dyDescent="0.25">
      <c r="B8" s="86" t="s">
        <v>19</v>
      </c>
      <c r="C8" s="82"/>
      <c r="D8" s="31" t="s">
        <v>15</v>
      </c>
      <c r="E8" s="55" t="s">
        <v>24</v>
      </c>
      <c r="F8" s="31" t="s">
        <v>9</v>
      </c>
      <c r="G8" s="21"/>
      <c r="H8" s="21"/>
      <c r="I8" s="22"/>
    </row>
    <row r="9" spans="2:10" ht="15.75" thickBot="1" x14ac:dyDescent="0.3">
      <c r="B9" s="105" t="s">
        <v>20</v>
      </c>
      <c r="C9" s="106"/>
      <c r="D9" s="89" t="s">
        <v>44</v>
      </c>
      <c r="E9" s="89"/>
      <c r="F9" s="89"/>
      <c r="G9" s="89"/>
      <c r="H9" s="89"/>
      <c r="I9" s="90"/>
    </row>
    <row r="10" spans="2:10" ht="15.75" thickBot="1" x14ac:dyDescent="0.3">
      <c r="B10" s="99"/>
      <c r="C10" s="99"/>
      <c r="D10" s="100"/>
      <c r="E10" s="100"/>
      <c r="F10" s="100"/>
      <c r="G10" s="100"/>
      <c r="H10" s="100"/>
      <c r="I10" s="100"/>
    </row>
    <row r="11" spans="2:10" ht="15.75" thickBot="1" x14ac:dyDescent="0.3">
      <c r="B11" s="101" t="s">
        <v>21</v>
      </c>
      <c r="C11" s="102"/>
      <c r="D11" s="33"/>
      <c r="E11" s="56" t="s">
        <v>11</v>
      </c>
      <c r="F11" s="34"/>
      <c r="G11" s="11" t="s">
        <v>13</v>
      </c>
      <c r="H11" s="97"/>
      <c r="I11" s="98"/>
    </row>
    <row r="12" spans="2:10" x14ac:dyDescent="0.25">
      <c r="B12" s="91"/>
      <c r="C12" s="91"/>
      <c r="D12" s="91"/>
      <c r="E12" s="91"/>
      <c r="F12" s="91"/>
      <c r="G12" s="91"/>
      <c r="H12" s="91"/>
      <c r="I12" s="91"/>
    </row>
    <row r="13" spans="2:10" x14ac:dyDescent="0.25">
      <c r="B13" s="85" t="s">
        <v>10</v>
      </c>
      <c r="C13" s="85"/>
      <c r="D13" s="85"/>
      <c r="E13" s="85"/>
      <c r="F13" s="85"/>
      <c r="G13" s="85"/>
      <c r="H13" s="85"/>
      <c r="I13" s="85"/>
    </row>
    <row r="14" spans="2:10" s="1" customFormat="1" ht="26.25" x14ac:dyDescent="0.25">
      <c r="B14" s="35" t="s">
        <v>0</v>
      </c>
      <c r="C14" s="35" t="s">
        <v>6</v>
      </c>
      <c r="D14" s="35" t="s">
        <v>36</v>
      </c>
      <c r="E14" s="49" t="s">
        <v>1</v>
      </c>
      <c r="F14" s="35" t="s">
        <v>5</v>
      </c>
      <c r="G14" s="2" t="s">
        <v>2</v>
      </c>
      <c r="H14" s="2" t="s">
        <v>3</v>
      </c>
      <c r="I14" s="2" t="s">
        <v>4</v>
      </c>
      <c r="J14" s="113" t="s">
        <v>72</v>
      </c>
    </row>
    <row r="15" spans="2:10" s="1" customFormat="1" x14ac:dyDescent="0.25">
      <c r="B15" s="63">
        <f>ROW(Tabulka1[[#This Row],[Poř.]])-14</f>
        <v>1</v>
      </c>
      <c r="C15" s="62" t="s">
        <v>49</v>
      </c>
      <c r="D15" s="62" t="s">
        <v>50</v>
      </c>
      <c r="E15" s="65">
        <v>1</v>
      </c>
      <c r="F15" s="61"/>
      <c r="G15" s="3">
        <f t="shared" ref="G15:G18" si="0">E15*F15</f>
        <v>0</v>
      </c>
      <c r="H15" s="3">
        <f t="shared" ref="H15:H18" si="1">G15*0.21</f>
        <v>0</v>
      </c>
      <c r="I15" s="4">
        <f t="shared" ref="I15:I18" si="2">H15+G15</f>
        <v>0</v>
      </c>
      <c r="J15" s="111"/>
    </row>
    <row r="16" spans="2:10" s="1" customFormat="1" x14ac:dyDescent="0.25">
      <c r="B16" s="63">
        <f>ROW(Tabulka1[[#This Row],[Poř.]])-14</f>
        <v>2</v>
      </c>
      <c r="C16" s="62" t="s">
        <v>51</v>
      </c>
      <c r="D16" s="62" t="s">
        <v>52</v>
      </c>
      <c r="E16" s="65">
        <v>1</v>
      </c>
      <c r="F16" s="61"/>
      <c r="G16" s="3">
        <f t="shared" si="0"/>
        <v>0</v>
      </c>
      <c r="H16" s="3">
        <f t="shared" si="1"/>
        <v>0</v>
      </c>
      <c r="I16" s="4">
        <f t="shared" si="2"/>
        <v>0</v>
      </c>
      <c r="J16" s="111"/>
    </row>
    <row r="17" spans="2:14" s="1" customFormat="1" x14ac:dyDescent="0.25">
      <c r="B17" s="64">
        <f>ROW(Tabulka1[[#This Row],[Poř.]])-14</f>
        <v>3</v>
      </c>
      <c r="C17" s="62" t="s">
        <v>47</v>
      </c>
      <c r="D17" s="62" t="s">
        <v>48</v>
      </c>
      <c r="E17" s="65">
        <v>1</v>
      </c>
      <c r="F17" s="61"/>
      <c r="G17" s="3">
        <f t="shared" si="0"/>
        <v>0</v>
      </c>
      <c r="H17" s="3">
        <f t="shared" si="1"/>
        <v>0</v>
      </c>
      <c r="I17" s="4">
        <f t="shared" si="2"/>
        <v>0</v>
      </c>
      <c r="J17" s="111"/>
    </row>
    <row r="18" spans="2:14" s="1" customFormat="1" x14ac:dyDescent="0.25">
      <c r="B18" s="64">
        <f>ROW(Tabulka1[[#This Row],[Poř.]])-14</f>
        <v>4</v>
      </c>
      <c r="C18" s="62" t="s">
        <v>51</v>
      </c>
      <c r="D18" s="62" t="s">
        <v>53</v>
      </c>
      <c r="E18" s="65">
        <v>1</v>
      </c>
      <c r="F18" s="61"/>
      <c r="G18" s="3">
        <f t="shared" si="0"/>
        <v>0</v>
      </c>
      <c r="H18" s="3">
        <f t="shared" si="1"/>
        <v>0</v>
      </c>
      <c r="I18" s="4">
        <f t="shared" si="2"/>
        <v>0</v>
      </c>
      <c r="J18" s="111"/>
    </row>
    <row r="19" spans="2:14" s="1" customFormat="1" x14ac:dyDescent="0.25">
      <c r="B19" s="64">
        <f>ROW(Tabulka1[[#This Row],[Poř.]])-14</f>
        <v>5</v>
      </c>
      <c r="C19" s="62" t="s">
        <v>54</v>
      </c>
      <c r="D19" s="62" t="s">
        <v>55</v>
      </c>
      <c r="E19" s="65">
        <v>1</v>
      </c>
      <c r="F19" s="61"/>
      <c r="G19" s="3">
        <f t="shared" ref="G19:G24" si="3">E19*F19</f>
        <v>0</v>
      </c>
      <c r="H19" s="3">
        <f t="shared" ref="H19:H24" si="4">G19*0.21</f>
        <v>0</v>
      </c>
      <c r="I19" s="4">
        <f t="shared" ref="I19:I24" si="5">H19+G19</f>
        <v>0</v>
      </c>
      <c r="J19" s="111"/>
    </row>
    <row r="20" spans="2:14" s="1" customFormat="1" x14ac:dyDescent="0.25">
      <c r="B20" s="64">
        <f>ROW(Tabulka1[[#This Row],[Poř.]])-14</f>
        <v>6</v>
      </c>
      <c r="C20" s="62" t="s">
        <v>56</v>
      </c>
      <c r="D20" s="62" t="s">
        <v>57</v>
      </c>
      <c r="E20" s="65">
        <v>4</v>
      </c>
      <c r="F20" s="61"/>
      <c r="G20" s="3">
        <f t="shared" si="3"/>
        <v>0</v>
      </c>
      <c r="H20" s="3">
        <f t="shared" si="4"/>
        <v>0</v>
      </c>
      <c r="I20" s="4">
        <f t="shared" si="5"/>
        <v>0</v>
      </c>
      <c r="J20" s="111"/>
    </row>
    <row r="21" spans="2:14" s="1" customFormat="1" x14ac:dyDescent="0.25">
      <c r="B21" s="64">
        <f>ROW(Tabulka1[[#This Row],[Poř.]])-14</f>
        <v>7</v>
      </c>
      <c r="C21" s="62" t="s">
        <v>58</v>
      </c>
      <c r="D21" s="62" t="s">
        <v>59</v>
      </c>
      <c r="E21" s="65">
        <v>10</v>
      </c>
      <c r="F21" s="61"/>
      <c r="G21" s="3">
        <f t="shared" si="3"/>
        <v>0</v>
      </c>
      <c r="H21" s="3">
        <f t="shared" si="4"/>
        <v>0</v>
      </c>
      <c r="I21" s="4">
        <f t="shared" si="5"/>
        <v>0</v>
      </c>
      <c r="J21" s="111"/>
    </row>
    <row r="22" spans="2:14" s="1" customFormat="1" x14ac:dyDescent="0.25">
      <c r="B22" s="64">
        <f>ROW(Tabulka1[[#This Row],[Poř.]])-14</f>
        <v>8</v>
      </c>
      <c r="C22" s="62" t="s">
        <v>49</v>
      </c>
      <c r="D22" s="62" t="s">
        <v>60</v>
      </c>
      <c r="E22" s="65">
        <v>1</v>
      </c>
      <c r="F22" s="61"/>
      <c r="G22" s="3">
        <f t="shared" si="3"/>
        <v>0</v>
      </c>
      <c r="H22" s="3">
        <f t="shared" si="4"/>
        <v>0</v>
      </c>
      <c r="I22" s="4">
        <f t="shared" si="5"/>
        <v>0</v>
      </c>
      <c r="J22" s="111"/>
    </row>
    <row r="23" spans="2:14" s="1" customFormat="1" x14ac:dyDescent="0.25">
      <c r="B23" s="64">
        <f>ROW(Tabulka1[[#This Row],[Poř.]])-14</f>
        <v>9</v>
      </c>
      <c r="C23" s="62" t="s">
        <v>61</v>
      </c>
      <c r="D23" s="62" t="s">
        <v>62</v>
      </c>
      <c r="E23" s="65">
        <v>1</v>
      </c>
      <c r="F23" s="61"/>
      <c r="G23" s="3">
        <f t="shared" si="3"/>
        <v>0</v>
      </c>
      <c r="H23" s="3">
        <f t="shared" si="4"/>
        <v>0</v>
      </c>
      <c r="I23" s="4">
        <f t="shared" si="5"/>
        <v>0</v>
      </c>
      <c r="J23" s="111"/>
    </row>
    <row r="24" spans="2:14" s="1" customFormat="1" x14ac:dyDescent="0.25">
      <c r="B24" s="64">
        <f>ROW(Tabulka1[[#This Row],[Poř.]])-14</f>
        <v>10</v>
      </c>
      <c r="C24" s="62" t="s">
        <v>49</v>
      </c>
      <c r="D24" s="62" t="s">
        <v>63</v>
      </c>
      <c r="E24" s="65">
        <v>1</v>
      </c>
      <c r="F24" s="61"/>
      <c r="G24" s="3">
        <f t="shared" si="3"/>
        <v>0</v>
      </c>
      <c r="H24" s="3">
        <f t="shared" si="4"/>
        <v>0</v>
      </c>
      <c r="I24" s="4">
        <f t="shared" si="5"/>
        <v>0</v>
      </c>
      <c r="J24" s="111"/>
    </row>
    <row r="25" spans="2:14" s="1" customFormat="1" x14ac:dyDescent="0.25">
      <c r="B25" s="64">
        <f>ROW(Tabulka1[[#This Row],[Poř.]])-14</f>
        <v>11</v>
      </c>
      <c r="C25" s="62" t="s">
        <v>64</v>
      </c>
      <c r="D25" s="62" t="s">
        <v>65</v>
      </c>
      <c r="E25" s="65">
        <v>1</v>
      </c>
      <c r="F25" s="61"/>
      <c r="G25" s="3">
        <f t="shared" ref="G25:G26" si="6">E25*F25</f>
        <v>0</v>
      </c>
      <c r="H25" s="3">
        <f t="shared" ref="H25:H26" si="7">G25*0.21</f>
        <v>0</v>
      </c>
      <c r="I25" s="4">
        <f t="shared" ref="I25:I26" si="8">H25+G25</f>
        <v>0</v>
      </c>
      <c r="J25" s="112" t="s">
        <v>71</v>
      </c>
    </row>
    <row r="26" spans="2:14" s="1" customFormat="1" x14ac:dyDescent="0.25">
      <c r="B26" s="63">
        <f>ROW(Tabulka1[[#This Row],[Poř.]])-14</f>
        <v>12</v>
      </c>
      <c r="C26" s="62" t="s">
        <v>66</v>
      </c>
      <c r="D26" s="66" t="s">
        <v>67</v>
      </c>
      <c r="E26" s="65">
        <v>1</v>
      </c>
      <c r="F26" s="61"/>
      <c r="G26" s="3">
        <f t="shared" si="6"/>
        <v>0</v>
      </c>
      <c r="H26" s="3">
        <f t="shared" si="7"/>
        <v>0</v>
      </c>
      <c r="I26" s="4">
        <f t="shared" si="8"/>
        <v>0</v>
      </c>
      <c r="J26" s="111"/>
    </row>
    <row r="27" spans="2:14" s="1" customFormat="1" x14ac:dyDescent="0.25">
      <c r="B27" s="63">
        <f>ROW(Tabulka1[[#This Row],[Poř.]])-14</f>
        <v>13</v>
      </c>
      <c r="C27" s="62" t="s">
        <v>49</v>
      </c>
      <c r="D27" s="109" t="s">
        <v>68</v>
      </c>
      <c r="E27" s="65">
        <v>2</v>
      </c>
      <c r="F27" s="61"/>
      <c r="G27" s="3">
        <f t="shared" ref="G27:G29" si="9">E27*F27</f>
        <v>0</v>
      </c>
      <c r="H27" s="3">
        <f t="shared" ref="H27:H29" si="10">G27*0.21</f>
        <v>0</v>
      </c>
      <c r="I27" s="4">
        <f t="shared" ref="I27:I29" si="11">H27+G27</f>
        <v>0</v>
      </c>
      <c r="J27" s="111"/>
    </row>
    <row r="28" spans="2:14" s="1" customFormat="1" x14ac:dyDescent="0.25">
      <c r="B28" s="63">
        <f>ROW(Tabulka1[[#This Row],[Poř.]])-14</f>
        <v>14</v>
      </c>
      <c r="C28" s="62" t="s">
        <v>47</v>
      </c>
      <c r="D28" s="62" t="s">
        <v>48</v>
      </c>
      <c r="E28" s="65">
        <v>1</v>
      </c>
      <c r="F28" s="61"/>
      <c r="G28" s="3">
        <f t="shared" si="9"/>
        <v>0</v>
      </c>
      <c r="H28" s="3">
        <f t="shared" si="10"/>
        <v>0</v>
      </c>
      <c r="I28" s="4">
        <f t="shared" si="11"/>
        <v>0</v>
      </c>
      <c r="J28" s="111"/>
    </row>
    <row r="29" spans="2:14" s="1" customFormat="1" x14ac:dyDescent="0.25">
      <c r="B29" s="63">
        <f>ROW(Tabulka1[[#This Row],[Poř.]])-14</f>
        <v>15</v>
      </c>
      <c r="C29" s="62" t="s">
        <v>69</v>
      </c>
      <c r="D29" s="66" t="s">
        <v>70</v>
      </c>
      <c r="E29" s="65">
        <v>6</v>
      </c>
      <c r="F29" s="61"/>
      <c r="G29" s="3">
        <f t="shared" si="9"/>
        <v>0</v>
      </c>
      <c r="H29" s="3">
        <f t="shared" si="10"/>
        <v>0</v>
      </c>
      <c r="I29" s="4">
        <f t="shared" si="11"/>
        <v>0</v>
      </c>
      <c r="J29" s="111"/>
    </row>
    <row r="30" spans="2:14" ht="15.75" thickBot="1" x14ac:dyDescent="0.3">
      <c r="B30" s="32" t="s">
        <v>7</v>
      </c>
      <c r="C30" s="37"/>
      <c r="D30" s="36"/>
      <c r="E30" s="51"/>
      <c r="F30" s="46"/>
      <c r="G30" s="7">
        <f>SUBTOTAL(109,Tabulka1[Nabídková cena bez DPH])</f>
        <v>0</v>
      </c>
      <c r="H30" s="7">
        <f>SUBTOTAL(109,Tabulka1[DPH])</f>
        <v>0</v>
      </c>
      <c r="I30" s="14">
        <f>SUBTOTAL(109,Tabulka1[Nabídková cena s DPH])</f>
        <v>0</v>
      </c>
      <c r="J30" s="110"/>
      <c r="K30"/>
      <c r="L30"/>
      <c r="M30"/>
      <c r="N30"/>
    </row>
    <row r="31" spans="2:14" x14ac:dyDescent="0.25">
      <c r="B31" s="93" t="s">
        <v>41</v>
      </c>
      <c r="C31" s="94"/>
      <c r="D31" s="94"/>
      <c r="E31" s="94"/>
      <c r="F31" s="94"/>
      <c r="G31" s="94"/>
      <c r="H31" s="94"/>
      <c r="I31" s="95"/>
      <c r="J31" s="19"/>
      <c r="K31" s="19"/>
      <c r="L31" s="19"/>
      <c r="M31" s="16"/>
      <c r="N31" s="16"/>
    </row>
    <row r="32" spans="2:14" ht="15.75" thickBot="1" x14ac:dyDescent="0.3">
      <c r="B32" s="32"/>
      <c r="C32" s="37"/>
      <c r="D32" s="36"/>
      <c r="E32" s="51"/>
      <c r="F32" s="38"/>
      <c r="G32" s="13"/>
      <c r="H32" s="13"/>
      <c r="I32" s="14"/>
      <c r="J32" s="19"/>
      <c r="K32" s="19"/>
      <c r="L32" s="19"/>
      <c r="M32" s="16"/>
      <c r="N32" s="16"/>
    </row>
    <row r="33" spans="2:14" x14ac:dyDescent="0.25">
      <c r="B33" s="75" t="s">
        <v>27</v>
      </c>
      <c r="C33" s="76"/>
      <c r="D33" s="76"/>
      <c r="E33" s="76"/>
      <c r="F33" s="76"/>
      <c r="G33" s="76"/>
      <c r="H33" s="76"/>
      <c r="I33" s="77"/>
    </row>
    <row r="34" spans="2:14" x14ac:dyDescent="0.25">
      <c r="B34" s="39" t="s">
        <v>28</v>
      </c>
      <c r="C34" s="78" t="s">
        <v>29</v>
      </c>
      <c r="D34" s="78"/>
      <c r="E34" s="78"/>
      <c r="F34" s="78"/>
      <c r="G34" s="78"/>
      <c r="H34" s="78"/>
      <c r="I34" s="79"/>
    </row>
    <row r="35" spans="2:14" x14ac:dyDescent="0.25">
      <c r="B35" s="39"/>
      <c r="C35" s="78" t="s">
        <v>30</v>
      </c>
      <c r="D35" s="78"/>
      <c r="E35" s="78"/>
      <c r="F35" s="78"/>
      <c r="G35" s="78"/>
      <c r="H35" s="78"/>
      <c r="I35" s="79"/>
    </row>
    <row r="36" spans="2:14" ht="12.75" customHeight="1" x14ac:dyDescent="0.25">
      <c r="B36" s="67" t="s">
        <v>31</v>
      </c>
      <c r="C36" s="68"/>
      <c r="D36" s="40" t="s">
        <v>32</v>
      </c>
      <c r="E36" s="57" t="s">
        <v>33</v>
      </c>
      <c r="F36" s="73" t="s">
        <v>34</v>
      </c>
      <c r="G36" s="73"/>
      <c r="H36" s="73"/>
      <c r="I36" s="12" t="s">
        <v>35</v>
      </c>
    </row>
    <row r="37" spans="2:14" ht="14.25" customHeight="1" x14ac:dyDescent="0.25">
      <c r="B37" s="69"/>
      <c r="C37" s="70"/>
      <c r="D37" s="41"/>
      <c r="E37" s="58"/>
      <c r="F37" s="74"/>
      <c r="G37" s="74"/>
      <c r="H37" s="74"/>
      <c r="I37" s="8"/>
    </row>
    <row r="38" spans="2:14" ht="15.75" customHeight="1" thickBot="1" x14ac:dyDescent="0.3">
      <c r="B38" s="80"/>
      <c r="C38" s="81"/>
      <c r="D38" s="42"/>
      <c r="E38" s="59"/>
      <c r="F38" s="92"/>
      <c r="G38" s="92"/>
      <c r="H38" s="92"/>
      <c r="I38" s="9"/>
    </row>
    <row r="39" spans="2:14" ht="18" customHeight="1" x14ac:dyDescent="0.25">
      <c r="B39" s="43"/>
      <c r="C39" s="44"/>
      <c r="D39" s="45"/>
      <c r="E39" s="50"/>
      <c r="F39" s="46"/>
      <c r="G39" s="7"/>
      <c r="H39" s="7"/>
    </row>
    <row r="40" spans="2:14" x14ac:dyDescent="0.25">
      <c r="B40" s="72" t="s">
        <v>43</v>
      </c>
      <c r="C40" s="72"/>
      <c r="D40" s="72"/>
    </row>
    <row r="41" spans="2:14" x14ac:dyDescent="0.25">
      <c r="B41" s="48"/>
      <c r="C41" s="48"/>
      <c r="D41" s="48"/>
    </row>
    <row r="42" spans="2:14" x14ac:dyDescent="0.25">
      <c r="B42" s="48"/>
      <c r="C42" s="48"/>
      <c r="D42" s="48"/>
    </row>
    <row r="43" spans="2:14" x14ac:dyDescent="0.25">
      <c r="B43" s="48"/>
      <c r="C43" s="48"/>
      <c r="D43" s="48"/>
    </row>
    <row r="44" spans="2:14" x14ac:dyDescent="0.25">
      <c r="B44" s="48"/>
      <c r="C44" s="48"/>
      <c r="D44" s="48"/>
    </row>
    <row r="45" spans="2:14" x14ac:dyDescent="0.25">
      <c r="B45" s="71"/>
      <c r="C45" s="71"/>
      <c r="D45" s="71"/>
    </row>
    <row r="46" spans="2:14" x14ac:dyDescent="0.25">
      <c r="J46" s="20"/>
      <c r="K46" s="20"/>
      <c r="L46" s="20"/>
      <c r="M46" s="17"/>
      <c r="N46" s="17"/>
    </row>
  </sheetData>
  <mergeCells count="32">
    <mergeCell ref="B31:I31"/>
    <mergeCell ref="B1:C1"/>
    <mergeCell ref="H11:I11"/>
    <mergeCell ref="B10:C10"/>
    <mergeCell ref="D10:I10"/>
    <mergeCell ref="B11:C11"/>
    <mergeCell ref="B5:C5"/>
    <mergeCell ref="B7:C7"/>
    <mergeCell ref="B9:C9"/>
    <mergeCell ref="H5:I5"/>
    <mergeCell ref="B33:I33"/>
    <mergeCell ref="C34:I34"/>
    <mergeCell ref="C35:I35"/>
    <mergeCell ref="B38:C38"/>
    <mergeCell ref="B2:C2"/>
    <mergeCell ref="B3:C3"/>
    <mergeCell ref="D2:I2"/>
    <mergeCell ref="D3:I3"/>
    <mergeCell ref="B13:I13"/>
    <mergeCell ref="B6:C6"/>
    <mergeCell ref="D7:I7"/>
    <mergeCell ref="D9:I9"/>
    <mergeCell ref="D6:I6"/>
    <mergeCell ref="B12:I12"/>
    <mergeCell ref="B8:C8"/>
    <mergeCell ref="F38:H38"/>
    <mergeCell ref="B36:C36"/>
    <mergeCell ref="B37:C37"/>
    <mergeCell ref="B45:D45"/>
    <mergeCell ref="B40:D40"/>
    <mergeCell ref="F36:H36"/>
    <mergeCell ref="F37:H37"/>
  </mergeCells>
  <conditionalFormatting sqref="F15:F29">
    <cfRule type="cellIs" dxfId="14" priority="18" operator="lessThan">
      <formula>MIN(#REF!)</formula>
    </cfRule>
  </conditionalFormatting>
  <conditionalFormatting sqref="E17">
    <cfRule type="cellIs" dxfId="13" priority="2" operator="lessThan">
      <formula>MIN(#REF!)</formula>
    </cfRule>
  </conditionalFormatting>
  <conditionalFormatting sqref="E28">
    <cfRule type="cellIs" dxfId="12" priority="1" operator="lessThan">
      <formula>MIN(#REF!)</formula>
    </cfRule>
  </conditionalFormatting>
  <conditionalFormatting sqref="E15:E16 E18:E27 E29">
    <cfRule type="cellIs" dxfId="11" priority="3"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2026-01-21T10:44:49Z</dcterms:modified>
</cp:coreProperties>
</file>