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4B0AFA72-F954-453F-A95E-D1F6D558EDC7}" xr6:coauthVersionLast="47" xr6:coauthVersionMax="47" xr10:uidLastSave="{00000000-0000-0000-0000-000000000000}"/>
  <bookViews>
    <workbookView xWindow="-120" yWindow="-120" windowWidth="29040" windowHeight="15720" xr2:uid="{00000000-000D-0000-FFFF-FFFF00000000}"/>
  </bookViews>
  <sheets>
    <sheet name="Nabídka" sheetId="1" r:id="rId1"/>
    <sheet name="List1" sheetId="2" r:id="rId2"/>
  </sheets>
  <definedNames>
    <definedName name="MDK">#REF!</definedName>
    <definedName name="MMK">Tabulka1[]</definedName>
    <definedName name="Print_Area" localSheetId="0">Nabídka!$B:$I</definedName>
    <definedName name="RKK">#REF!</definedName>
    <definedName name="SSK">#REF!</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G25" i="1"/>
  <c r="H25" i="1"/>
  <c r="I25" i="1" s="1"/>
  <c r="B26" i="1"/>
  <c r="G26" i="1"/>
  <c r="H26" i="1"/>
  <c r="I26" i="1"/>
  <c r="B27" i="1"/>
  <c r="G27" i="1"/>
  <c r="H27" i="1" s="1"/>
  <c r="I27" i="1" s="1"/>
  <c r="B28" i="1"/>
  <c r="G28" i="1"/>
  <c r="H28" i="1" s="1"/>
  <c r="I28" i="1" s="1"/>
  <c r="B29" i="1"/>
  <c r="G29" i="1"/>
  <c r="H29" i="1" s="1"/>
  <c r="I29" i="1" s="1"/>
  <c r="B30" i="1"/>
  <c r="G30" i="1"/>
  <c r="H30" i="1" s="1"/>
  <c r="I30" i="1" s="1"/>
  <c r="B31" i="1"/>
  <c r="G31" i="1"/>
  <c r="H31" i="1" s="1"/>
  <c r="I31" i="1" s="1"/>
  <c r="B32" i="1"/>
  <c r="G32" i="1"/>
  <c r="H32" i="1" s="1"/>
  <c r="I32" i="1" s="1"/>
  <c r="B40" i="1"/>
  <c r="G40" i="1"/>
  <c r="H40" i="1" s="1"/>
  <c r="I40" i="1" s="1"/>
  <c r="B41" i="1"/>
  <c r="G41" i="1"/>
  <c r="H41" i="1" s="1"/>
  <c r="I41" i="1" s="1"/>
  <c r="B42" i="1"/>
  <c r="G42" i="1"/>
  <c r="H42" i="1" s="1"/>
  <c r="I42" i="1" s="1"/>
  <c r="B38" i="1" l="1"/>
  <c r="G38" i="1"/>
  <c r="H38" i="1" s="1"/>
  <c r="I38" i="1" s="1"/>
  <c r="B39" i="1"/>
  <c r="G39" i="1"/>
  <c r="H39" i="1" s="1"/>
  <c r="I39" i="1" s="1"/>
  <c r="B23" i="1"/>
  <c r="G23" i="1"/>
  <c r="H23" i="1" s="1"/>
  <c r="I23" i="1" s="1"/>
  <c r="B24" i="1"/>
  <c r="G24" i="1"/>
  <c r="H24" i="1" s="1"/>
  <c r="I24" i="1" s="1"/>
  <c r="B33" i="1"/>
  <c r="G33" i="1"/>
  <c r="H33" i="1" s="1"/>
  <c r="I33" i="1" s="1"/>
  <c r="B22" i="1"/>
  <c r="G22" i="1"/>
  <c r="H22" i="1" s="1"/>
  <c r="I22" i="1" s="1"/>
  <c r="B34" i="1"/>
  <c r="G34" i="1"/>
  <c r="H34" i="1" s="1"/>
  <c r="I34" i="1" s="1"/>
  <c r="B35" i="1"/>
  <c r="G35" i="1"/>
  <c r="H35" i="1" s="1"/>
  <c r="I35" i="1" s="1"/>
  <c r="B19" i="1"/>
  <c r="G19" i="1"/>
  <c r="H19" i="1" s="1"/>
  <c r="I19" i="1" s="1"/>
  <c r="B20" i="1"/>
  <c r="G20" i="1"/>
  <c r="H20" i="1" s="1"/>
  <c r="I20" i="1" s="1"/>
  <c r="B21" i="1"/>
  <c r="G21" i="1"/>
  <c r="H21" i="1" s="1"/>
  <c r="I21" i="1" s="1"/>
  <c r="B36" i="1"/>
  <c r="G36" i="1"/>
  <c r="H36" i="1" s="1"/>
  <c r="I36" i="1" s="1"/>
  <c r="B37" i="1"/>
  <c r="G37" i="1"/>
  <c r="H37" i="1" s="1"/>
  <c r="I37" i="1" s="1"/>
  <c r="B15" i="1" l="1"/>
  <c r="B16" i="1"/>
  <c r="B17" i="1"/>
  <c r="B18" i="1"/>
  <c r="G15" i="1" l="1"/>
  <c r="G16" i="1"/>
  <c r="H16" i="1" s="1"/>
  <c r="I16" i="1" s="1"/>
  <c r="G17" i="1"/>
  <c r="H17" i="1" s="1"/>
  <c r="I17" i="1" s="1"/>
  <c r="G18" i="1"/>
  <c r="H18" i="1" s="1"/>
  <c r="I18" i="1" s="1"/>
  <c r="H15" i="1" l="1"/>
  <c r="I15" i="1" l="1"/>
  <c r="H43" i="1" l="1"/>
  <c r="G43" i="1"/>
  <c r="I43" i="1" l="1"/>
</calcChain>
</file>

<file path=xl/sharedStrings.xml><?xml version="1.0" encoding="utf-8"?>
<sst xmlns="http://schemas.openxmlformats.org/spreadsheetml/2006/main" count="107" uniqueCount="89">
  <si>
    <t>Poř.</t>
  </si>
  <si>
    <t>Počet kusů</t>
  </si>
  <si>
    <t>Nabídková cena bez DPH</t>
  </si>
  <si>
    <t>DPH</t>
  </si>
  <si>
    <t>Nabídková cena s DPH</t>
  </si>
  <si>
    <t>Jednotková cena bez DPH</t>
  </si>
  <si>
    <t>Položka-typ</t>
  </si>
  <si>
    <t>Celkem</t>
  </si>
  <si>
    <t>Statutární město Karviná</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</si>
  <si>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</si>
  <si>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</si>
  <si>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</si>
  <si>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</si>
  <si>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</si>
  <si>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</si>
  <si>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</si>
  <si>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</si>
  <si>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</si>
  <si>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</si>
  <si>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</si>
  <si>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</si>
  <si>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</si>
  <si>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</si>
  <si>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ČÁST:</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</si>
  <si>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</si>
  <si>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</si>
  <si>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</si>
  <si>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</si>
  <si>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</si>
  <si>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</si>
  <si>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</si>
  <si>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</si>
  <si>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</si>
  <si>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</si>
  <si>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</si>
  <si>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</si>
  <si>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mininální požadované parametry</t>
  </si>
  <si>
    <t>POL</t>
  </si>
  <si>
    <t>ORG</t>
  </si>
  <si>
    <t>Celkový součet</t>
  </si>
  <si>
    <t>Součet z Nabídková cena s DPH</t>
  </si>
  <si>
    <t>* pokud jsou minimální požadované parametry stanoveny odkazem na konkrétní výrobek nebo značku, může jej dodavatel nahradit jiným výrobkem splňujícím ve všech ohledech parametry uvedeného výrobku</t>
  </si>
  <si>
    <t xml:space="preserve"> - </t>
  </si>
  <si>
    <t>poklepáním elektronicky podepište:</t>
  </si>
  <si>
    <t>Iva Plačková, tel. 596 387 396 nebo 720 955 915 nebo Petra Bednaříková, tel. 596 387 722 nebo 771 240 295</t>
  </si>
  <si>
    <t>Magistrát města Karviné, budova B, ul. Karola Śliwky 618, Karviná-Fryštát , přízemí kanc. 36 ( RNDr. Vozár)</t>
  </si>
  <si>
    <t>Dynamický nákupní systém pro ICT 2024-2028</t>
  </si>
  <si>
    <t>kabel</t>
  </si>
  <si>
    <t>bezdrátová myš</t>
  </si>
  <si>
    <t>Nákup drobných ICT zařízení a materiálu 31/2025</t>
  </si>
  <si>
    <t>hydrogelová fólie</t>
  </si>
  <si>
    <t xml:space="preserve">ochranné pouzdro </t>
  </si>
  <si>
    <t>nabíječka</t>
  </si>
  <si>
    <t>baterie do notebooku</t>
  </si>
  <si>
    <t>UTP kabel box</t>
  </si>
  <si>
    <t>stylus</t>
  </si>
  <si>
    <t>nabíječka pro nb</t>
  </si>
  <si>
    <t>prezentér</t>
  </si>
  <si>
    <t>kabel USB-C</t>
  </si>
  <si>
    <t>hdd</t>
  </si>
  <si>
    <t>UTP kabel</t>
  </si>
  <si>
    <t>externi box</t>
  </si>
  <si>
    <t>MT Vivo Y21s</t>
  </si>
  <si>
    <t>Samsumg Galaxy S21 FE</t>
  </si>
  <si>
    <t>i-tec USB 3.0 Charging HUB 16 port + Power Adapter 90W</t>
  </si>
  <si>
    <t>Baterie proLenovo V330-14IKB-81B0, PN: NBIB0195</t>
  </si>
  <si>
    <t>Baterie pro MSI Prestidge 14A10SC, model name: BTY-M49 4400 mAh</t>
  </si>
  <si>
    <t>DATACOM UTP Cat5e PVC kabel 305m (drát), šedý</t>
  </si>
  <si>
    <t>Baterie pro Asus UX325E PN: B0B200-03660000</t>
  </si>
  <si>
    <t>Samsung Flipové pouzdro Smart View S24 Black</t>
  </si>
  <si>
    <t>Xiaomi Redmi Smart Pen - pro Redmi Pad Pro</t>
  </si>
  <si>
    <t>Google Pixel 8 Pro</t>
  </si>
  <si>
    <t>AXAGON ACU-DPQ100 100W</t>
  </si>
  <si>
    <t xml:space="preserve">Logitech Wireless Presenter R400, USB </t>
  </si>
  <si>
    <t>AXAGON BUCM2-CM20AB 2m</t>
  </si>
  <si>
    <t>Baseus Rychlonabíjecí kabel Dura USB-C/USB-C 2m 100W černo zlatý</t>
  </si>
  <si>
    <t xml:space="preserve">Aligator nabíječka PD65W, 2USB-C, 1xUSB-A, černá </t>
  </si>
  <si>
    <t xml:space="preserve">Samsung A51 </t>
  </si>
  <si>
    <t xml:space="preserve">Kabel DisplayPort 1.2, 4K@60Hz, M/M, 0,5m </t>
  </si>
  <si>
    <t>WD Red Plus 4TB, WD40EFPX, nebo alternativa od WD</t>
  </si>
  <si>
    <t>Datacom drát, CAT5E, UTP, 305m/box</t>
  </si>
  <si>
    <t>standardní velikost (ne k notebooku), např. Canyon CNE-CMSW05</t>
  </si>
  <si>
    <t>AXAGON ADE-SR - USB A -male, RJ-45 female</t>
  </si>
  <si>
    <t>UTP patchcord 0,5m</t>
  </si>
  <si>
    <t>UTP patchcord 2m</t>
  </si>
  <si>
    <t>UTP patchcord 3m</t>
  </si>
  <si>
    <t>UTP patchcord 5m</t>
  </si>
  <si>
    <t>AXAGON EEM2-SG2, M.2 NVMe &amp; SATA screwless RAW box, gray</t>
  </si>
  <si>
    <t>síťová karta-externí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</si>
</sst>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2"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sz val="10"/>
      <color rgb="FF0070C0"/>
      <name val="Calibri"/>
      <family val="2"/>
      <charset val="238"/>
      <scheme val="minor"/>
    </font>
    <font>
      <sz val="10"/>
      <color rgb="FFC00000"/>
      <name val="Calibri"/>
      <family val="2"/>
      <charset val="238"/>
      <scheme val="minor"/>
    </font>
    <font>
      <b/>
      <sz val="10"/>
      <color rgb="FFC00000"/>
      <name val="Calibri"/>
      <family val="2"/>
      <charset val="238"/>
      <scheme val="minor"/>
    </font>
    <font>
      <b/>
      <sz val="11"/>
      <color theme="0"/>
      <name val="Calibri"/>
      <family val="2"/>
      <charset val="238"/>
      <scheme val="minor"/>
    </font>
    <font>
      <sz val="8"/>
      <color theme="1"/>
      <name val="Calibri"/>
      <family val="2"/>
      <charset val="238"/>
      <scheme val="minor"/>
    </font>
    <font>
      <sz val="10"/>
      <name val="Calibri"/>
      <family val="2"/>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7030A0"/>
        <bgColor indexed="64"/>
      </patternFill>
    </fill>
  </fills>
  <borders count="2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110">
    <xf numFmtId="0" fontId="0" fillId="0" borderId="0" xfId="0"/>
    <xf numFmtId="0" fontId="2" fillId="0" borderId="0" xfId="0" applyFont="1"/>
    <xf numFmtId="0" fontId="4" fillId="0" borderId="0" xfId="0" applyFont="1" applyBorder="1" applyAlignment="1">
      <alignment wrapText="1"/>
    </xf>
    <xf numFmtId="44" fontId="6" fillId="0" borderId="0" xfId="1" applyNumberFormat="1" applyFont="1" applyFill="1" applyBorder="1"/>
    <xf numFmtId="44" fontId="7" fillId="0" borderId="0" xfId="1" applyNumberFormat="1" applyFont="1" applyFill="1" applyBorder="1"/>
    <xf numFmtId="0" fontId="2" fillId="0" borderId="0" xfId="0" applyFont="1" applyBorder="1" applyAlignment="1">
      <alignment horizontal="left"/>
    </xf>
    <xf numFmtId="0" fontId="10" fillId="0" borderId="0" xfId="0" applyFont="1" applyBorder="1" applyAlignment="1"/>
    <xf numFmtId="44" fontId="14" fillId="0" borderId="0" xfId="0" applyNumberFormat="1" applyFont="1" applyFill="1" applyBorder="1"/>
    <xf numFmtId="0" fontId="12" fillId="3" borderId="7" xfId="2" applyFont="1" applyBorder="1"/>
    <xf numFmtId="0" fontId="12" fillId="3" borderId="9" xfId="2" applyFont="1" applyBorder="1"/>
    <xf numFmtId="0" fontId="9" fillId="0" borderId="3" xfId="0" applyFont="1" applyBorder="1" applyAlignment="1">
      <alignment horizontal="right"/>
    </xf>
    <xf numFmtId="0" fontId="3" fillId="0" borderId="16" xfId="0" applyFont="1" applyBorder="1" applyAlignment="1">
      <alignment horizontal="right"/>
    </xf>
    <xf numFmtId="0" fontId="15" fillId="0" borderId="6" xfId="0" applyFont="1" applyBorder="1"/>
    <xf numFmtId="44" fontId="17" fillId="0" borderId="0" xfId="0" applyNumberFormat="1" applyFont="1" applyFill="1" applyBorder="1"/>
    <xf numFmtId="44" fontId="18" fillId="0" borderId="0" xfId="0" applyNumberFormat="1" applyFont="1" applyFill="1" applyBorder="1"/>
    <xf numFmtId="1" fontId="0" fillId="0" borderId="0" xfId="0" applyNumberFormat="1"/>
    <xf numFmtId="1" fontId="3" fillId="0" borderId="0" xfId="0" applyNumberFormat="1" applyFont="1"/>
    <xf numFmtId="1" fontId="0" fillId="0" borderId="0" xfId="0" applyNumberFormat="1" applyAlignment="1">
      <alignment vertical="top" wrapText="1"/>
    </xf>
    <xf numFmtId="49" fontId="0" fillId="0" borderId="0" xfId="0" applyNumberFormat="1"/>
    <xf numFmtId="49" fontId="3" fillId="0" borderId="0" xfId="0" applyNumberFormat="1" applyFont="1"/>
    <xf numFmtId="49" fontId="0" fillId="0" borderId="0" xfId="0" applyNumberFormat="1" applyAlignment="1">
      <alignment vertical="top" wrapText="1"/>
    </xf>
    <xf numFmtId="0" fontId="12" fillId="0" borderId="0" xfId="0" applyFont="1" applyBorder="1" applyAlignment="1"/>
    <xf numFmtId="0" fontId="12" fillId="0" borderId="6" xfId="0" applyFont="1" applyBorder="1" applyAlignment="1"/>
    <xf numFmtId="0" fontId="0" fillId="0" borderId="0" xfId="0" pivotButton="1"/>
    <xf numFmtId="1" fontId="0" fillId="0" borderId="0" xfId="0" applyNumberFormat="1" applyAlignment="1">
      <alignment horizontal="left"/>
    </xf>
    <xf numFmtId="44" fontId="0" fillId="0" borderId="0" xfId="0" applyNumberFormat="1"/>
    <xf numFmtId="0" fontId="10" fillId="0" borderId="0" xfId="0" applyFont="1" applyBorder="1" applyAlignment="1">
      <alignment vertical="top"/>
    </xf>
    <xf numFmtId="0" fontId="0" fillId="0" borderId="0" xfId="0" applyBorder="1" applyAlignment="1">
      <alignment horizontal="right" vertical="top"/>
    </xf>
    <xf numFmtId="0" fontId="2" fillId="0" borderId="0" xfId="0" applyFont="1" applyBorder="1" applyAlignment="1">
      <alignment horizontal="left" vertical="top"/>
    </xf>
    <xf numFmtId="0" fontId="10" fillId="0" borderId="3" xfId="0" applyFont="1" applyBorder="1" applyAlignment="1">
      <alignment vertical="top"/>
    </xf>
    <xf numFmtId="49" fontId="12" fillId="0" borderId="3" xfId="0" applyNumberFormat="1" applyFont="1" applyBorder="1" applyAlignment="1">
      <alignment vertical="top"/>
    </xf>
    <xf numFmtId="0" fontId="12" fillId="0" borderId="0" xfId="0" applyFont="1" applyBorder="1" applyAlignment="1">
      <alignment vertical="top"/>
    </xf>
    <xf numFmtId="0" fontId="3" fillId="0" borderId="0" xfId="0" applyFont="1" applyBorder="1" applyAlignment="1">
      <alignment vertical="top"/>
    </xf>
    <xf numFmtId="0" fontId="10" fillId="3" borderId="16" xfId="2" applyFont="1" applyBorder="1" applyAlignment="1">
      <alignment horizontal="left" vertical="top"/>
    </xf>
    <xf numFmtId="49" fontId="10" fillId="3" borderId="16" xfId="2" applyNumberFormat="1" applyFont="1" applyBorder="1" applyAlignment="1">
      <alignment horizontal="left" vertical="top"/>
    </xf>
    <xf numFmtId="0" fontId="4"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vertical="top"/>
    </xf>
    <xf numFmtId="0" fontId="16" fillId="0" borderId="0" xfId="0" applyNumberFormat="1" applyFont="1" applyFill="1" applyBorder="1" applyAlignment="1">
      <alignment vertical="top"/>
    </xf>
    <xf numFmtId="0" fontId="2" fillId="3" borderId="5" xfId="2" applyFont="1" applyBorder="1" applyAlignment="1">
      <alignment horizontal="center" vertical="top"/>
    </xf>
    <xf numFmtId="0" fontId="15" fillId="0" borderId="0" xfId="0" applyFont="1" applyBorder="1" applyAlignment="1">
      <alignment vertical="top"/>
    </xf>
    <xf numFmtId="0" fontId="11" fillId="3" borderId="1" xfId="2" applyFont="1" applyBorder="1" applyAlignment="1">
      <alignment vertical="top"/>
    </xf>
    <xf numFmtId="0" fontId="11" fillId="3" borderId="8" xfId="2" applyFont="1" applyBorder="1" applyAlignment="1">
      <alignment vertical="top"/>
    </xf>
    <xf numFmtId="0" fontId="6" fillId="0" borderId="0" xfId="0" applyFont="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vertical="top" wrapText="1"/>
    </xf>
    <xf numFmtId="0" fontId="13" fillId="0" borderId="0" xfId="0" applyNumberFormat="1" applyFont="1" applyFill="1" applyBorder="1" applyAlignment="1">
      <alignment vertical="top"/>
    </xf>
    <xf numFmtId="0" fontId="0" fillId="0" borderId="0" xfId="0" applyAlignment="1">
      <alignment vertical="top"/>
    </xf>
    <xf numFmtId="0" fontId="8" fillId="0" borderId="0" xfId="0" applyFont="1" applyBorder="1" applyAlignment="1">
      <alignment horizontal="left" vertical="top"/>
    </xf>
    <xf numFmtId="0" fontId="4" fillId="0" borderId="0" xfId="0" applyFont="1" applyBorder="1" applyAlignment="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Border="1" applyAlignment="1">
      <alignment horizontal="center" vertical="center"/>
    </xf>
    <xf numFmtId="0" fontId="2"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49" fontId="9" fillId="0" borderId="16" xfId="2" applyNumberFormat="1" applyFont="1" applyFill="1" applyBorder="1" applyAlignment="1">
      <alignment horizontal="center" vertical="center"/>
    </xf>
    <xf numFmtId="0" fontId="15" fillId="0" borderId="21" xfId="0" applyFont="1" applyBorder="1" applyAlignment="1">
      <alignment horizontal="center" vertical="center"/>
    </xf>
    <xf numFmtId="0" fontId="11" fillId="3" borderId="20" xfId="2" applyFont="1" applyBorder="1" applyAlignment="1">
      <alignment horizontal="center" vertical="center"/>
    </xf>
    <xf numFmtId="0" fontId="11" fillId="3" borderId="19" xfId="2" applyFont="1" applyBorder="1" applyAlignment="1">
      <alignment horizontal="center" vertical="center"/>
    </xf>
    <xf numFmtId="0" fontId="0" fillId="0" borderId="0" xfId="0" applyAlignment="1">
      <alignment horizontal="center" vertical="center"/>
    </xf>
    <xf numFmtId="0" fontId="1" fillId="0" borderId="23" xfId="0" applyFont="1" applyBorder="1" applyAlignment="1">
      <alignment horizontal="center" vertical="center"/>
    </xf>
    <xf numFmtId="0" fontId="0" fillId="0" borderId="22" xfId="0" applyBorder="1"/>
    <xf numFmtId="0" fontId="3" fillId="0" borderId="22" xfId="0" applyFont="1" applyFill="1" applyBorder="1" applyAlignment="1">
      <alignment horizontal="center" vertical="center" wrapText="1"/>
    </xf>
    <xf numFmtId="0" fontId="3" fillId="0" borderId="22" xfId="0" applyFont="1" applyFill="1" applyBorder="1" applyAlignment="1">
      <alignment horizontal="center" vertical="top" wrapText="1"/>
    </xf>
    <xf numFmtId="0" fontId="21" fillId="0" borderId="22" xfId="0" applyFont="1" applyBorder="1" applyAlignment="1">
      <alignment wrapText="1"/>
    </xf>
    <xf numFmtId="0" fontId="1" fillId="0" borderId="22" xfId="0" applyFont="1" applyBorder="1" applyAlignment="1">
      <alignment horizontal="center" vertical="center"/>
    </xf>
    <xf numFmtId="0" fontId="0" fillId="0" borderId="23" xfId="0" applyBorder="1" applyAlignment="1">
      <alignment horizontal="center"/>
    </xf>
    <xf numFmtId="0" fontId="15" fillId="0" borderId="11" xfId="0" applyFont="1" applyBorder="1" applyAlignment="1">
      <alignment horizontal="left" vertical="top"/>
    </xf>
    <xf numFmtId="0" fontId="15" fillId="0" borderId="0" xfId="0" applyFont="1" applyBorder="1" applyAlignment="1">
      <alignment horizontal="left" vertical="top"/>
    </xf>
    <xf numFmtId="0" fontId="11" fillId="3" borderId="5" xfId="2" applyFont="1" applyBorder="1" applyAlignment="1">
      <alignment horizontal="left" vertical="top"/>
    </xf>
    <xf numFmtId="0" fontId="11" fillId="3" borderId="1" xfId="2" applyFont="1" applyBorder="1" applyAlignment="1">
      <alignment horizontal="left" vertical="top"/>
    </xf>
    <xf numFmtId="0" fontId="5" fillId="0" borderId="0" xfId="0" applyFont="1" applyBorder="1" applyAlignment="1">
      <alignment horizontal="center" vertical="top"/>
    </xf>
    <xf numFmtId="0" fontId="8" fillId="0" borderId="0" xfId="0" applyFont="1" applyBorder="1" applyAlignment="1">
      <alignment horizontal="left" vertical="top"/>
    </xf>
    <xf numFmtId="0" fontId="15" fillId="0" borderId="0" xfId="0" applyFont="1" applyBorder="1" applyAlignment="1">
      <alignment horizontal="left"/>
    </xf>
    <xf numFmtId="0" fontId="11" fillId="3" borderId="1" xfId="2" applyFont="1" applyBorder="1" applyAlignment="1">
      <alignment horizontal="left" wrapText="1"/>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1" fillId="3" borderId="18" xfId="2" applyFont="1" applyBorder="1" applyAlignment="1">
      <alignment horizontal="left" vertical="top"/>
    </xf>
    <xf numFmtId="0" fontId="11" fillId="3" borderId="8" xfId="2" applyFont="1" applyBorder="1" applyAlignment="1">
      <alignment horizontal="left" vertical="top"/>
    </xf>
    <xf numFmtId="0" fontId="3" fillId="0" borderId="0" xfId="0" applyFont="1" applyBorder="1" applyAlignment="1">
      <alignment horizontal="right" vertical="top"/>
    </xf>
    <xf numFmtId="0" fontId="10" fillId="0" borderId="0" xfId="0" applyFont="1" applyBorder="1" applyAlignment="1">
      <alignment horizontal="left"/>
    </xf>
    <xf numFmtId="49" fontId="10" fillId="0" borderId="0" xfId="0" applyNumberFormat="1"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vertical="top"/>
    </xf>
    <xf numFmtId="0" fontId="12" fillId="0" borderId="0" xfId="0" applyFont="1" applyBorder="1" applyAlignment="1">
      <alignment horizontal="left"/>
    </xf>
    <xf numFmtId="0" fontId="12" fillId="0" borderId="6"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0" fillId="0" borderId="0" xfId="0" applyAlignment="1">
      <alignment horizontal="center"/>
    </xf>
    <xf numFmtId="0" fontId="11" fillId="3" borderId="8" xfId="2" applyFont="1" applyBorder="1" applyAlignment="1">
      <alignment horizontal="left" wrapText="1"/>
    </xf>
    <xf numFmtId="0" fontId="20" fillId="0" borderId="2" xfId="0" applyFont="1" applyBorder="1" applyAlignment="1">
      <alignment horizontal="left"/>
    </xf>
    <xf numFmtId="0" fontId="20" fillId="0" borderId="3" xfId="0" applyFont="1" applyBorder="1" applyAlignment="1">
      <alignment horizontal="left"/>
    </xf>
    <xf numFmtId="0" fontId="20" fillId="0" borderId="4" xfId="0" applyFont="1" applyBorder="1" applyAlignment="1">
      <alignment horizontal="left"/>
    </xf>
    <xf numFmtId="0" fontId="3" fillId="0" borderId="0" xfId="0" applyFont="1" applyAlignment="1">
      <alignment horizontal="right" vertical="top"/>
    </xf>
    <xf numFmtId="49" fontId="10" fillId="3" borderId="16" xfId="2" applyNumberFormat="1" applyFont="1" applyBorder="1" applyAlignment="1">
      <alignment horizontal="left"/>
    </xf>
    <xf numFmtId="49" fontId="10" fillId="3" borderId="17" xfId="2" applyNumberFormat="1" applyFont="1" applyBorder="1" applyAlignment="1">
      <alignment horizontal="left"/>
    </xf>
    <xf numFmtId="0" fontId="0" fillId="0" borderId="0" xfId="0" applyAlignment="1">
      <alignment horizontal="right" vertical="top"/>
    </xf>
    <xf numFmtId="0" fontId="0" fillId="0" borderId="0" xfId="0" applyAlignment="1">
      <alignment horizontal="left"/>
    </xf>
    <xf numFmtId="0" fontId="3" fillId="0" borderId="15" xfId="0" applyFont="1" applyBorder="1" applyAlignment="1">
      <alignment horizontal="right" vertical="top"/>
    </xf>
    <xf numFmtId="0" fontId="3" fillId="0" borderId="16" xfId="0" applyFont="1" applyBorder="1" applyAlignment="1">
      <alignment horizontal="right" vertical="top"/>
    </xf>
    <xf numFmtId="0" fontId="3" fillId="0" borderId="10" xfId="0" applyFont="1" applyBorder="1" applyAlignment="1">
      <alignment horizontal="right" vertical="top"/>
    </xf>
    <xf numFmtId="0" fontId="3" fillId="0" borderId="3" xfId="0" applyFont="1" applyBorder="1" applyAlignment="1">
      <alignment horizontal="right" vertical="top"/>
    </xf>
    <xf numFmtId="0" fontId="3" fillId="0" borderId="12" xfId="0" applyFont="1" applyBorder="1" applyAlignment="1">
      <alignment horizontal="right" vertical="top"/>
    </xf>
    <xf numFmtId="0" fontId="3" fillId="0" borderId="13" xfId="0" applyFont="1" applyBorder="1" applyAlignment="1">
      <alignment horizontal="right" vertical="top"/>
    </xf>
    <xf numFmtId="49" fontId="12" fillId="0" borderId="3" xfId="0" applyNumberFormat="1" applyFont="1" applyBorder="1" applyAlignment="1">
      <alignment horizontal="center"/>
    </xf>
    <xf numFmtId="49" fontId="12" fillId="0" borderId="4" xfId="0" applyNumberFormat="1" applyFont="1" applyBorder="1" applyAlignment="1">
      <alignment horizontal="center"/>
    </xf>
  </cellXfs>
  <cellStyles count="3">
    <cellStyle name="40 % – Zvýraznění 2" xfId="2" builtinId="35"/>
    <cellStyle name="40 % – Zvýraznění 6" xfId="1" builtinId="51"/>
    <cellStyle name="Normální" xfId="0" builtinId="0"/>
  </cellStyles>
  <dxfs count="24">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alignment horizontal="general" vertical="top" textRotation="0" wrapText="0" indent="0" justifyLastLine="0" shrinkToFit="0" readingOrder="0"/>
      <border diagonalUp="0" diagonalDown="0" outline="0">
        <left/>
        <right/>
        <top/>
        <bottom/>
      </border>
    </dxf>
    <dxf>
      <fill>
        <patternFill>
          <bgColor rgb="FFFF0000"/>
        </patternFill>
      </fill>
    </dxf>
    <dxf>
      <fill>
        <patternFill>
          <bgColor rgb="FFFF0000"/>
        </patternFill>
      </fill>
    </dxf>
    <dxf>
      <fill>
        <patternFill>
          <bgColor rgb="FFFF0000"/>
        </patternFill>
      </fill>
    </dxf>
    <dxf>
      <fill>
        <patternFill>
          <bgColor rgb="FFFF0000"/>
        </patternFill>
      </fill>
    </dxf>
    <dxf>
      <numFmt numFmtId="34" formatCode="_-* #,##0.00\ &quot;Kč&quot;_-;\-* #,##0.00\ &quot;Kč&quot;_-;_-* &quot;-&quot;??\ &quot;Kč&quot;_-;_-@_-"/>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color theme="8" tint="-0.249977111117893"/>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10"/>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28575</xdr:colOff>
      <xdr:row>61</xdr:row>
      <xdr:rowOff>114300</xdr:rowOff>
    </xdr:from>
    <xdr:ext cx="9251675" cy="7324725"/>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190500" y="7172325"/>
          <a:ext cx="9251675" cy="7324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200" b="1">
              <a:solidFill>
                <a:schemeClr val="dk1"/>
              </a:solidFill>
              <a:effectLst/>
              <a:latin typeface="+mn-lt"/>
              <a:ea typeface="+mn-ea"/>
              <a:cs typeface="Courier New" panose="02070309020205020404" pitchFamily="49" charset="0"/>
            </a:rPr>
            <a:t>Obchodní a platební podmínky</a:t>
          </a:r>
        </a:p>
        <a:p>
          <a:pPr algn="ctr"/>
          <a:r>
            <a:rPr lang="cs-CZ" sz="900">
              <a:solidFill>
                <a:schemeClr val="dk1"/>
              </a:solidFill>
              <a:effectLst/>
              <a:latin typeface="+mn-lt"/>
              <a:ea typeface="+mn-ea"/>
              <a:cs typeface="Courier New" panose="02070309020205020404" pitchFamily="49" charset="0"/>
            </a:rPr>
            <a:t>Tyto obchodní a platební</a:t>
          </a:r>
          <a:r>
            <a:rPr lang="cs-CZ" sz="900" baseline="0">
              <a:solidFill>
                <a:schemeClr val="dk1"/>
              </a:solidFill>
              <a:effectLst/>
              <a:latin typeface="+mn-lt"/>
              <a:ea typeface="+mn-ea"/>
              <a:cs typeface="Courier New" panose="02070309020205020404" pitchFamily="49" charset="0"/>
            </a:rPr>
            <a:t> </a:t>
          </a:r>
          <a:r>
            <a:rPr lang="cs-CZ" sz="9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900">
              <a:solidFill>
                <a:schemeClr val="dk1"/>
              </a:solidFill>
              <a:effectLst/>
              <a:latin typeface="+mn-lt"/>
              <a:ea typeface="+mn-ea"/>
              <a:cs typeface="Courier New" panose="02070309020205020404" pitchFamily="49" charset="0"/>
            </a:rPr>
            <a:t> </a:t>
          </a:r>
        </a:p>
        <a:p>
          <a:r>
            <a:rPr lang="cs-CZ" sz="900" b="1">
              <a:solidFill>
                <a:schemeClr val="dk1"/>
              </a:solidFill>
              <a:effectLst/>
              <a:latin typeface="+mn-lt"/>
              <a:ea typeface="+mn-ea"/>
              <a:cs typeface="+mn-cs"/>
            </a:rPr>
            <a:t>I. Předmět a termín plnění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Předmětem plnění je dodávka zboží specifikovaného v objednávce s předáním v místě plnění. </a:t>
          </a:r>
        </a:p>
        <a:p>
          <a:r>
            <a:rPr lang="cs-CZ" sz="900">
              <a:solidFill>
                <a:schemeClr val="dk1"/>
              </a:solidFill>
              <a:effectLst/>
              <a:latin typeface="+mn-lt"/>
              <a:ea typeface="+mn-ea"/>
              <a:cs typeface="+mn-cs"/>
            </a:rPr>
            <a:t>2. Předmět plnění bude dodán do 5 pracovních dnů od účinnosti objednávky.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 Dodací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Čas určený objednatelem pro převzetí dodávky je v pracovní dny v čase od 08:00 do 14:00.</a:t>
          </a:r>
        </a:p>
        <a:p>
          <a:r>
            <a:rPr lang="cs-CZ" sz="900">
              <a:solidFill>
                <a:schemeClr val="dk1"/>
              </a:solidFill>
              <a:effectLst/>
              <a:latin typeface="+mn-lt"/>
              <a:ea typeface="+mn-ea"/>
              <a:cs typeface="+mn-cs"/>
            </a:rPr>
            <a:t>2. Dodavatel je povinen předem oznámit termín dodání zboží oprávněné osobě objednatele.</a:t>
          </a:r>
        </a:p>
        <a:p>
          <a:r>
            <a:rPr lang="cs-CZ" sz="900">
              <a:solidFill>
                <a:schemeClr val="dk1"/>
              </a:solidFill>
              <a:effectLst/>
              <a:latin typeface="+mn-lt"/>
              <a:ea typeface="+mn-ea"/>
              <a:cs typeface="+mn-cs"/>
            </a:rPr>
            <a:t>3. Dodávka se považuje za splněnou, pokud předmět plnění bude řádně a včas předán pověřené osobě objednatele. Převzetí bude potvrzeno podpisem předávacího protokolu (dodacího listu) pověřenou osobou objednatele.</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III. Platební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Cena uvedená v objednávce je konečná a zahrnuje veškeré náklady dodavatele vč. dopravy do místa plnění.</a:t>
          </a:r>
        </a:p>
        <a:p>
          <a:r>
            <a:rPr lang="cs-CZ" sz="9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vadnou fakturu dodavateli, a to až do lhůty splatnosti. V takovém případě není objednatel v prodlení s úhradou ceny za dodávku. Nová lhůta splatnosti začíná běžet dnem doručení bezvadné faktury.</a:t>
          </a:r>
        </a:p>
        <a:p>
          <a:r>
            <a:rPr lang="cs-CZ" sz="900">
              <a:solidFill>
                <a:schemeClr val="dk1"/>
              </a:solidFill>
              <a:effectLst/>
              <a:latin typeface="+mn-lt"/>
              <a:ea typeface="+mn-ea"/>
              <a:cs typeface="+mn-cs"/>
            </a:rPr>
            <a:t>3. Splatnost faktury bude 21 kalendářních dnů ode dne doručení daňového dokladu objednateli.</a:t>
          </a:r>
        </a:p>
        <a:p>
          <a:r>
            <a:rPr lang="cs-CZ" sz="9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IV. Záruční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900">
              <a:solidFill>
                <a:schemeClr val="dk1"/>
              </a:solidFill>
              <a:effectLst/>
              <a:latin typeface="+mn-lt"/>
              <a:ea typeface="+mn-ea"/>
              <a:cs typeface="+mn-cs"/>
            </a:rPr>
            <a:t>2. Dodavatel není odpovědný za vady, které byly prokazatelně způsobeny objednatelem, zejména chybným používáním dodaného zboží.</a:t>
          </a:r>
        </a:p>
        <a:p>
          <a:r>
            <a:rPr lang="cs-CZ" sz="900">
              <a:solidFill>
                <a:schemeClr val="dk1"/>
              </a:solidFill>
              <a:effectLst/>
              <a:latin typeface="+mn-lt"/>
              <a:ea typeface="+mn-ea"/>
              <a:cs typeface="+mn-cs"/>
            </a:rPr>
            <a:t>3. V případě výskytu vad po dobu záruky je objednatel povinen uplatnit nároky z odpovědnosti za vady u dodavatele neprodleně po zjištění vady, nejpozději však do konce záruční doby (reklamace).</a:t>
          </a:r>
        </a:p>
        <a:p>
          <a:r>
            <a:rPr lang="cs-CZ" sz="900">
              <a:solidFill>
                <a:schemeClr val="dk1"/>
              </a:solidFill>
              <a:effectLst/>
              <a:latin typeface="+mn-lt"/>
              <a:ea typeface="+mn-ea"/>
              <a:cs typeface="+mn-cs"/>
            </a:rPr>
            <a:t>4. Reklamace závad provádí objednatel vždy písemně a doručuje se e-mailem nebo datové schránky dodavatele.</a:t>
          </a:r>
        </a:p>
        <a:p>
          <a:r>
            <a:rPr lang="cs-CZ" sz="900">
              <a:solidFill>
                <a:schemeClr val="dk1"/>
              </a:solidFill>
              <a:effectLst/>
              <a:latin typeface="+mn-lt"/>
              <a:ea typeface="+mn-ea"/>
              <a:cs typeface="+mn-cs"/>
            </a:rPr>
            <a:t>5. Dodavatel je povinen záruční vady odstranit ve lhůtě do 15 pracovních dnů. Záruční vadu může dodavatel odstranit opravou, výměnou vadného dílu nebo dodáním nového zboží se stejnými nebo lepšími parametry.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 Sankce</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900">
              <a:solidFill>
                <a:schemeClr val="dk1"/>
              </a:solidFill>
              <a:effectLst/>
              <a:latin typeface="+mn-lt"/>
              <a:ea typeface="+mn-ea"/>
              <a:cs typeface="+mn-cs"/>
            </a:rPr>
            <a:t>2. V případě, že dodavatel nedodrží termín záruční opravy dle čl. IV odst. 5, je povinen zaplatit smluvní pokutu ve výši 0,1 % z ceny položky (vč. DPH), minimálně však 20 Kč za každý den prodlení pro každou jednotlivý případ reklamace.</a:t>
          </a:r>
        </a:p>
        <a:p>
          <a:r>
            <a:rPr lang="cs-CZ" sz="9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900">
              <a:solidFill>
                <a:schemeClr val="dk1"/>
              </a:solidFill>
              <a:effectLst/>
              <a:latin typeface="+mn-lt"/>
              <a:ea typeface="+mn-ea"/>
              <a:cs typeface="+mn-cs"/>
            </a:rPr>
            <a:t>4. Zaplacením smluvní pokuty či úroků z prodlení není dotčeno právo na náhradu škody.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VI. Závěrečná ustanovení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9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9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900">
              <a:solidFill>
                <a:schemeClr val="dk1"/>
              </a:solidFill>
              <a:effectLst/>
              <a:latin typeface="+mn-lt"/>
              <a:ea typeface="+mn-ea"/>
              <a:cs typeface="+mn-cs"/>
            </a:rPr>
            <a:t> </a:t>
          </a:r>
        </a:p>
        <a:p>
          <a:endParaRPr lang="cs-CZ" sz="900">
            <a:solidFill>
              <a:schemeClr val="dk1"/>
            </a:solidFill>
            <a:effectLst/>
            <a:latin typeface="+mn-lt"/>
            <a:ea typeface="+mn-ea"/>
            <a:cs typeface="Courier New" panose="02070309020205020404" pitchFamily="49" charset="0"/>
          </a:endParaRP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rema Jiří" refreshedDate="44874.442696064812" createdVersion="6" refreshedVersion="6" minRefreshableVersion="3" recordCount="7" xr:uid="{00000000-000A-0000-FFFF-FFFF00000000}">
  <cacheSource type="worksheet">
    <worksheetSource name="Tabulka1"/>
  </cacheSource>
  <cacheFields count="14">
    <cacheField name="Poř." numFmtId="0">
      <sharedItems containsSemiMixedTypes="0" containsString="0" containsNumber="1" containsInteger="1" minValue="1" maxValue="7"/>
    </cacheField>
    <cacheField name="Položka-typ" numFmtId="0">
      <sharedItems/>
    </cacheField>
    <cacheField name="mininální požadované parametry" numFmtId="0">
      <sharedItems/>
    </cacheField>
    <cacheField name="Počet kusů" numFmtId="1">
      <sharedItems containsSemiMixedTypes="0" containsString="0" containsNumber="1" containsInteger="1" minValue="1" maxValue="1"/>
    </cacheField>
    <cacheField name="Jednotková cena bez DPH" numFmtId="44">
      <sharedItems containsNonDate="0" containsString="0" containsBlank="1"/>
    </cacheField>
    <cacheField name="Nabídková cena bez DPH" numFmtId="44">
      <sharedItems containsSemiMixedTypes="0" containsString="0" containsNumber="1" containsInteger="1" minValue="0" maxValue="0"/>
    </cacheField>
    <cacheField name="DPH" numFmtId="44">
      <sharedItems containsSemiMixedTypes="0" containsString="0" containsNumber="1" containsInteger="1" minValue="0" maxValue="0"/>
    </cacheField>
    <cacheField name="Nabídková cena s DPH" numFmtId="44">
      <sharedItems containsSemiMixedTypes="0" containsString="0" containsNumber="1" containsInteger="1" minValue="0" maxValue="0"/>
    </cacheField>
    <cacheField name="správce" numFmtId="49">
      <sharedItems/>
    </cacheField>
    <cacheField name="organizace" numFmtId="49">
      <sharedItems/>
    </cacheField>
    <cacheField name="odbor/ pracoviště" numFmtId="49">
      <sharedItems/>
    </cacheField>
    <cacheField name="umístění" numFmtId="49">
      <sharedItems/>
    </cacheField>
    <cacheField name="POL" numFmtId="1">
      <sharedItems containsSemiMixedTypes="0" containsString="0" containsNumber="1" containsInteger="1" minValue="5137" maxValue="5139" count="2">
        <n v="5137"/>
        <n v="5139"/>
      </sharedItems>
    </cacheField>
    <cacheField name="ORG" numFmtId="1">
      <sharedItems containsSemiMixedTypes="0" containsString="0" containsNumber="1" containsInteger="1" minValue="1110200" maxValue="1110400" count="2">
        <n v="1110400"/>
        <n v="11102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n v="1"/>
    <s v="bezdrátová sluchátka"/>
    <s v="Jabra Elite 4 Active,  černé"/>
    <n v="1"/>
    <m/>
    <n v="0"/>
    <n v="0"/>
    <n v="0"/>
    <s v="Uherek"/>
    <s v="MMK"/>
    <s v="OO-OIS"/>
    <s v="B/111,103"/>
    <x v="0"/>
    <x v="0"/>
  </r>
  <r>
    <n v="2"/>
    <s v="hydrogelová fólie na displej"/>
    <s v="Hydrogel Screen protector Xiaomi Mi Note 10 28040"/>
    <n v="1"/>
    <m/>
    <n v="0"/>
    <n v="0"/>
    <n v="0"/>
    <s v="Plačková"/>
    <s v="MMK"/>
    <s v="OO-OIS"/>
    <s v="B/103"/>
    <x v="1"/>
    <x v="1"/>
  </r>
  <r>
    <n v="3"/>
    <s v="tvrzené sklo"/>
    <s v="Huawei P9ite"/>
    <n v="1"/>
    <m/>
    <n v="0"/>
    <n v="0"/>
    <n v="0"/>
    <s v="Plačková"/>
    <s v="MMK"/>
    <s v="OM"/>
    <s v="Bošanská"/>
    <x v="1"/>
    <x v="1"/>
  </r>
  <r>
    <n v="4"/>
    <s v="pouzdro"/>
    <s v="Back Case Ultra Slim Huawei Y3 II Čiré"/>
    <n v="1"/>
    <m/>
    <n v="0"/>
    <n v="0"/>
    <n v="0"/>
    <s v="Plačková"/>
    <s v="MMK"/>
    <s v="OO-OIS"/>
    <s v="B/103, Siuda"/>
    <x v="1"/>
    <x v="1"/>
  </r>
  <r>
    <n v="5"/>
    <s v="tvrzené sklo"/>
    <s v="CUBE1 tvrzené sklo 0.33mm 2.5D Huawei Y3 II ACGLCUHUY3050"/>
    <n v="1"/>
    <m/>
    <n v="0"/>
    <n v="0"/>
    <n v="0"/>
    <s v="Plačková"/>
    <s v="MMK"/>
    <s v="OO-OIS"/>
    <s v="B/103, Siuda"/>
    <x v="1"/>
    <x v="1"/>
  </r>
  <r>
    <n v="6"/>
    <s v="tvrzené sklo"/>
    <s v="GoldGlass GOLD Edition 9H HUAWEI P30 30573"/>
    <n v="1"/>
    <m/>
    <n v="0"/>
    <n v="0"/>
    <n v="0"/>
    <s v="Plačková"/>
    <s v="MMK"/>
    <s v="OO-OIS"/>
    <s v="B/103"/>
    <x v="1"/>
    <x v="1"/>
  </r>
  <r>
    <n v="7"/>
    <s v="telefonní šňůra"/>
    <s v="Telefonní šňůra kroucená 0,5m černá"/>
    <n v="1"/>
    <m/>
    <n v="0"/>
    <n v="0"/>
    <n v="0"/>
    <s v="Stuchlík"/>
    <s v="MMK"/>
    <s v="OO-OIS"/>
    <s v="C/328"/>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2" cacheId="0"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ORG" colHeaderCaption="POL">
  <location ref="A3:D7" firstHeaderRow="1" firstDataRow="2" firstDataCol="1"/>
  <pivotFields count="14">
    <pivotField showAll="0"/>
    <pivotField showAll="0"/>
    <pivotField showAll="0"/>
    <pivotField numFmtId="1" showAll="0"/>
    <pivotField showAll="0"/>
    <pivotField numFmtId="44" showAll="0"/>
    <pivotField numFmtId="44" showAll="0"/>
    <pivotField dataField="1" numFmtId="44" showAll="0"/>
    <pivotField showAll="0"/>
    <pivotField showAll="0"/>
    <pivotField showAll="0"/>
    <pivotField showAll="0"/>
    <pivotField axis="axisCol" numFmtId="1" showAll="0">
      <items count="3">
        <item x="0"/>
        <item x="1"/>
        <item t="default"/>
      </items>
    </pivotField>
    <pivotField axis="axisRow" numFmtId="1" showAll="0">
      <items count="3">
        <item x="1"/>
        <item x="0"/>
        <item t="default"/>
      </items>
    </pivotField>
  </pivotFields>
  <rowFields count="1">
    <field x="13"/>
  </rowFields>
  <rowItems count="3">
    <i>
      <x/>
    </i>
    <i>
      <x v="1"/>
    </i>
    <i t="grand">
      <x/>
    </i>
  </rowItems>
  <colFields count="1">
    <field x="12"/>
  </colFields>
  <colItems count="3">
    <i>
      <x/>
    </i>
    <i>
      <x v="1"/>
    </i>
    <i t="grand">
      <x/>
    </i>
  </colItems>
  <dataFields count="1">
    <dataField name="Součet z Nabídková cena s DPH" fld="7" baseField="0" baseItem="0" numFmtId="44"/>
  </dataFields>
  <formats count="1">
    <format dxfId="1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I43" totalsRowCount="1" headerRowDxfId="23" dataDxfId="22" totalsRowDxfId="21">
  <sortState xmlns:xlrd2="http://schemas.microsoft.com/office/spreadsheetml/2017/richdata2" ref="B6:I64">
    <sortCondition ref="C5:C64"/>
  </sortState>
  <tableColumns count="8">
    <tableColumn id="1" xr3:uid="{00000000-0010-0000-0000-000001000000}" name="Poř." totalsRowLabel="Celkem" dataDxfId="20" totalsRowDxfId="7">
      <calculatedColumnFormula>ROW(Tabulka1[[#This Row],[Poř.]])-14</calculatedColumnFormula>
    </tableColumn>
    <tableColumn id="2" xr3:uid="{00000000-0010-0000-0000-000002000000}" name="Položka-typ" dataDxfId="19" totalsRowDxfId="6"/>
    <tableColumn id="3" xr3:uid="{00000000-0010-0000-0000-000003000000}" name="mininální požadované parametry" dataDxfId="18" totalsRowDxfId="5"/>
    <tableColumn id="4" xr3:uid="{00000000-0010-0000-0000-000004000000}" name="Počet kusů" dataDxfId="17" totalsRowDxfId="4"/>
    <tableColumn id="5" xr3:uid="{00000000-0010-0000-0000-000005000000}" name="Jednotková cena bez DPH" dataDxfId="16" totalsRowDxfId="3"/>
    <tableColumn id="6" xr3:uid="{00000000-0010-0000-0000-000006000000}" name="Nabídková cena bez DPH" totalsRowFunction="sum" dataDxfId="15" totalsRowDxfId="2">
      <calculatedColumnFormula>E15*F15</calculatedColumnFormula>
    </tableColumn>
    <tableColumn id="7" xr3:uid="{00000000-0010-0000-0000-000007000000}" name="DPH" totalsRowFunction="sum" dataDxfId="14" totalsRowDxfId="1">
      <calculatedColumnFormula>G15*0.21</calculatedColumnFormula>
    </tableColumn>
    <tableColumn id="8" xr3:uid="{00000000-0010-0000-0000-000008000000}" name="Nabídková cena s DPH" totalsRowFunction="sum" dataDxfId="13" totalsRowDxfId="0">
      <calculatedColumnFormula>H15+G15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N59"/>
  <sheetViews>
    <sheetView showGridLines="0" tabSelected="1" topLeftCell="A12" zoomScaleNormal="100" workbookViewId="0">
      <selection activeCell="C24" sqref="C24"/>
    </sheetView>
  </sheetViews>
  <sheetFormatPr defaultRowHeight="15" x14ac:dyDescent="0.25"/>
  <cols>
    <col min="1" max="1" width="2.42578125" customWidth="1"/>
    <col min="2" max="2" width="6.140625" style="47" customWidth="1"/>
    <col min="3" max="3" width="43.85546875" style="47" bestFit="1" customWidth="1"/>
    <col min="4" max="4" width="97.7109375" style="47" customWidth="1"/>
    <col min="5" max="5" width="8.5703125" style="60" customWidth="1"/>
    <col min="6" max="6" width="12.42578125" style="47" customWidth="1"/>
    <col min="7" max="7" width="13.42578125" customWidth="1"/>
    <col min="8" max="8" width="12.140625" customWidth="1"/>
    <col min="9" max="9" width="12.7109375" style="1" customWidth="1"/>
    <col min="10" max="12" width="10.28515625" style="18" customWidth="1"/>
    <col min="13" max="13" width="6.7109375" style="15" customWidth="1"/>
    <col min="14" max="14" width="10.28515625" style="15" customWidth="1"/>
    <col min="15" max="15" width="10.28515625" customWidth="1"/>
  </cols>
  <sheetData>
    <row r="1" spans="2:9" x14ac:dyDescent="0.25">
      <c r="B1" s="97" t="s">
        <v>25</v>
      </c>
      <c r="C1" s="97"/>
      <c r="D1" s="26" t="s">
        <v>46</v>
      </c>
      <c r="E1" s="52"/>
      <c r="F1" s="26"/>
      <c r="G1" s="6"/>
      <c r="H1" s="6"/>
      <c r="I1" s="6"/>
    </row>
    <row r="2" spans="2:9" x14ac:dyDescent="0.25">
      <c r="B2" s="83" t="s">
        <v>22</v>
      </c>
      <c r="C2" s="83"/>
      <c r="D2" s="84" t="s">
        <v>49</v>
      </c>
      <c r="E2" s="84"/>
      <c r="F2" s="84"/>
      <c r="G2" s="84"/>
      <c r="H2" s="84"/>
      <c r="I2" s="84"/>
    </row>
    <row r="3" spans="2:9" x14ac:dyDescent="0.25">
      <c r="B3" s="83" t="s">
        <v>23</v>
      </c>
      <c r="C3" s="83"/>
      <c r="D3" s="85" t="s">
        <v>42</v>
      </c>
      <c r="E3" s="85"/>
      <c r="F3" s="85"/>
      <c r="G3" s="85"/>
      <c r="H3" s="85"/>
      <c r="I3" s="85"/>
    </row>
    <row r="4" spans="2:9" ht="15.75" thickBot="1" x14ac:dyDescent="0.3">
      <c r="B4" s="27"/>
      <c r="C4" s="27"/>
      <c r="D4" s="28"/>
      <c r="E4" s="53"/>
      <c r="F4" s="28"/>
      <c r="G4" s="5"/>
      <c r="H4" s="5"/>
      <c r="I4" s="5"/>
    </row>
    <row r="5" spans="2:9" x14ac:dyDescent="0.25">
      <c r="B5" s="104" t="s">
        <v>16</v>
      </c>
      <c r="C5" s="105"/>
      <c r="D5" s="29" t="s">
        <v>8</v>
      </c>
      <c r="E5" s="54" t="s">
        <v>11</v>
      </c>
      <c r="F5" s="30" t="s">
        <v>12</v>
      </c>
      <c r="G5" s="10" t="s">
        <v>13</v>
      </c>
      <c r="H5" s="108" t="s">
        <v>14</v>
      </c>
      <c r="I5" s="109"/>
    </row>
    <row r="6" spans="2:9" x14ac:dyDescent="0.25">
      <c r="B6" s="87" t="s">
        <v>17</v>
      </c>
      <c r="C6" s="83"/>
      <c r="D6" s="88" t="s">
        <v>26</v>
      </c>
      <c r="E6" s="88"/>
      <c r="F6" s="88"/>
      <c r="G6" s="88"/>
      <c r="H6" s="88"/>
      <c r="I6" s="89"/>
    </row>
    <row r="7" spans="2:9" x14ac:dyDescent="0.25">
      <c r="B7" s="87" t="s">
        <v>18</v>
      </c>
      <c r="C7" s="83"/>
      <c r="D7" s="88" t="s">
        <v>45</v>
      </c>
      <c r="E7" s="88"/>
      <c r="F7" s="88"/>
      <c r="G7" s="88"/>
      <c r="H7" s="88"/>
      <c r="I7" s="89"/>
    </row>
    <row r="8" spans="2:9" x14ac:dyDescent="0.25">
      <c r="B8" s="87" t="s">
        <v>19</v>
      </c>
      <c r="C8" s="83"/>
      <c r="D8" s="31" t="s">
        <v>15</v>
      </c>
      <c r="E8" s="55" t="s">
        <v>24</v>
      </c>
      <c r="F8" s="31" t="s">
        <v>9</v>
      </c>
      <c r="G8" s="21"/>
      <c r="H8" s="21"/>
      <c r="I8" s="22"/>
    </row>
    <row r="9" spans="2:9" ht="15.75" thickBot="1" x14ac:dyDescent="0.3">
      <c r="B9" s="106" t="s">
        <v>20</v>
      </c>
      <c r="C9" s="107"/>
      <c r="D9" s="90" t="s">
        <v>44</v>
      </c>
      <c r="E9" s="90"/>
      <c r="F9" s="90"/>
      <c r="G9" s="90"/>
      <c r="H9" s="90"/>
      <c r="I9" s="91"/>
    </row>
    <row r="10" spans="2:9" ht="15.75" thickBot="1" x14ac:dyDescent="0.3">
      <c r="B10" s="100"/>
      <c r="C10" s="100"/>
      <c r="D10" s="101"/>
      <c r="E10" s="101"/>
      <c r="F10" s="101"/>
      <c r="G10" s="101"/>
      <c r="H10" s="101"/>
      <c r="I10" s="101"/>
    </row>
    <row r="11" spans="2:9" ht="15.75" thickBot="1" x14ac:dyDescent="0.3">
      <c r="B11" s="102" t="s">
        <v>21</v>
      </c>
      <c r="C11" s="103"/>
      <c r="D11" s="33"/>
      <c r="E11" s="56" t="s">
        <v>11</v>
      </c>
      <c r="F11" s="34"/>
      <c r="G11" s="11" t="s">
        <v>13</v>
      </c>
      <c r="H11" s="98"/>
      <c r="I11" s="99"/>
    </row>
    <row r="12" spans="2:9" x14ac:dyDescent="0.25">
      <c r="B12" s="92"/>
      <c r="C12" s="92"/>
      <c r="D12" s="92"/>
      <c r="E12" s="92"/>
      <c r="F12" s="92"/>
      <c r="G12" s="92"/>
      <c r="H12" s="92"/>
      <c r="I12" s="92"/>
    </row>
    <row r="13" spans="2:9" x14ac:dyDescent="0.25">
      <c r="B13" s="86" t="s">
        <v>10</v>
      </c>
      <c r="C13" s="86"/>
      <c r="D13" s="86"/>
      <c r="E13" s="86"/>
      <c r="F13" s="86"/>
      <c r="G13" s="86"/>
      <c r="H13" s="86"/>
      <c r="I13" s="86"/>
    </row>
    <row r="14" spans="2:9" s="1" customFormat="1" ht="26.25" x14ac:dyDescent="0.25">
      <c r="B14" s="35" t="s">
        <v>0</v>
      </c>
      <c r="C14" s="35" t="s">
        <v>6</v>
      </c>
      <c r="D14" s="35" t="s">
        <v>36</v>
      </c>
      <c r="E14" s="49" t="s">
        <v>1</v>
      </c>
      <c r="F14" s="35" t="s">
        <v>5</v>
      </c>
      <c r="G14" s="2" t="s">
        <v>2</v>
      </c>
      <c r="H14" s="2" t="s">
        <v>3</v>
      </c>
      <c r="I14" s="2" t="s">
        <v>4</v>
      </c>
    </row>
    <row r="15" spans="2:9" s="1" customFormat="1" x14ac:dyDescent="0.25">
      <c r="B15" s="63">
        <f>ROW(Tabulka1[[#This Row],[Poř.]])-14</f>
        <v>1</v>
      </c>
      <c r="C15" s="62" t="s">
        <v>50</v>
      </c>
      <c r="D15" s="62" t="s">
        <v>62</v>
      </c>
      <c r="E15" s="66">
        <v>1</v>
      </c>
      <c r="F15" s="61"/>
      <c r="G15" s="3">
        <f t="shared" ref="G15:G18" si="0">E15*F15</f>
        <v>0</v>
      </c>
      <c r="H15" s="3">
        <f t="shared" ref="H15:H18" si="1">G15*0.21</f>
        <v>0</v>
      </c>
      <c r="I15" s="4">
        <f t="shared" ref="I15:I18" si="2">H15+G15</f>
        <v>0</v>
      </c>
    </row>
    <row r="16" spans="2:9" s="1" customFormat="1" x14ac:dyDescent="0.25">
      <c r="B16" s="63">
        <f>ROW(Tabulka1[[#This Row],[Poř.]])-14</f>
        <v>2</v>
      </c>
      <c r="C16" s="62" t="s">
        <v>51</v>
      </c>
      <c r="D16" s="62" t="s">
        <v>62</v>
      </c>
      <c r="E16" s="66">
        <v>1</v>
      </c>
      <c r="F16" s="61"/>
      <c r="G16" s="3">
        <f t="shared" si="0"/>
        <v>0</v>
      </c>
      <c r="H16" s="3">
        <f t="shared" si="1"/>
        <v>0</v>
      </c>
      <c r="I16" s="4">
        <f t="shared" si="2"/>
        <v>0</v>
      </c>
    </row>
    <row r="17" spans="2:9" s="1" customFormat="1" x14ac:dyDescent="0.25">
      <c r="B17" s="64">
        <f>ROW(Tabulka1[[#This Row],[Poř.]])-14</f>
        <v>3</v>
      </c>
      <c r="C17" s="62" t="s">
        <v>50</v>
      </c>
      <c r="D17" s="62" t="s">
        <v>63</v>
      </c>
      <c r="E17" s="66">
        <v>1</v>
      </c>
      <c r="F17" s="61"/>
      <c r="G17" s="3">
        <f t="shared" si="0"/>
        <v>0</v>
      </c>
      <c r="H17" s="3">
        <f t="shared" si="1"/>
        <v>0</v>
      </c>
      <c r="I17" s="4">
        <f t="shared" si="2"/>
        <v>0</v>
      </c>
    </row>
    <row r="18" spans="2:9" s="1" customFormat="1" x14ac:dyDescent="0.25">
      <c r="B18" s="64">
        <f>ROW(Tabulka1[[#This Row],[Poř.]])-14</f>
        <v>4</v>
      </c>
      <c r="C18" s="62" t="s">
        <v>51</v>
      </c>
      <c r="D18" s="62" t="s">
        <v>63</v>
      </c>
      <c r="E18" s="66">
        <v>1</v>
      </c>
      <c r="F18" s="61"/>
      <c r="G18" s="3">
        <f t="shared" si="0"/>
        <v>0</v>
      </c>
      <c r="H18" s="3">
        <f t="shared" si="1"/>
        <v>0</v>
      </c>
      <c r="I18" s="4">
        <f t="shared" si="2"/>
        <v>0</v>
      </c>
    </row>
    <row r="19" spans="2:9" s="1" customFormat="1" x14ac:dyDescent="0.25">
      <c r="B19" s="64">
        <f>ROW(Tabulka1[[#This Row],[Poř.]])-14</f>
        <v>5</v>
      </c>
      <c r="C19" s="62" t="s">
        <v>52</v>
      </c>
      <c r="D19" s="62" t="s">
        <v>64</v>
      </c>
      <c r="E19" s="66">
        <v>4</v>
      </c>
      <c r="F19" s="61"/>
      <c r="G19" s="3">
        <f t="shared" ref="G19:G37" si="3">E19*F19</f>
        <v>0</v>
      </c>
      <c r="H19" s="3">
        <f t="shared" ref="H19:H37" si="4">G19*0.21</f>
        <v>0</v>
      </c>
      <c r="I19" s="4">
        <f t="shared" ref="I19:I37" si="5">H19+G19</f>
        <v>0</v>
      </c>
    </row>
    <row r="20" spans="2:9" s="1" customFormat="1" x14ac:dyDescent="0.25">
      <c r="B20" s="64">
        <f>ROW(Tabulka1[[#This Row],[Poř.]])-14</f>
        <v>6</v>
      </c>
      <c r="C20" s="62" t="s">
        <v>53</v>
      </c>
      <c r="D20" s="62" t="s">
        <v>65</v>
      </c>
      <c r="E20" s="66">
        <v>1</v>
      </c>
      <c r="F20" s="61"/>
      <c r="G20" s="3">
        <f t="shared" si="3"/>
        <v>0</v>
      </c>
      <c r="H20" s="3">
        <f t="shared" si="4"/>
        <v>0</v>
      </c>
      <c r="I20" s="4">
        <f t="shared" si="5"/>
        <v>0</v>
      </c>
    </row>
    <row r="21" spans="2:9" s="1" customFormat="1" x14ac:dyDescent="0.25">
      <c r="B21" s="64">
        <f>ROW(Tabulka1[[#This Row],[Poř.]])-14</f>
        <v>7</v>
      </c>
      <c r="C21" s="62" t="s">
        <v>53</v>
      </c>
      <c r="D21" s="62" t="s">
        <v>66</v>
      </c>
      <c r="E21" s="66">
        <v>1</v>
      </c>
      <c r="F21" s="61"/>
      <c r="G21" s="3">
        <f t="shared" si="3"/>
        <v>0</v>
      </c>
      <c r="H21" s="3">
        <f t="shared" si="4"/>
        <v>0</v>
      </c>
      <c r="I21" s="4">
        <f t="shared" si="5"/>
        <v>0</v>
      </c>
    </row>
    <row r="22" spans="2:9" s="1" customFormat="1" x14ac:dyDescent="0.25">
      <c r="B22" s="64">
        <f>ROW(Tabulka1[[#This Row],[Poř.]])-14</f>
        <v>8</v>
      </c>
      <c r="C22" s="62" t="s">
        <v>54</v>
      </c>
      <c r="D22" s="62" t="s">
        <v>67</v>
      </c>
      <c r="E22" s="66">
        <v>1</v>
      </c>
      <c r="F22" s="61"/>
      <c r="G22" s="3">
        <f t="shared" si="3"/>
        <v>0</v>
      </c>
      <c r="H22" s="3">
        <f t="shared" si="4"/>
        <v>0</v>
      </c>
      <c r="I22" s="4">
        <f t="shared" si="5"/>
        <v>0</v>
      </c>
    </row>
    <row r="23" spans="2:9" s="1" customFormat="1" x14ac:dyDescent="0.25">
      <c r="B23" s="64">
        <f>ROW(Tabulka1[[#This Row],[Poř.]])-14</f>
        <v>9</v>
      </c>
      <c r="C23" s="62" t="s">
        <v>53</v>
      </c>
      <c r="D23" s="62" t="s">
        <v>68</v>
      </c>
      <c r="E23" s="66">
        <v>1</v>
      </c>
      <c r="F23" s="61"/>
      <c r="G23" s="3">
        <f t="shared" si="3"/>
        <v>0</v>
      </c>
      <c r="H23" s="3">
        <f t="shared" si="4"/>
        <v>0</v>
      </c>
      <c r="I23" s="4">
        <f t="shared" si="5"/>
        <v>0</v>
      </c>
    </row>
    <row r="24" spans="2:9" s="1" customFormat="1" x14ac:dyDescent="0.25">
      <c r="B24" s="64">
        <f>ROW(Tabulka1[[#This Row],[Poř.]])-14</f>
        <v>10</v>
      </c>
      <c r="C24" s="62" t="s">
        <v>51</v>
      </c>
      <c r="D24" s="62" t="s">
        <v>69</v>
      </c>
      <c r="E24" s="66">
        <v>1</v>
      </c>
      <c r="F24" s="61"/>
      <c r="G24" s="3">
        <f t="shared" si="3"/>
        <v>0</v>
      </c>
      <c r="H24" s="3">
        <f t="shared" si="4"/>
        <v>0</v>
      </c>
      <c r="I24" s="4">
        <f t="shared" si="5"/>
        <v>0</v>
      </c>
    </row>
    <row r="25" spans="2:9" s="1" customFormat="1" x14ac:dyDescent="0.25">
      <c r="B25" s="64">
        <f>ROW(Tabulka1[[#This Row],[Poř.]])-14</f>
        <v>11</v>
      </c>
      <c r="C25" s="62" t="s">
        <v>55</v>
      </c>
      <c r="D25" s="62" t="s">
        <v>70</v>
      </c>
      <c r="E25" s="66">
        <v>1</v>
      </c>
      <c r="F25" s="61"/>
      <c r="G25" s="3">
        <f t="shared" ref="G25:G32" si="6">E25*F25</f>
        <v>0</v>
      </c>
      <c r="H25" s="3">
        <f t="shared" ref="H25:H32" si="7">G25*0.21</f>
        <v>0</v>
      </c>
      <c r="I25" s="4">
        <f t="shared" ref="I25:I32" si="8">H25+G25</f>
        <v>0</v>
      </c>
    </row>
    <row r="26" spans="2:9" s="1" customFormat="1" x14ac:dyDescent="0.25">
      <c r="B26" s="64">
        <f>ROW(Tabulka1[[#This Row],[Poř.]])-14</f>
        <v>12</v>
      </c>
      <c r="C26" s="62" t="s">
        <v>50</v>
      </c>
      <c r="D26" s="62" t="s">
        <v>71</v>
      </c>
      <c r="E26" s="66">
        <v>1</v>
      </c>
      <c r="F26" s="61"/>
      <c r="G26" s="3">
        <f t="shared" si="6"/>
        <v>0</v>
      </c>
      <c r="H26" s="3">
        <f t="shared" si="7"/>
        <v>0</v>
      </c>
      <c r="I26" s="4">
        <f t="shared" si="8"/>
        <v>0</v>
      </c>
    </row>
    <row r="27" spans="2:9" s="1" customFormat="1" x14ac:dyDescent="0.25">
      <c r="B27" s="64">
        <f>ROW(Tabulka1[[#This Row],[Poř.]])-14</f>
        <v>13</v>
      </c>
      <c r="C27" s="62" t="s">
        <v>56</v>
      </c>
      <c r="D27" s="62" t="s">
        <v>72</v>
      </c>
      <c r="E27" s="66">
        <v>2</v>
      </c>
      <c r="F27" s="61"/>
      <c r="G27" s="3">
        <f t="shared" si="6"/>
        <v>0</v>
      </c>
      <c r="H27" s="3">
        <f t="shared" si="7"/>
        <v>0</v>
      </c>
      <c r="I27" s="4">
        <f t="shared" si="8"/>
        <v>0</v>
      </c>
    </row>
    <row r="28" spans="2:9" s="1" customFormat="1" x14ac:dyDescent="0.25">
      <c r="B28" s="64">
        <f>ROW(Tabulka1[[#This Row],[Poř.]])-14</f>
        <v>14</v>
      </c>
      <c r="C28" s="62" t="s">
        <v>57</v>
      </c>
      <c r="D28" s="62" t="s">
        <v>73</v>
      </c>
      <c r="E28" s="66">
        <v>1</v>
      </c>
      <c r="F28" s="61"/>
      <c r="G28" s="3">
        <f t="shared" si="6"/>
        <v>0</v>
      </c>
      <c r="H28" s="3">
        <f t="shared" si="7"/>
        <v>0</v>
      </c>
      <c r="I28" s="4">
        <f t="shared" si="8"/>
        <v>0</v>
      </c>
    </row>
    <row r="29" spans="2:9" s="1" customFormat="1" x14ac:dyDescent="0.25">
      <c r="B29" s="64">
        <f>ROW(Tabulka1[[#This Row],[Poř.]])-14</f>
        <v>15</v>
      </c>
      <c r="C29" s="62" t="s">
        <v>58</v>
      </c>
      <c r="D29" s="62" t="s">
        <v>74</v>
      </c>
      <c r="E29" s="66">
        <v>1</v>
      </c>
      <c r="F29" s="61"/>
      <c r="G29" s="3">
        <f t="shared" si="6"/>
        <v>0</v>
      </c>
      <c r="H29" s="3">
        <f t="shared" si="7"/>
        <v>0</v>
      </c>
      <c r="I29" s="4">
        <f t="shared" si="8"/>
        <v>0</v>
      </c>
    </row>
    <row r="30" spans="2:9" s="1" customFormat="1" x14ac:dyDescent="0.25">
      <c r="B30" s="64">
        <f>ROW(Tabulka1[[#This Row],[Poř.]])-14</f>
        <v>16</v>
      </c>
      <c r="C30" s="62" t="s">
        <v>58</v>
      </c>
      <c r="D30" s="62" t="s">
        <v>75</v>
      </c>
      <c r="E30" s="66">
        <v>2</v>
      </c>
      <c r="F30" s="61"/>
      <c r="G30" s="3">
        <f t="shared" si="6"/>
        <v>0</v>
      </c>
      <c r="H30" s="3">
        <f t="shared" si="7"/>
        <v>0</v>
      </c>
      <c r="I30" s="4">
        <f t="shared" si="8"/>
        <v>0</v>
      </c>
    </row>
    <row r="31" spans="2:9" s="1" customFormat="1" x14ac:dyDescent="0.25">
      <c r="B31" s="64">
        <f>ROW(Tabulka1[[#This Row],[Poř.]])-14</f>
        <v>17</v>
      </c>
      <c r="C31" s="62" t="s">
        <v>56</v>
      </c>
      <c r="D31" s="62" t="s">
        <v>76</v>
      </c>
      <c r="E31" s="66">
        <v>1</v>
      </c>
      <c r="F31" s="61"/>
      <c r="G31" s="3">
        <f t="shared" si="6"/>
        <v>0</v>
      </c>
      <c r="H31" s="3">
        <f t="shared" si="7"/>
        <v>0</v>
      </c>
      <c r="I31" s="4">
        <f t="shared" si="8"/>
        <v>0</v>
      </c>
    </row>
    <row r="32" spans="2:9" s="1" customFormat="1" x14ac:dyDescent="0.25">
      <c r="B32" s="64">
        <f>ROW(Tabulka1[[#This Row],[Poř.]])-14</f>
        <v>18</v>
      </c>
      <c r="C32" s="62" t="s">
        <v>50</v>
      </c>
      <c r="D32" s="62" t="s">
        <v>77</v>
      </c>
      <c r="E32" s="66">
        <v>1</v>
      </c>
      <c r="F32" s="61"/>
      <c r="G32" s="3">
        <f t="shared" si="6"/>
        <v>0</v>
      </c>
      <c r="H32" s="3">
        <f t="shared" si="7"/>
        <v>0</v>
      </c>
      <c r="I32" s="4">
        <f t="shared" si="8"/>
        <v>0</v>
      </c>
    </row>
    <row r="33" spans="2:14" s="1" customFormat="1" x14ac:dyDescent="0.25">
      <c r="B33" s="64">
        <f>ROW(Tabulka1[[#This Row],[Poř.]])-14</f>
        <v>19</v>
      </c>
      <c r="C33" s="62" t="s">
        <v>47</v>
      </c>
      <c r="D33" s="62" t="s">
        <v>78</v>
      </c>
      <c r="E33" s="66">
        <v>13</v>
      </c>
      <c r="F33" s="61"/>
      <c r="G33" s="3">
        <f t="shared" si="3"/>
        <v>0</v>
      </c>
      <c r="H33" s="3">
        <f t="shared" si="4"/>
        <v>0</v>
      </c>
      <c r="I33" s="4">
        <f t="shared" si="5"/>
        <v>0</v>
      </c>
    </row>
    <row r="34" spans="2:14" s="1" customFormat="1" x14ac:dyDescent="0.25">
      <c r="B34" s="64">
        <f>ROW(Tabulka1[[#This Row],[Poř.]])-14</f>
        <v>20</v>
      </c>
      <c r="C34" s="62" t="s">
        <v>59</v>
      </c>
      <c r="D34" s="62" t="s">
        <v>79</v>
      </c>
      <c r="E34" s="66">
        <v>1</v>
      </c>
      <c r="F34" s="61"/>
      <c r="G34" s="3">
        <f t="shared" si="3"/>
        <v>0</v>
      </c>
      <c r="H34" s="3">
        <f t="shared" si="4"/>
        <v>0</v>
      </c>
      <c r="I34" s="4">
        <f t="shared" si="5"/>
        <v>0</v>
      </c>
    </row>
    <row r="35" spans="2:14" s="1" customFormat="1" x14ac:dyDescent="0.25">
      <c r="B35" s="64">
        <f>ROW(Tabulka1[[#This Row],[Poř.]])-14</f>
        <v>21</v>
      </c>
      <c r="C35" s="62" t="s">
        <v>60</v>
      </c>
      <c r="D35" s="62" t="s">
        <v>80</v>
      </c>
      <c r="E35" s="66">
        <v>1</v>
      </c>
      <c r="F35" s="61"/>
      <c r="G35" s="3">
        <f t="shared" si="3"/>
        <v>0</v>
      </c>
      <c r="H35" s="3">
        <f t="shared" si="4"/>
        <v>0</v>
      </c>
      <c r="I35" s="4">
        <f t="shared" si="5"/>
        <v>0</v>
      </c>
    </row>
    <row r="36" spans="2:14" s="1" customFormat="1" x14ac:dyDescent="0.25">
      <c r="B36" s="64">
        <f>ROW(Tabulka1[[#This Row],[Poř.]])-14</f>
        <v>22</v>
      </c>
      <c r="C36" s="62" t="s">
        <v>48</v>
      </c>
      <c r="D36" s="62" t="s">
        <v>81</v>
      </c>
      <c r="E36" s="66">
        <v>3</v>
      </c>
      <c r="F36" s="61"/>
      <c r="G36" s="3">
        <f t="shared" si="3"/>
        <v>0</v>
      </c>
      <c r="H36" s="3">
        <f t="shared" si="4"/>
        <v>0</v>
      </c>
      <c r="I36" s="4">
        <f t="shared" si="5"/>
        <v>0</v>
      </c>
    </row>
    <row r="37" spans="2:14" s="1" customFormat="1" x14ac:dyDescent="0.25">
      <c r="B37" s="64">
        <f>ROW(Tabulka1[[#This Row],[Poř.]])-14</f>
        <v>23</v>
      </c>
      <c r="C37" s="62" t="s">
        <v>88</v>
      </c>
      <c r="D37" s="62" t="s">
        <v>82</v>
      </c>
      <c r="E37" s="66">
        <v>4</v>
      </c>
      <c r="F37" s="61"/>
      <c r="G37" s="3">
        <f t="shared" si="3"/>
        <v>0</v>
      </c>
      <c r="H37" s="3">
        <f t="shared" si="4"/>
        <v>0</v>
      </c>
      <c r="I37" s="4">
        <f t="shared" si="5"/>
        <v>0</v>
      </c>
    </row>
    <row r="38" spans="2:14" s="1" customFormat="1" x14ac:dyDescent="0.25">
      <c r="B38" s="64">
        <f>ROW(Tabulka1[[#This Row],[Poř.]])-14</f>
        <v>24</v>
      </c>
      <c r="C38" s="62" t="s">
        <v>47</v>
      </c>
      <c r="D38" s="65" t="s">
        <v>83</v>
      </c>
      <c r="E38" s="67">
        <v>10</v>
      </c>
      <c r="F38" s="61"/>
      <c r="G38" s="3">
        <f>E38*F38</f>
        <v>0</v>
      </c>
      <c r="H38" s="3">
        <f>G38*0.21</f>
        <v>0</v>
      </c>
      <c r="I38" s="4">
        <f>H38+G38</f>
        <v>0</v>
      </c>
    </row>
    <row r="39" spans="2:14" s="1" customFormat="1" x14ac:dyDescent="0.25">
      <c r="B39" s="64">
        <f>ROW(Tabulka1[[#This Row],[Poř.]])-14</f>
        <v>25</v>
      </c>
      <c r="C39" s="62" t="s">
        <v>47</v>
      </c>
      <c r="D39" s="62" t="s">
        <v>84</v>
      </c>
      <c r="E39" s="67">
        <v>10</v>
      </c>
      <c r="F39" s="61"/>
      <c r="G39" s="3">
        <f>E39*F39</f>
        <v>0</v>
      </c>
      <c r="H39" s="3">
        <f>G39*0.21</f>
        <v>0</v>
      </c>
      <c r="I39" s="4">
        <f>H39+G39</f>
        <v>0</v>
      </c>
    </row>
    <row r="40" spans="2:14" s="1" customFormat="1" x14ac:dyDescent="0.25">
      <c r="B40" s="64">
        <f>ROW(Tabulka1[[#This Row],[Poř.]])-14</f>
        <v>26</v>
      </c>
      <c r="C40" s="62" t="s">
        <v>47</v>
      </c>
      <c r="D40" s="62" t="s">
        <v>85</v>
      </c>
      <c r="E40" s="67">
        <v>10</v>
      </c>
      <c r="F40" s="61"/>
      <c r="G40" s="3">
        <f>E40*F40</f>
        <v>0</v>
      </c>
      <c r="H40" s="3">
        <f>G40*0.21</f>
        <v>0</v>
      </c>
      <c r="I40" s="4">
        <f>H40+G40</f>
        <v>0</v>
      </c>
    </row>
    <row r="41" spans="2:14" s="1" customFormat="1" x14ac:dyDescent="0.25">
      <c r="B41" s="64">
        <f>ROW(Tabulka1[[#This Row],[Poř.]])-14</f>
        <v>27</v>
      </c>
      <c r="C41" s="62" t="s">
        <v>47</v>
      </c>
      <c r="D41" s="62" t="s">
        <v>86</v>
      </c>
      <c r="E41" s="67">
        <v>10</v>
      </c>
      <c r="F41" s="61"/>
      <c r="G41" s="3">
        <f>E41*F41</f>
        <v>0</v>
      </c>
      <c r="H41" s="3">
        <f>G41*0.21</f>
        <v>0</v>
      </c>
      <c r="I41" s="4">
        <f>H41+G41</f>
        <v>0</v>
      </c>
    </row>
    <row r="42" spans="2:14" s="1" customFormat="1" x14ac:dyDescent="0.25">
      <c r="B42" s="64">
        <f>ROW(Tabulka1[[#This Row],[Poř.]])-14</f>
        <v>28</v>
      </c>
      <c r="C42" s="62" t="s">
        <v>61</v>
      </c>
      <c r="D42" s="62" t="s">
        <v>87</v>
      </c>
      <c r="E42" s="66">
        <v>2</v>
      </c>
      <c r="F42" s="61"/>
      <c r="G42" s="3">
        <f>E42*F42</f>
        <v>0</v>
      </c>
      <c r="H42" s="3">
        <f>G42*0.21</f>
        <v>0</v>
      </c>
      <c r="I42" s="4">
        <f>H42+G42</f>
        <v>0</v>
      </c>
    </row>
    <row r="43" spans="2:14" ht="15.75" thickBot="1" x14ac:dyDescent="0.3">
      <c r="B43" s="32" t="s">
        <v>7</v>
      </c>
      <c r="C43" s="37"/>
      <c r="D43" s="36"/>
      <c r="E43" s="51"/>
      <c r="F43" s="46"/>
      <c r="G43" s="7">
        <f>SUBTOTAL(109,Tabulka1[Nabídková cena bez DPH])</f>
        <v>0</v>
      </c>
      <c r="H43" s="7">
        <f>SUBTOTAL(109,Tabulka1[DPH])</f>
        <v>0</v>
      </c>
      <c r="I43" s="14">
        <f>SUBTOTAL(109,Tabulka1[Nabídková cena s DPH])</f>
        <v>0</v>
      </c>
      <c r="J43"/>
      <c r="K43"/>
      <c r="L43"/>
      <c r="M43"/>
      <c r="N43"/>
    </row>
    <row r="44" spans="2:14" x14ac:dyDescent="0.25">
      <c r="B44" s="94" t="s">
        <v>41</v>
      </c>
      <c r="C44" s="95"/>
      <c r="D44" s="95"/>
      <c r="E44" s="95"/>
      <c r="F44" s="95"/>
      <c r="G44" s="95"/>
      <c r="H44" s="95"/>
      <c r="I44" s="96"/>
      <c r="J44" s="19"/>
      <c r="K44" s="19"/>
      <c r="L44" s="19"/>
      <c r="M44" s="16"/>
      <c r="N44" s="16"/>
    </row>
    <row r="45" spans="2:14" ht="15.75" thickBot="1" x14ac:dyDescent="0.3">
      <c r="B45" s="32"/>
      <c r="C45" s="37"/>
      <c r="D45" s="36"/>
      <c r="E45" s="51"/>
      <c r="F45" s="38"/>
      <c r="G45" s="13"/>
      <c r="H45" s="13"/>
      <c r="I45" s="14"/>
      <c r="J45" s="19"/>
      <c r="K45" s="19"/>
      <c r="L45" s="19"/>
      <c r="M45" s="16"/>
      <c r="N45" s="16"/>
    </row>
    <row r="46" spans="2:14" x14ac:dyDescent="0.25">
      <c r="B46" s="76" t="s">
        <v>27</v>
      </c>
      <c r="C46" s="77"/>
      <c r="D46" s="77"/>
      <c r="E46" s="77"/>
      <c r="F46" s="77"/>
      <c r="G46" s="77"/>
      <c r="H46" s="77"/>
      <c r="I46" s="78"/>
    </row>
    <row r="47" spans="2:14" x14ac:dyDescent="0.25">
      <c r="B47" s="39" t="s">
        <v>28</v>
      </c>
      <c r="C47" s="79" t="s">
        <v>29</v>
      </c>
      <c r="D47" s="79"/>
      <c r="E47" s="79"/>
      <c r="F47" s="79"/>
      <c r="G47" s="79"/>
      <c r="H47" s="79"/>
      <c r="I47" s="80"/>
    </row>
    <row r="48" spans="2:14" x14ac:dyDescent="0.25">
      <c r="B48" s="39"/>
      <c r="C48" s="79" t="s">
        <v>30</v>
      </c>
      <c r="D48" s="79"/>
      <c r="E48" s="79"/>
      <c r="F48" s="79"/>
      <c r="G48" s="79"/>
      <c r="H48" s="79"/>
      <c r="I48" s="80"/>
    </row>
    <row r="49" spans="2:14" ht="12.75" customHeight="1" x14ac:dyDescent="0.25">
      <c r="B49" s="68" t="s">
        <v>31</v>
      </c>
      <c r="C49" s="69"/>
      <c r="D49" s="40" t="s">
        <v>32</v>
      </c>
      <c r="E49" s="57" t="s">
        <v>33</v>
      </c>
      <c r="F49" s="74" t="s">
        <v>34</v>
      </c>
      <c r="G49" s="74"/>
      <c r="H49" s="74"/>
      <c r="I49" s="12" t="s">
        <v>35</v>
      </c>
    </row>
    <row r="50" spans="2:14" ht="14.25" customHeight="1" x14ac:dyDescent="0.25">
      <c r="B50" s="70"/>
      <c r="C50" s="71"/>
      <c r="D50" s="41"/>
      <c r="E50" s="58"/>
      <c r="F50" s="75"/>
      <c r="G50" s="75"/>
      <c r="H50" s="75"/>
      <c r="I50" s="8"/>
    </row>
    <row r="51" spans="2:14" ht="15.75" customHeight="1" thickBot="1" x14ac:dyDescent="0.3">
      <c r="B51" s="81"/>
      <c r="C51" s="82"/>
      <c r="D51" s="42"/>
      <c r="E51" s="59"/>
      <c r="F51" s="93"/>
      <c r="G51" s="93"/>
      <c r="H51" s="93"/>
      <c r="I51" s="9"/>
    </row>
    <row r="52" spans="2:14" ht="18" customHeight="1" x14ac:dyDescent="0.25">
      <c r="B52" s="43"/>
      <c r="C52" s="44"/>
      <c r="D52" s="45"/>
      <c r="E52" s="50"/>
      <c r="F52" s="46"/>
      <c r="G52" s="7"/>
      <c r="H52" s="7"/>
    </row>
    <row r="53" spans="2:14" x14ac:dyDescent="0.25">
      <c r="B53" s="73" t="s">
        <v>43</v>
      </c>
      <c r="C53" s="73"/>
      <c r="D53" s="73"/>
    </row>
    <row r="54" spans="2:14" x14ac:dyDescent="0.25">
      <c r="B54" s="48"/>
      <c r="C54" s="48"/>
      <c r="D54" s="48"/>
    </row>
    <row r="55" spans="2:14" x14ac:dyDescent="0.25">
      <c r="B55" s="48"/>
      <c r="C55" s="48"/>
      <c r="D55" s="48"/>
    </row>
    <row r="56" spans="2:14" x14ac:dyDescent="0.25">
      <c r="B56" s="48"/>
      <c r="C56" s="48"/>
      <c r="D56" s="48"/>
    </row>
    <row r="57" spans="2:14" x14ac:dyDescent="0.25">
      <c r="B57" s="48"/>
      <c r="C57" s="48"/>
      <c r="D57" s="48"/>
    </row>
    <row r="58" spans="2:14" x14ac:dyDescent="0.25">
      <c r="B58" s="72"/>
      <c r="C58" s="72"/>
      <c r="D58" s="72"/>
    </row>
    <row r="59" spans="2:14" x14ac:dyDescent="0.25">
      <c r="J59" s="20"/>
      <c r="K59" s="20"/>
      <c r="L59" s="20"/>
      <c r="M59" s="17"/>
      <c r="N59" s="17"/>
    </row>
  </sheetData>
  <mergeCells count="32">
    <mergeCell ref="B44:I44"/>
    <mergeCell ref="B1:C1"/>
    <mergeCell ref="H11:I11"/>
    <mergeCell ref="B10:C10"/>
    <mergeCell ref="D10:I10"/>
    <mergeCell ref="B11:C11"/>
    <mergeCell ref="B5:C5"/>
    <mergeCell ref="B7:C7"/>
    <mergeCell ref="B9:C9"/>
    <mergeCell ref="H5:I5"/>
    <mergeCell ref="B46:I46"/>
    <mergeCell ref="C47:I47"/>
    <mergeCell ref="C48:I48"/>
    <mergeCell ref="B51:C51"/>
    <mergeCell ref="B2:C2"/>
    <mergeCell ref="B3:C3"/>
    <mergeCell ref="D2:I2"/>
    <mergeCell ref="D3:I3"/>
    <mergeCell ref="B13:I13"/>
    <mergeCell ref="B6:C6"/>
    <mergeCell ref="D7:I7"/>
    <mergeCell ref="D9:I9"/>
    <mergeCell ref="D6:I6"/>
    <mergeCell ref="B12:I12"/>
    <mergeCell ref="B8:C8"/>
    <mergeCell ref="F51:H51"/>
    <mergeCell ref="B49:C49"/>
    <mergeCell ref="B50:C50"/>
    <mergeCell ref="B58:D58"/>
    <mergeCell ref="B53:D53"/>
    <mergeCell ref="F49:H49"/>
    <mergeCell ref="F50:H50"/>
  </mergeCells>
  <conditionalFormatting sqref="C27:C32">
    <cfRule type="cellIs" dxfId="11" priority="3" operator="lessThan">
      <formula>MIN(#REF!)</formula>
    </cfRule>
  </conditionalFormatting>
  <conditionalFormatting sqref="E15:E37 E42">
    <cfRule type="cellIs" dxfId="10" priority="2" operator="lessThan">
      <formula>MIN(#REF!)</formula>
    </cfRule>
  </conditionalFormatting>
  <conditionalFormatting sqref="E38:E41">
    <cfRule type="cellIs" dxfId="9" priority="1" operator="lessThan">
      <formula>MIN(#REF!)</formula>
    </cfRule>
  </conditionalFormatting>
  <conditionalFormatting sqref="F15:F42">
    <cfRule type="cellIs" dxfId="8" priority="12" operator="lessThan">
      <formula>MIN(#REF!)</formula>
    </cfRule>
  </conditionalFormatting>
  <pageMargins left="0.25" right="0.25" top="0.75" bottom="0.75" header="0.3" footer="0.3"/>
  <pageSetup paperSize="9" orientation="landscape" r:id="rId1"/>
  <ignoredErrors>
    <ignoredError sqref="F5" numberStoredAsText="1"/>
  </ignoredError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7"/>
  <sheetViews>
    <sheetView workbookViewId="0">
      <selection activeCell="A5" sqref="A5"/>
    </sheetView>
  </sheetViews>
  <sheetFormatPr defaultRowHeight="15" x14ac:dyDescent="0.25"/>
  <cols>
    <col min="1" max="1" width="28.7109375" customWidth="1"/>
    <col min="2" max="3" width="7.5703125" bestFit="1" customWidth="1"/>
    <col min="4" max="4" width="14.42578125" customWidth="1"/>
  </cols>
  <sheetData>
    <row r="3" spans="1:4" x14ac:dyDescent="0.25">
      <c r="A3" s="23" t="s">
        <v>40</v>
      </c>
      <c r="B3" s="23" t="s">
        <v>37</v>
      </c>
    </row>
    <row r="4" spans="1:4" x14ac:dyDescent="0.25">
      <c r="A4" s="23" t="s">
        <v>38</v>
      </c>
      <c r="B4" s="15">
        <v>5137</v>
      </c>
      <c r="C4" s="15">
        <v>5139</v>
      </c>
      <c r="D4" s="15" t="s">
        <v>39</v>
      </c>
    </row>
    <row r="5" spans="1:4" x14ac:dyDescent="0.25">
      <c r="A5" s="24">
        <v>1110200</v>
      </c>
      <c r="B5" s="25"/>
      <c r="C5" s="25">
        <v>0</v>
      </c>
      <c r="D5" s="25">
        <v>0</v>
      </c>
    </row>
    <row r="6" spans="1:4" x14ac:dyDescent="0.25">
      <c r="A6" s="24">
        <v>1110400</v>
      </c>
      <c r="B6" s="25">
        <v>0</v>
      </c>
      <c r="C6" s="25"/>
      <c r="D6" s="25">
        <v>0</v>
      </c>
    </row>
    <row r="7" spans="1:4" x14ac:dyDescent="0.25">
      <c r="A7" s="24" t="s">
        <v>39</v>
      </c>
      <c r="B7" s="25">
        <v>0</v>
      </c>
      <c r="C7" s="25">
        <v>0</v>
      </c>
      <c r="D7" s="25">
        <v>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Nabídka</vt:lpstr>
      <vt:lpstr>List1</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2022-11-09T09:31:32Z</cp:lastPrinted>
  <dcterms:created xsi:type="dcterms:W3CDTF">2018-09-24T12:46:32Z</dcterms:created>
  <dcterms:modified xsi:type="dcterms:W3CDTF">2025-06-16T06:45:45Z</dcterms:modified>
</cp:coreProperties>
</file>