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2FE4FFCE-BFB6-4FE0-B19C-203FDD89A4EC}" xr6:coauthVersionLast="47" xr6:coauthVersionMax="47" xr10:uidLastSave="{00000000-0000-0000-0000-000000000000}"/>
  <bookViews>
    <workbookView xWindow="-12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G30" i="1"/>
  <c r="H30" i="1" s="1"/>
  <c r="I30" i="1" s="1"/>
  <c r="B31" i="1"/>
  <c r="G31" i="1"/>
  <c r="H31" i="1" s="1"/>
  <c r="I31" i="1" s="1"/>
  <c r="B32" i="1"/>
  <c r="G32" i="1"/>
  <c r="H32" i="1" s="1"/>
  <c r="I32" i="1" s="1"/>
  <c r="B33" i="1"/>
  <c r="G33" i="1"/>
  <c r="H33" i="1" s="1"/>
  <c r="I33" i="1" s="1"/>
  <c r="B23" i="1"/>
  <c r="G23" i="1"/>
  <c r="H23" i="1" s="1"/>
  <c r="I23" i="1" s="1"/>
  <c r="B24" i="1"/>
  <c r="G24" i="1"/>
  <c r="H24" i="1" s="1"/>
  <c r="I24" i="1" s="1"/>
  <c r="B25" i="1"/>
  <c r="G25" i="1"/>
  <c r="H25" i="1" s="1"/>
  <c r="I25" i="1" s="1"/>
  <c r="B22" i="1"/>
  <c r="G22" i="1"/>
  <c r="H22" i="1" s="1"/>
  <c r="I22" i="1" s="1"/>
  <c r="B26" i="1"/>
  <c r="G26" i="1"/>
  <c r="H26" i="1" s="1"/>
  <c r="I26" i="1" s="1"/>
  <c r="B27" i="1"/>
  <c r="G27" i="1"/>
  <c r="H27" i="1" s="1"/>
  <c r="I27" i="1" s="1"/>
  <c r="B19" i="1"/>
  <c r="G19" i="1"/>
  <c r="H19" i="1" s="1"/>
  <c r="I19" i="1" s="1"/>
  <c r="B20" i="1"/>
  <c r="G20" i="1"/>
  <c r="H20" i="1" s="1"/>
  <c r="I20" i="1" s="1"/>
  <c r="B21" i="1"/>
  <c r="G21" i="1"/>
  <c r="H21" i="1" s="1"/>
  <c r="I21" i="1" s="1"/>
  <c r="B28" i="1"/>
  <c r="G28" i="1"/>
  <c r="H28" i="1" s="1"/>
  <c r="I28" i="1" s="1"/>
  <c r="B29" i="1"/>
  <c r="G29" i="1"/>
  <c r="H29" i="1" s="1"/>
  <c r="I29" i="1" s="1"/>
  <c r="B34" i="1"/>
  <c r="G34" i="1"/>
  <c r="H34" i="1" s="1"/>
  <c r="I34" i="1" s="1"/>
  <c r="B35" i="1"/>
  <c r="G35" i="1"/>
  <c r="H35" i="1" s="1"/>
  <c r="I35" i="1" s="1"/>
  <c r="B36" i="1" l="1"/>
  <c r="G36" i="1"/>
  <c r="H36" i="1" s="1"/>
  <c r="I36" i="1" s="1"/>
  <c r="B37" i="1"/>
  <c r="G37" i="1"/>
  <c r="H37" i="1" s="1"/>
  <c r="I37" i="1" s="1"/>
  <c r="B15" i="1" l="1"/>
  <c r="B16" i="1"/>
  <c r="B17" i="1"/>
  <c r="B18" i="1"/>
  <c r="G15" i="1" l="1"/>
  <c r="G16" i="1"/>
  <c r="H16" i="1" s="1"/>
  <c r="I16" i="1" s="1"/>
  <c r="G17" i="1"/>
  <c r="H17" i="1" s="1"/>
  <c r="I17" i="1" s="1"/>
  <c r="G18" i="1"/>
  <c r="H18" i="1" s="1"/>
  <c r="I18" i="1" s="1"/>
  <c r="H15" i="1" l="1"/>
  <c r="I15" i="1" l="1"/>
  <c r="H38" i="1" l="1"/>
  <c r="G38" i="1"/>
  <c r="I38" i="1" l="1"/>
</calcChain>
</file>

<file path=xl/sharedStrings.xml><?xml version="1.0" encoding="utf-8"?>
<sst xmlns="http://schemas.openxmlformats.org/spreadsheetml/2006/main" count="97" uniqueCount="90">
  <si>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</si>
  <si>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</si>
  <si>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</si>
  <si>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</si>
  <si>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</si>
  <si>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</si>
  <si>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</si>
  <si>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</si>
  <si>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</si>
  <si>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</si>
  <si>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</si>
  <si>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</si>
  <si>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</si>
  <si>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</si>
  <si>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</si>
  <si>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</si>
  <si>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</si>
  <si>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</si>
  <si>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</si>
  <si>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</si>
  <si>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</si>
  <si>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</si>
  <si>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</si>
  <si>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</si>
  <si>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</si>
  <si>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</si>
  <si>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</si>
  <si>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</si>
  <si>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</si>
  <si>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</si>
  <si>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</si>
  <si>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</si>
  <si>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</si>
  <si>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</si>
  <si>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</si>
  <si>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</si>
  <si>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</si>
  <si>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</si>
  <si>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</si>
  <si>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</si>
  <si>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</si>
  <si>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</si>
  <si>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</si>
  <si>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</si>
  <si>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</si>
  <si>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</si>
  <si>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</si>
  <si>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kabel</t>
  </si>
  <si>
    <t>bezdrátová myš</t>
  </si>
  <si>
    <t>Trust Sura Comfortable Wireless Mouse</t>
  </si>
  <si>
    <t>Nákup drobných ICT zařízení a materiálu 17/2025</t>
  </si>
  <si>
    <t>protivětrný kryt k diktafonu</t>
  </si>
  <si>
    <t>Tascam WS-86 Protivětrný kryt</t>
  </si>
  <si>
    <t>diktafon</t>
  </si>
  <si>
    <t>TASCAM DR-07XP</t>
  </si>
  <si>
    <t>SanDisk Extreme PRO - 256 GB</t>
  </si>
  <si>
    <t>napájecí adaptér</t>
  </si>
  <si>
    <t>Asus orig. adaptér 65W PD 2P (TYPE C) PN: 	B0A001-00443300</t>
  </si>
  <si>
    <t>USB-RS232F (console kabel usb-rs232 female, např. Ugreen USB 2.0 to RS-232 COM Port DB9 (F))</t>
  </si>
  <si>
    <t>ssd</t>
  </si>
  <si>
    <t>ADATA Ultimate SU650 SSD 240GB</t>
  </si>
  <si>
    <t>redukce</t>
  </si>
  <si>
    <t>hdmi-vga</t>
  </si>
  <si>
    <t>usb flash</t>
  </si>
  <si>
    <t>s posuvnou krytkou konektoru, např. Kingston DataTraveler Exodia Onyx,64GB</t>
  </si>
  <si>
    <t>držák</t>
  </si>
  <si>
    <t>držák na zeď pro Aruba AP 515</t>
  </si>
  <si>
    <t>USB 3.0/RJ45</t>
  </si>
  <si>
    <t>plastový obal</t>
  </si>
  <si>
    <t>MT Samsung Galaxy S21 FE 5G</t>
  </si>
  <si>
    <t>Smart Hub + teploměr</t>
  </si>
  <si>
    <t>TP-Link Tapo H100 Smart IoT Hub + TP-Link Tapo T310 Smart teplotní a vhkost.čidlo</t>
  </si>
  <si>
    <t>SSD Disk</t>
  </si>
  <si>
    <t>Patriot Burst Elite 480GB</t>
  </si>
  <si>
    <t>Patriot Burst Elite 240GB</t>
  </si>
  <si>
    <t>Flask disk</t>
  </si>
  <si>
    <t>SanDisk Ultra Flair 128GB černá</t>
  </si>
  <si>
    <t>kábel</t>
  </si>
  <si>
    <t>USB-C/USB-A 2 metry</t>
  </si>
  <si>
    <t>adaptér</t>
  </si>
  <si>
    <t>Dual GaN Charger 30W USB-C PD/USB-A QC</t>
  </si>
  <si>
    <t>hdmi kabel</t>
  </si>
  <si>
    <t>USB 3.0 kabel prodlužovací</t>
  </si>
  <si>
    <t>USB flash disk, secure</t>
  </si>
  <si>
    <t>hdmi spojka</t>
  </si>
  <si>
    <t>hydrogelová folie</t>
  </si>
  <si>
    <t xml:space="preserve">PremiumCord Ultra HDTV 4K@60Hz kabel HDMI 2.0b Color+zlacené konektory 5m </t>
  </si>
  <si>
    <t>AXAGON ADR-310</t>
  </si>
  <si>
    <t>HDMI spojka F/F, např. PremiumCord Adapter spojka HDMI A</t>
  </si>
  <si>
    <t>na MT Xiami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</si>
</sst>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0">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0" fillId="0" borderId="22" xfId="0" applyBorder="1" applyAlignment="1">
      <alignment vertical="center"/>
    </xf>
    <xf numFmtId="0" fontId="0" fillId="0" borderId="22" xfId="0" applyBorder="1" applyAlignment="1">
      <alignment wrapText="1"/>
    </xf>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3" fillId="0" borderId="0" xfId="0" applyFont="1" applyBorder="1" applyAlignment="1">
      <alignment horizontal="righ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vertical="top"/>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xf numFmtId="0" fontId="0" fillId="0" borderId="22" xfId="0" applyBorder="1" applyAlignment="1">
      <alignment horizontal="center"/>
    </xf>
  </cellXfs>
  <cellStyles count="3">
    <cellStyle name="40 % – Zvýraznění 2" xfId="2" builtinId="35"/>
    <cellStyle name="40 % – Zvýraznění 6" xfId="1" builtinId="51"/>
    <cellStyle name="Normální" xfId="0" builtinId="0"/>
  </cellStyles>
  <dxfs count="30">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34" formatCode="_-* #,##0.00\ &quot;Kč&quot;_-;\-* #,##0.00\ &quot;Kč&quot;_-;_-* &quot;-&quot;??\ &quot;Kč&quot;_-;_-@_-"/>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56</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2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I38" totalsRowCount="1" headerRowDxfId="29" dataDxfId="28" totalsRowDxfId="27">
  <sortState xmlns:xlrd2="http://schemas.microsoft.com/office/spreadsheetml/2017/richdata2" ref="B6:I59">
    <sortCondition ref="C5:C59"/>
  </sortState>
  <tableColumns count="8">
    <tableColumn id="1" xr3:uid="{00000000-0010-0000-0000-000001000000}" name="Poř." totalsRowLabel="Celkem" dataDxfId="15" totalsRowDxfId="14">
      <calculatedColumnFormula>ROW(Tabulka1[[#This Row],[Poř.]])-14</calculatedColumnFormula>
    </tableColumn>
    <tableColumn id="2" xr3:uid="{00000000-0010-0000-0000-000002000000}" name="Položka-typ" dataDxfId="13" totalsRowDxfId="12"/>
    <tableColumn id="3" xr3:uid="{00000000-0010-0000-0000-000003000000}" name="mininální požadované parametry" dataDxfId="11" totalsRowDxfId="10"/>
    <tableColumn id="4" xr3:uid="{00000000-0010-0000-0000-000004000000}" name="Počet kusů" dataDxfId="9" totalsRowDxfId="8"/>
    <tableColumn id="5" xr3:uid="{00000000-0010-0000-0000-000005000000}" name="Jednotková cena bez DPH" dataDxfId="7" totalsRowDxfId="6"/>
    <tableColumn id="6" xr3:uid="{00000000-0010-0000-0000-000006000000}" name="Nabídková cena bez DPH" totalsRowFunction="sum" dataDxfId="5" totalsRowDxfId="4">
      <calculatedColumnFormula>E15*F15</calculatedColumnFormula>
    </tableColumn>
    <tableColumn id="7" xr3:uid="{00000000-0010-0000-0000-000007000000}" name="DPH" totalsRowFunction="sum" dataDxfId="3" totalsRowDxfId="2">
      <calculatedColumnFormula>G15*0.21</calculatedColumnFormula>
    </tableColumn>
    <tableColumn id="8" xr3:uid="{00000000-0010-0000-0000-000008000000}" name="Nabídková cena s DPH" totalsRowFunction="sum" dataDxfId="1" totalsRowDxfId="0">
      <calculatedColumnFormula>H15+G15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54"/>
  <sheetViews>
    <sheetView showGridLines="0" tabSelected="1" topLeftCell="A9" zoomScaleNormal="100" workbookViewId="0">
      <selection activeCell="G28" sqref="G28"/>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9" x14ac:dyDescent="0.25">
      <c r="B1" s="96" t="s">
        <v>25</v>
      </c>
      <c r="C1" s="96"/>
      <c r="D1" s="26" t="s">
        <v>46</v>
      </c>
      <c r="E1" s="52"/>
      <c r="F1" s="26"/>
      <c r="G1" s="6"/>
      <c r="H1" s="6"/>
      <c r="I1" s="6"/>
    </row>
    <row r="2" spans="2:9" x14ac:dyDescent="0.25">
      <c r="B2" s="82" t="s">
        <v>22</v>
      </c>
      <c r="C2" s="82"/>
      <c r="D2" s="83" t="s">
        <v>50</v>
      </c>
      <c r="E2" s="83"/>
      <c r="F2" s="83"/>
      <c r="G2" s="83"/>
      <c r="H2" s="83"/>
      <c r="I2" s="83"/>
    </row>
    <row r="3" spans="2:9" x14ac:dyDescent="0.25">
      <c r="B3" s="82" t="s">
        <v>23</v>
      </c>
      <c r="C3" s="82"/>
      <c r="D3" s="84" t="s">
        <v>42</v>
      </c>
      <c r="E3" s="84"/>
      <c r="F3" s="84"/>
      <c r="G3" s="84"/>
      <c r="H3" s="84"/>
      <c r="I3" s="84"/>
    </row>
    <row r="4" spans="2:9" ht="15.75" thickBot="1" x14ac:dyDescent="0.3">
      <c r="B4" s="27"/>
      <c r="C4" s="27"/>
      <c r="D4" s="28"/>
      <c r="E4" s="53"/>
      <c r="F4" s="28"/>
      <c r="G4" s="5"/>
      <c r="H4" s="5"/>
      <c r="I4" s="5"/>
    </row>
    <row r="5" spans="2:9" x14ac:dyDescent="0.25">
      <c r="B5" s="103" t="s">
        <v>16</v>
      </c>
      <c r="C5" s="104"/>
      <c r="D5" s="29" t="s">
        <v>8</v>
      </c>
      <c r="E5" s="54" t="s">
        <v>11</v>
      </c>
      <c r="F5" s="30" t="s">
        <v>12</v>
      </c>
      <c r="G5" s="10" t="s">
        <v>13</v>
      </c>
      <c r="H5" s="107" t="s">
        <v>14</v>
      </c>
      <c r="I5" s="108"/>
    </row>
    <row r="6" spans="2:9" x14ac:dyDescent="0.25">
      <c r="B6" s="86" t="s">
        <v>17</v>
      </c>
      <c r="C6" s="82"/>
      <c r="D6" s="87" t="s">
        <v>26</v>
      </c>
      <c r="E6" s="87"/>
      <c r="F6" s="87"/>
      <c r="G6" s="87"/>
      <c r="H6" s="87"/>
      <c r="I6" s="88"/>
    </row>
    <row r="7" spans="2:9" x14ac:dyDescent="0.25">
      <c r="B7" s="86" t="s">
        <v>18</v>
      </c>
      <c r="C7" s="82"/>
      <c r="D7" s="87" t="s">
        <v>45</v>
      </c>
      <c r="E7" s="87"/>
      <c r="F7" s="87"/>
      <c r="G7" s="87"/>
      <c r="H7" s="87"/>
      <c r="I7" s="88"/>
    </row>
    <row r="8" spans="2:9" x14ac:dyDescent="0.25">
      <c r="B8" s="86" t="s">
        <v>19</v>
      </c>
      <c r="C8" s="82"/>
      <c r="D8" s="31" t="s">
        <v>15</v>
      </c>
      <c r="E8" s="55" t="s">
        <v>24</v>
      </c>
      <c r="F8" s="31" t="s">
        <v>9</v>
      </c>
      <c r="G8" s="21"/>
      <c r="H8" s="21"/>
      <c r="I8" s="22"/>
    </row>
    <row r="9" spans="2:9" ht="15.75" thickBot="1" x14ac:dyDescent="0.3">
      <c r="B9" s="105" t="s">
        <v>20</v>
      </c>
      <c r="C9" s="106"/>
      <c r="D9" s="89" t="s">
        <v>44</v>
      </c>
      <c r="E9" s="89"/>
      <c r="F9" s="89"/>
      <c r="G9" s="89"/>
      <c r="H9" s="89"/>
      <c r="I9" s="90"/>
    </row>
    <row r="10" spans="2:9" ht="15.75" thickBot="1" x14ac:dyDescent="0.3">
      <c r="B10" s="99"/>
      <c r="C10" s="99"/>
      <c r="D10" s="100"/>
      <c r="E10" s="100"/>
      <c r="F10" s="100"/>
      <c r="G10" s="100"/>
      <c r="H10" s="100"/>
      <c r="I10" s="100"/>
    </row>
    <row r="11" spans="2:9" ht="15.75" thickBot="1" x14ac:dyDescent="0.3">
      <c r="B11" s="101" t="s">
        <v>21</v>
      </c>
      <c r="C11" s="102"/>
      <c r="D11" s="33"/>
      <c r="E11" s="56" t="s">
        <v>11</v>
      </c>
      <c r="F11" s="34"/>
      <c r="G11" s="11" t="s">
        <v>13</v>
      </c>
      <c r="H11" s="97"/>
      <c r="I11" s="98"/>
    </row>
    <row r="12" spans="2:9" x14ac:dyDescent="0.25">
      <c r="B12" s="91"/>
      <c r="C12" s="91"/>
      <c r="D12" s="91"/>
      <c r="E12" s="91"/>
      <c r="F12" s="91"/>
      <c r="G12" s="91"/>
      <c r="H12" s="91"/>
      <c r="I12" s="91"/>
    </row>
    <row r="13" spans="2:9" x14ac:dyDescent="0.25">
      <c r="B13" s="85" t="s">
        <v>10</v>
      </c>
      <c r="C13" s="85"/>
      <c r="D13" s="85"/>
      <c r="E13" s="85"/>
      <c r="F13" s="85"/>
      <c r="G13" s="85"/>
      <c r="H13" s="85"/>
      <c r="I13" s="85"/>
    </row>
    <row r="14" spans="2:9" s="1" customFormat="1" ht="26.25" x14ac:dyDescent="0.25">
      <c r="B14" s="35" t="s">
        <v>0</v>
      </c>
      <c r="C14" s="35" t="s">
        <v>6</v>
      </c>
      <c r="D14" s="35" t="s">
        <v>36</v>
      </c>
      <c r="E14" s="49" t="s">
        <v>1</v>
      </c>
      <c r="F14" s="35" t="s">
        <v>5</v>
      </c>
      <c r="G14" s="2" t="s">
        <v>2</v>
      </c>
      <c r="H14" s="2" t="s">
        <v>3</v>
      </c>
      <c r="I14" s="2" t="s">
        <v>4</v>
      </c>
    </row>
    <row r="15" spans="2:9" s="1" customFormat="1" x14ac:dyDescent="0.25">
      <c r="B15" s="65">
        <f>ROW(Tabulka1[[#This Row],[Poř.]])-14</f>
        <v>1</v>
      </c>
      <c r="C15" s="62" t="s">
        <v>81</v>
      </c>
      <c r="D15" s="62" t="s">
        <v>86</v>
      </c>
      <c r="E15" s="61">
        <v>1</v>
      </c>
      <c r="F15" s="61"/>
      <c r="G15" s="3">
        <f t="shared" ref="G15:G18" si="0">E15*F15</f>
        <v>0</v>
      </c>
      <c r="H15" s="3">
        <f t="shared" ref="H15:H18" si="1">G15*0.21</f>
        <v>0</v>
      </c>
      <c r="I15" s="4">
        <f t="shared" ref="I15:I18" si="2">H15+G15</f>
        <v>0</v>
      </c>
    </row>
    <row r="16" spans="2:9" s="1" customFormat="1" x14ac:dyDescent="0.25">
      <c r="B16" s="65">
        <f>ROW(Tabulka1[[#This Row],[Poř.]])-14</f>
        <v>2</v>
      </c>
      <c r="C16" s="62" t="s">
        <v>82</v>
      </c>
      <c r="D16" s="62" t="s">
        <v>87</v>
      </c>
      <c r="E16" s="61">
        <v>1</v>
      </c>
      <c r="F16" s="61"/>
      <c r="G16" s="3">
        <f t="shared" si="0"/>
        <v>0</v>
      </c>
      <c r="H16" s="3">
        <f t="shared" si="1"/>
        <v>0</v>
      </c>
      <c r="I16" s="4">
        <f t="shared" si="2"/>
        <v>0</v>
      </c>
    </row>
    <row r="17" spans="2:9" s="1" customFormat="1" x14ac:dyDescent="0.25">
      <c r="B17" s="66">
        <f>ROW(Tabulka1[[#This Row],[Poř.]])-14</f>
        <v>3</v>
      </c>
      <c r="C17" s="62" t="s">
        <v>51</v>
      </c>
      <c r="D17" s="62" t="s">
        <v>52</v>
      </c>
      <c r="E17" s="61">
        <v>1</v>
      </c>
      <c r="F17" s="61"/>
      <c r="G17" s="3">
        <f t="shared" si="0"/>
        <v>0</v>
      </c>
      <c r="H17" s="3">
        <f t="shared" si="1"/>
        <v>0</v>
      </c>
      <c r="I17" s="4">
        <f t="shared" si="2"/>
        <v>0</v>
      </c>
    </row>
    <row r="18" spans="2:9" s="1" customFormat="1" x14ac:dyDescent="0.25">
      <c r="B18" s="66">
        <f>ROW(Tabulka1[[#This Row],[Poř.]])-14</f>
        <v>4</v>
      </c>
      <c r="C18" s="62" t="s">
        <v>53</v>
      </c>
      <c r="D18" s="62" t="s">
        <v>54</v>
      </c>
      <c r="E18" s="61">
        <v>1</v>
      </c>
      <c r="F18" s="61"/>
      <c r="G18" s="3">
        <f t="shared" si="0"/>
        <v>0</v>
      </c>
      <c r="H18" s="3">
        <f t="shared" si="1"/>
        <v>0</v>
      </c>
      <c r="I18" s="4">
        <f t="shared" si="2"/>
        <v>0</v>
      </c>
    </row>
    <row r="19" spans="2:9" s="1" customFormat="1" x14ac:dyDescent="0.25">
      <c r="B19" s="66">
        <f>ROW(Tabulka1[[#This Row],[Poř.]])-14</f>
        <v>5</v>
      </c>
      <c r="C19" s="62" t="s">
        <v>83</v>
      </c>
      <c r="D19" s="62" t="s">
        <v>55</v>
      </c>
      <c r="E19" s="61">
        <v>2</v>
      </c>
      <c r="F19" s="61"/>
      <c r="G19" s="3">
        <f t="shared" ref="G19:G35" si="3">E19*F19</f>
        <v>0</v>
      </c>
      <c r="H19" s="3">
        <f t="shared" ref="H19:H35" si="4">G19*0.21</f>
        <v>0</v>
      </c>
      <c r="I19" s="4">
        <f t="shared" ref="I19:I35" si="5">H19+G19</f>
        <v>0</v>
      </c>
    </row>
    <row r="20" spans="2:9" s="1" customFormat="1" x14ac:dyDescent="0.25">
      <c r="B20" s="66">
        <f>ROW(Tabulka1[[#This Row],[Poř.]])-14</f>
        <v>6</v>
      </c>
      <c r="C20" s="62" t="s">
        <v>56</v>
      </c>
      <c r="D20" s="62" t="s">
        <v>57</v>
      </c>
      <c r="E20" s="61">
        <v>1</v>
      </c>
      <c r="F20" s="61"/>
      <c r="G20" s="3">
        <f t="shared" si="3"/>
        <v>0</v>
      </c>
      <c r="H20" s="3">
        <f t="shared" si="4"/>
        <v>0</v>
      </c>
      <c r="I20" s="4">
        <f t="shared" si="5"/>
        <v>0</v>
      </c>
    </row>
    <row r="21" spans="2:9" s="1" customFormat="1" x14ac:dyDescent="0.25">
      <c r="B21" s="66">
        <f>ROW(Tabulka1[[#This Row],[Poř.]])-14</f>
        <v>7</v>
      </c>
      <c r="C21" s="62" t="s">
        <v>47</v>
      </c>
      <c r="D21" s="62" t="s">
        <v>58</v>
      </c>
      <c r="E21" s="61">
        <v>1</v>
      </c>
      <c r="F21" s="61"/>
      <c r="G21" s="3">
        <f t="shared" si="3"/>
        <v>0</v>
      </c>
      <c r="H21" s="3">
        <f t="shared" si="4"/>
        <v>0</v>
      </c>
      <c r="I21" s="4">
        <f t="shared" si="5"/>
        <v>0</v>
      </c>
    </row>
    <row r="22" spans="2:9" s="1" customFormat="1" x14ac:dyDescent="0.25">
      <c r="B22" s="66">
        <f>ROW(Tabulka1[[#This Row],[Poř.]])-14</f>
        <v>8</v>
      </c>
      <c r="C22" s="62" t="s">
        <v>59</v>
      </c>
      <c r="D22" s="62" t="s">
        <v>60</v>
      </c>
      <c r="E22" s="61">
        <v>5</v>
      </c>
      <c r="F22" s="61"/>
      <c r="G22" s="3">
        <f t="shared" si="3"/>
        <v>0</v>
      </c>
      <c r="H22" s="3">
        <f t="shared" si="4"/>
        <v>0</v>
      </c>
      <c r="I22" s="4">
        <f t="shared" si="5"/>
        <v>0</v>
      </c>
    </row>
    <row r="23" spans="2:9" s="1" customFormat="1" x14ac:dyDescent="0.25">
      <c r="B23" s="66">
        <f>ROW(Tabulka1[[#This Row],[Poř.]])-14</f>
        <v>9</v>
      </c>
      <c r="C23" s="62" t="s">
        <v>61</v>
      </c>
      <c r="D23" s="62" t="s">
        <v>62</v>
      </c>
      <c r="E23" s="61">
        <v>5</v>
      </c>
      <c r="F23" s="61"/>
      <c r="G23" s="3">
        <f t="shared" si="3"/>
        <v>0</v>
      </c>
      <c r="H23" s="3">
        <f t="shared" si="4"/>
        <v>0</v>
      </c>
      <c r="I23" s="4">
        <f t="shared" si="5"/>
        <v>0</v>
      </c>
    </row>
    <row r="24" spans="2:9" s="1" customFormat="1" x14ac:dyDescent="0.25">
      <c r="B24" s="66">
        <f>ROW(Tabulka1[[#This Row],[Poř.]])-14</f>
        <v>10</v>
      </c>
      <c r="C24" s="62" t="s">
        <v>63</v>
      </c>
      <c r="D24" s="62" t="s">
        <v>64</v>
      </c>
      <c r="E24" s="61">
        <v>4</v>
      </c>
      <c r="F24" s="61"/>
      <c r="G24" s="3">
        <f t="shared" si="3"/>
        <v>0</v>
      </c>
      <c r="H24" s="3">
        <f t="shared" si="4"/>
        <v>0</v>
      </c>
      <c r="I24" s="4">
        <f t="shared" si="5"/>
        <v>0</v>
      </c>
    </row>
    <row r="25" spans="2:9" s="1" customFormat="1" x14ac:dyDescent="0.25">
      <c r="B25" s="66">
        <f>ROW(Tabulka1[[#This Row],[Poř.]])-14</f>
        <v>11</v>
      </c>
      <c r="C25" s="62" t="s">
        <v>65</v>
      </c>
      <c r="D25" s="62" t="s">
        <v>66</v>
      </c>
      <c r="E25" s="61">
        <v>1</v>
      </c>
      <c r="F25" s="61"/>
      <c r="G25" s="3">
        <f t="shared" si="3"/>
        <v>0</v>
      </c>
      <c r="H25" s="3">
        <f t="shared" si="4"/>
        <v>0</v>
      </c>
      <c r="I25" s="4">
        <f t="shared" si="5"/>
        <v>0</v>
      </c>
    </row>
    <row r="26" spans="2:9" s="1" customFormat="1" x14ac:dyDescent="0.25">
      <c r="B26" s="66">
        <f>ROW(Tabulka1[[#This Row],[Poř.]])-14</f>
        <v>12</v>
      </c>
      <c r="C26" s="62" t="s">
        <v>84</v>
      </c>
      <c r="D26" s="62" t="s">
        <v>88</v>
      </c>
      <c r="E26" s="61">
        <v>5</v>
      </c>
      <c r="F26" s="61"/>
      <c r="G26" s="3">
        <f t="shared" si="3"/>
        <v>0</v>
      </c>
      <c r="H26" s="3">
        <f t="shared" si="4"/>
        <v>0</v>
      </c>
      <c r="I26" s="4">
        <f t="shared" si="5"/>
        <v>0</v>
      </c>
    </row>
    <row r="27" spans="2:9" s="1" customFormat="1" x14ac:dyDescent="0.25">
      <c r="B27" s="66">
        <f>ROW(Tabulka1[[#This Row],[Poř.]])-14</f>
        <v>13</v>
      </c>
      <c r="C27" s="62" t="s">
        <v>48</v>
      </c>
      <c r="D27" s="62" t="s">
        <v>49</v>
      </c>
      <c r="E27" s="61">
        <v>4</v>
      </c>
      <c r="F27" s="61"/>
      <c r="G27" s="3">
        <f t="shared" si="3"/>
        <v>0</v>
      </c>
      <c r="H27" s="3">
        <f t="shared" si="4"/>
        <v>0</v>
      </c>
      <c r="I27" s="4">
        <f t="shared" si="5"/>
        <v>0</v>
      </c>
    </row>
    <row r="28" spans="2:9" s="1" customFormat="1" x14ac:dyDescent="0.25">
      <c r="B28" s="66">
        <f>ROW(Tabulka1[[#This Row],[Poř.]])-14</f>
        <v>14</v>
      </c>
      <c r="C28" s="62" t="s">
        <v>61</v>
      </c>
      <c r="D28" s="62" t="s">
        <v>67</v>
      </c>
      <c r="E28" s="61">
        <v>2</v>
      </c>
      <c r="F28" s="61"/>
      <c r="G28" s="3">
        <f t="shared" si="3"/>
        <v>0</v>
      </c>
      <c r="H28" s="3">
        <f t="shared" si="4"/>
        <v>0</v>
      </c>
      <c r="I28" s="4">
        <f t="shared" si="5"/>
        <v>0</v>
      </c>
    </row>
    <row r="29" spans="2:9" s="1" customFormat="1" x14ac:dyDescent="0.25">
      <c r="B29" s="66">
        <f>ROW(Tabulka1[[#This Row],[Poř.]])-14</f>
        <v>15</v>
      </c>
      <c r="C29" s="62" t="s">
        <v>68</v>
      </c>
      <c r="D29" s="62" t="s">
        <v>69</v>
      </c>
      <c r="E29" s="61">
        <v>1</v>
      </c>
      <c r="F29" s="61"/>
      <c r="G29" s="3">
        <f t="shared" si="3"/>
        <v>0</v>
      </c>
      <c r="H29" s="3">
        <f t="shared" si="4"/>
        <v>0</v>
      </c>
      <c r="I29" s="4">
        <f t="shared" si="5"/>
        <v>0</v>
      </c>
    </row>
    <row r="30" spans="2:9" s="1" customFormat="1" x14ac:dyDescent="0.25">
      <c r="B30" s="66">
        <f>ROW(Tabulka1[[#This Row],[Poř.]])-14</f>
        <v>16</v>
      </c>
      <c r="C30" t="s">
        <v>85</v>
      </c>
      <c r="D30" s="62" t="s">
        <v>69</v>
      </c>
      <c r="E30" s="61">
        <v>1</v>
      </c>
      <c r="F30" s="61"/>
      <c r="G30" s="3">
        <f>E30*F30</f>
        <v>0</v>
      </c>
      <c r="H30" s="3">
        <f>G30*0.21</f>
        <v>0</v>
      </c>
      <c r="I30" s="4">
        <f>H30+G30</f>
        <v>0</v>
      </c>
    </row>
    <row r="31" spans="2:9" s="1" customFormat="1" x14ac:dyDescent="0.25">
      <c r="B31" s="66">
        <f>ROW(Tabulka1[[#This Row],[Poř.]])-14</f>
        <v>17</v>
      </c>
      <c r="C31" s="63" t="s">
        <v>70</v>
      </c>
      <c r="D31" s="64" t="s">
        <v>71</v>
      </c>
      <c r="E31" s="61">
        <v>2</v>
      </c>
      <c r="F31" s="61"/>
      <c r="G31" s="3">
        <f>E31*F31</f>
        <v>0</v>
      </c>
      <c r="H31" s="3">
        <f>G31*0.21</f>
        <v>0</v>
      </c>
      <c r="I31" s="4">
        <f>H31+G31</f>
        <v>0</v>
      </c>
    </row>
    <row r="32" spans="2:9" s="1" customFormat="1" x14ac:dyDescent="0.25">
      <c r="B32" s="66">
        <f>ROW(Tabulka1[[#This Row],[Poř.]])-14</f>
        <v>18</v>
      </c>
      <c r="C32" s="62" t="s">
        <v>72</v>
      </c>
      <c r="D32" s="62" t="s">
        <v>73</v>
      </c>
      <c r="E32" s="61">
        <v>5</v>
      </c>
      <c r="F32" s="61"/>
      <c r="G32" s="3">
        <f>E32*F32</f>
        <v>0</v>
      </c>
      <c r="H32" s="3">
        <f>G32*0.21</f>
        <v>0</v>
      </c>
      <c r="I32" s="4">
        <f>H32+G32</f>
        <v>0</v>
      </c>
    </row>
    <row r="33" spans="2:14" s="1" customFormat="1" x14ac:dyDescent="0.25">
      <c r="B33" s="66">
        <f>ROW(Tabulka1[[#This Row],[Poř.]])-14</f>
        <v>19</v>
      </c>
      <c r="C33" s="62" t="s">
        <v>72</v>
      </c>
      <c r="D33" s="62" t="s">
        <v>74</v>
      </c>
      <c r="E33" s="61">
        <v>10</v>
      </c>
      <c r="F33" s="61"/>
      <c r="G33" s="3">
        <f>E33*F33</f>
        <v>0</v>
      </c>
      <c r="H33" s="3">
        <f>G33*0.21</f>
        <v>0</v>
      </c>
      <c r="I33" s="4">
        <f>H33+G33</f>
        <v>0</v>
      </c>
    </row>
    <row r="34" spans="2:14" s="1" customFormat="1" x14ac:dyDescent="0.25">
      <c r="B34" s="66">
        <f>ROW(Tabulka1[[#This Row],[Poř.]])-14</f>
        <v>20</v>
      </c>
      <c r="C34" s="62" t="s">
        <v>75</v>
      </c>
      <c r="D34" s="62" t="s">
        <v>76</v>
      </c>
      <c r="E34" s="61">
        <v>1</v>
      </c>
      <c r="F34" s="61"/>
      <c r="G34" s="3">
        <f t="shared" si="3"/>
        <v>0</v>
      </c>
      <c r="H34" s="3">
        <f t="shared" si="4"/>
        <v>0</v>
      </c>
      <c r="I34" s="4">
        <f t="shared" si="5"/>
        <v>0</v>
      </c>
    </row>
    <row r="35" spans="2:14" s="1" customFormat="1" x14ac:dyDescent="0.25">
      <c r="B35" s="66">
        <f>ROW(Tabulka1[[#This Row],[Poř.]])-14</f>
        <v>21</v>
      </c>
      <c r="C35" s="62" t="s">
        <v>77</v>
      </c>
      <c r="D35" s="62" t="s">
        <v>78</v>
      </c>
      <c r="E35" s="61">
        <v>2</v>
      </c>
      <c r="F35" s="61"/>
      <c r="G35" s="3">
        <f t="shared" si="3"/>
        <v>0</v>
      </c>
      <c r="H35" s="3">
        <f t="shared" si="4"/>
        <v>0</v>
      </c>
      <c r="I35" s="4">
        <f t="shared" si="5"/>
        <v>0</v>
      </c>
    </row>
    <row r="36" spans="2:14" s="1" customFormat="1" x14ac:dyDescent="0.25">
      <c r="B36" s="66">
        <f>ROW(Tabulka1[[#This Row],[Poř.]])-14</f>
        <v>22</v>
      </c>
      <c r="C36" s="62" t="s">
        <v>79</v>
      </c>
      <c r="D36" s="62" t="s">
        <v>80</v>
      </c>
      <c r="E36" s="61">
        <v>2</v>
      </c>
      <c r="F36" s="61"/>
      <c r="G36" s="3">
        <f t="shared" ref="G36:G37" si="6">E36*F36</f>
        <v>0</v>
      </c>
      <c r="H36" s="3">
        <f t="shared" ref="H36:H37" si="7">G36*0.21</f>
        <v>0</v>
      </c>
      <c r="I36" s="4">
        <f t="shared" ref="I36:I37" si="8">H36+G36</f>
        <v>0</v>
      </c>
    </row>
    <row r="37" spans="2:14" s="1" customFormat="1" x14ac:dyDescent="0.25">
      <c r="B37" s="66">
        <f>ROW(Tabulka1[[#This Row],[Poř.]])-14</f>
        <v>23</v>
      </c>
      <c r="C37" s="62" t="s">
        <v>85</v>
      </c>
      <c r="D37" s="62" t="s">
        <v>89</v>
      </c>
      <c r="E37" s="109">
        <v>1</v>
      </c>
      <c r="F37" s="62"/>
      <c r="G37" s="3">
        <f t="shared" si="6"/>
        <v>0</v>
      </c>
      <c r="H37" s="3">
        <f t="shared" si="7"/>
        <v>0</v>
      </c>
      <c r="I37" s="4">
        <f t="shared" si="8"/>
        <v>0</v>
      </c>
    </row>
    <row r="38" spans="2:14" ht="15.75" thickBot="1" x14ac:dyDescent="0.3">
      <c r="B38" s="32" t="s">
        <v>7</v>
      </c>
      <c r="C38" s="37"/>
      <c r="D38" s="36"/>
      <c r="E38" s="51"/>
      <c r="F38" s="46"/>
      <c r="G38" s="7">
        <f>SUBTOTAL(109,Tabulka1[Nabídková cena bez DPH])</f>
        <v>0</v>
      </c>
      <c r="H38" s="7">
        <f>SUBTOTAL(109,Tabulka1[DPH])</f>
        <v>0</v>
      </c>
      <c r="I38" s="14">
        <f>SUBTOTAL(109,Tabulka1[Nabídková cena s DPH])</f>
        <v>0</v>
      </c>
      <c r="J38"/>
      <c r="K38"/>
      <c r="L38"/>
      <c r="M38"/>
      <c r="N38"/>
    </row>
    <row r="39" spans="2:14" x14ac:dyDescent="0.25">
      <c r="B39" s="93" t="s">
        <v>41</v>
      </c>
      <c r="C39" s="94"/>
      <c r="D39" s="94"/>
      <c r="E39" s="94"/>
      <c r="F39" s="94"/>
      <c r="G39" s="94"/>
      <c r="H39" s="94"/>
      <c r="I39" s="95"/>
      <c r="J39" s="19"/>
      <c r="K39" s="19"/>
      <c r="L39" s="19"/>
      <c r="M39" s="16"/>
      <c r="N39" s="16"/>
    </row>
    <row r="40" spans="2:14" ht="15.75" thickBot="1" x14ac:dyDescent="0.3">
      <c r="B40" s="32"/>
      <c r="C40" s="37"/>
      <c r="D40" s="36"/>
      <c r="E40" s="51"/>
      <c r="F40" s="38"/>
      <c r="G40" s="13"/>
      <c r="H40" s="13"/>
      <c r="I40" s="14"/>
      <c r="J40" s="19"/>
      <c r="K40" s="19"/>
      <c r="L40" s="19"/>
      <c r="M40" s="16"/>
      <c r="N40" s="16"/>
    </row>
    <row r="41" spans="2:14" x14ac:dyDescent="0.25">
      <c r="B41" s="75" t="s">
        <v>27</v>
      </c>
      <c r="C41" s="76"/>
      <c r="D41" s="76"/>
      <c r="E41" s="76"/>
      <c r="F41" s="76"/>
      <c r="G41" s="76"/>
      <c r="H41" s="76"/>
      <c r="I41" s="77"/>
    </row>
    <row r="42" spans="2:14" x14ac:dyDescent="0.25">
      <c r="B42" s="39" t="s">
        <v>28</v>
      </c>
      <c r="C42" s="78" t="s">
        <v>29</v>
      </c>
      <c r="D42" s="78"/>
      <c r="E42" s="78"/>
      <c r="F42" s="78"/>
      <c r="G42" s="78"/>
      <c r="H42" s="78"/>
      <c r="I42" s="79"/>
    </row>
    <row r="43" spans="2:14" x14ac:dyDescent="0.25">
      <c r="B43" s="39"/>
      <c r="C43" s="78" t="s">
        <v>30</v>
      </c>
      <c r="D43" s="78"/>
      <c r="E43" s="78"/>
      <c r="F43" s="78"/>
      <c r="G43" s="78"/>
      <c r="H43" s="78"/>
      <c r="I43" s="79"/>
    </row>
    <row r="44" spans="2:14" ht="12.75" customHeight="1" x14ac:dyDescent="0.25">
      <c r="B44" s="67" t="s">
        <v>31</v>
      </c>
      <c r="C44" s="68"/>
      <c r="D44" s="40" t="s">
        <v>32</v>
      </c>
      <c r="E44" s="57" t="s">
        <v>33</v>
      </c>
      <c r="F44" s="73" t="s">
        <v>34</v>
      </c>
      <c r="G44" s="73"/>
      <c r="H44" s="73"/>
      <c r="I44" s="12" t="s">
        <v>35</v>
      </c>
    </row>
    <row r="45" spans="2:14" ht="14.25" customHeight="1" x14ac:dyDescent="0.25">
      <c r="B45" s="69"/>
      <c r="C45" s="70"/>
      <c r="D45" s="41"/>
      <c r="E45" s="58"/>
      <c r="F45" s="74"/>
      <c r="G45" s="74"/>
      <c r="H45" s="74"/>
      <c r="I45" s="8"/>
    </row>
    <row r="46" spans="2:14" ht="15.75" customHeight="1" thickBot="1" x14ac:dyDescent="0.3">
      <c r="B46" s="80"/>
      <c r="C46" s="81"/>
      <c r="D46" s="42"/>
      <c r="E46" s="59"/>
      <c r="F46" s="92"/>
      <c r="G46" s="92"/>
      <c r="H46" s="92"/>
      <c r="I46" s="9"/>
    </row>
    <row r="47" spans="2:14" ht="18" customHeight="1" x14ac:dyDescent="0.25">
      <c r="B47" s="43"/>
      <c r="C47" s="44"/>
      <c r="D47" s="45"/>
      <c r="E47" s="50"/>
      <c r="F47" s="46"/>
      <c r="G47" s="7"/>
      <c r="H47" s="7"/>
    </row>
    <row r="48" spans="2:14" x14ac:dyDescent="0.25">
      <c r="B48" s="72" t="s">
        <v>43</v>
      </c>
      <c r="C48" s="72"/>
      <c r="D48" s="72"/>
    </row>
    <row r="49" spans="2:14" x14ac:dyDescent="0.25">
      <c r="B49" s="48"/>
      <c r="C49" s="48"/>
      <c r="D49" s="48"/>
    </row>
    <row r="50" spans="2:14" x14ac:dyDescent="0.25">
      <c r="B50" s="48"/>
      <c r="C50" s="48"/>
      <c r="D50" s="48"/>
    </row>
    <row r="51" spans="2:14" x14ac:dyDescent="0.25">
      <c r="B51" s="48"/>
      <c r="C51" s="48"/>
      <c r="D51" s="48"/>
    </row>
    <row r="52" spans="2:14" x14ac:dyDescent="0.25">
      <c r="B52" s="48"/>
      <c r="C52" s="48"/>
      <c r="D52" s="48"/>
    </row>
    <row r="53" spans="2:14" x14ac:dyDescent="0.25">
      <c r="B53" s="71"/>
      <c r="C53" s="71"/>
      <c r="D53" s="71"/>
    </row>
    <row r="54" spans="2:14" x14ac:dyDescent="0.25">
      <c r="J54" s="20"/>
      <c r="K54" s="20"/>
      <c r="L54" s="20"/>
      <c r="M54" s="17"/>
      <c r="N54" s="17"/>
    </row>
  </sheetData>
  <mergeCells count="32">
    <mergeCell ref="B39:I39"/>
    <mergeCell ref="B1:C1"/>
    <mergeCell ref="H11:I11"/>
    <mergeCell ref="B10:C10"/>
    <mergeCell ref="D10:I10"/>
    <mergeCell ref="B11:C11"/>
    <mergeCell ref="B5:C5"/>
    <mergeCell ref="B7:C7"/>
    <mergeCell ref="B9:C9"/>
    <mergeCell ref="H5:I5"/>
    <mergeCell ref="B41:I41"/>
    <mergeCell ref="C42:I42"/>
    <mergeCell ref="C43:I43"/>
    <mergeCell ref="B46:C46"/>
    <mergeCell ref="B2:C2"/>
    <mergeCell ref="B3:C3"/>
    <mergeCell ref="D2:I2"/>
    <mergeCell ref="D3:I3"/>
    <mergeCell ref="B13:I13"/>
    <mergeCell ref="B6:C6"/>
    <mergeCell ref="D7:I7"/>
    <mergeCell ref="D9:I9"/>
    <mergeCell ref="D6:I6"/>
    <mergeCell ref="B12:I12"/>
    <mergeCell ref="B8:C8"/>
    <mergeCell ref="F46:H46"/>
    <mergeCell ref="B44:C44"/>
    <mergeCell ref="B45:C45"/>
    <mergeCell ref="B53:D53"/>
    <mergeCell ref="B48:D48"/>
    <mergeCell ref="F44:H44"/>
    <mergeCell ref="F45:H45"/>
  </mergeCells>
  <conditionalFormatting sqref="F15:F35">
    <cfRule type="cellIs" dxfId="23" priority="9" operator="lessThan">
      <formula>MIN(#REF!)</formula>
    </cfRule>
  </conditionalFormatting>
  <conditionalFormatting sqref="F36">
    <cfRule type="cellIs" dxfId="22" priority="12" operator="lessThan">
      <formula>MIN(#REF!)</formula>
    </cfRule>
  </conditionalFormatting>
  <conditionalFormatting sqref="C22:C26">
    <cfRule type="cellIs" dxfId="20" priority="3" operator="lessThan">
      <formula>MIN(#REF!)</formula>
    </cfRule>
  </conditionalFormatting>
  <conditionalFormatting sqref="E15:E36">
    <cfRule type="cellIs" dxfId="19" priority="2"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2025-04-02T05:13:06Z</dcterms:modified>
</cp:coreProperties>
</file>