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Oprava MK Zahradnická (2. etapa)\ZMR\Podklady VZ\"/>
    </mc:Choice>
  </mc:AlternateContent>
  <bookViews>
    <workbookView xWindow="-120" yWindow="-120" windowWidth="29040" windowHeight="15840" tabRatio="905" activeTab="1"/>
  </bookViews>
  <sheets>
    <sheet name="Rekapitulace" sheetId="1" r:id="rId1"/>
    <sheet name="Rozpočet" sheetId="2" r:id="rId2"/>
  </sheets>
  <definedNames>
    <definedName name="_____Excel_BuiltIn_Print_Titles" localSheetId="1">Rozpočet!$A$11:$BM$12</definedName>
    <definedName name="____Excel_BuiltIn_Print_Titles" localSheetId="1">Rozpočet!$A$11:$BN$12</definedName>
    <definedName name="___Excel_BuiltIn_Print_Titles" localSheetId="1">Rozpočet!$A$11:$BR$12</definedName>
    <definedName name="__Excel_BuiltIn_Print_Titles" localSheetId="1">Rozpočet!$A$11:$BX$12</definedName>
    <definedName name="_Excel_BuiltIn_Print_Titles" localSheetId="1">Rozpočet!$A$11:$CS$12</definedName>
    <definedName name="Excel_BuiltIn_Print_Titles" localSheetId="1">Rozpočet!$A$11:$DR$12</definedName>
    <definedName name="_xlnm.Print_Titles" localSheetId="1">Rozpočet!$11:$12</definedName>
    <definedName name="_xlnm.Print_Area" localSheetId="0">Rekapitulace!$B$1:$AO$80</definedName>
    <definedName name="_xlnm.Print_Area" localSheetId="1">Rozpočet!$B$1:$I$87</definedName>
    <definedName name="Print_Area" localSheetId="1">Rozpočet!$B$1:$I$87</definedName>
    <definedName name="Print_Titles" localSheetId="1">Rozpočet!$11:$12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2" l="1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2" i="2"/>
  <c r="I63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 l="1"/>
  <c r="I6" i="2"/>
  <c r="AL68" i="1"/>
  <c r="AF76" i="1" l="1"/>
  <c r="AM76" i="1" s="1"/>
  <c r="K66" i="1"/>
  <c r="I76" i="1"/>
  <c r="AM75" i="1" l="1"/>
  <c r="AM79" i="1" l="1"/>
  <c r="AF75" i="1"/>
  <c r="AF79" i="1" s="1"/>
  <c r="AJ20" i="1" s="1"/>
  <c r="AJ23" i="1" s="1"/>
  <c r="V25" i="1" l="1"/>
  <c r="AJ25" i="1" s="1"/>
  <c r="AJ31" i="1" s="1"/>
</calcChain>
</file>

<file path=xl/sharedStrings.xml><?xml version="1.0" encoding="utf-8"?>
<sst xmlns="http://schemas.openxmlformats.org/spreadsheetml/2006/main" count="460" uniqueCount="286">
  <si>
    <t>SOUHRNNÝ LIST STAVBY</t>
  </si>
  <si>
    <t>Stavba:</t>
  </si>
  <si>
    <t>Místo:</t>
  </si>
  <si>
    <t>Karviná</t>
  </si>
  <si>
    <t>Datum:</t>
  </si>
  <si>
    <t>Objednavatel:</t>
  </si>
  <si>
    <t>IČ:</t>
  </si>
  <si>
    <t>00297534</t>
  </si>
  <si>
    <t>DIČ:</t>
  </si>
  <si>
    <t>CZ00297534</t>
  </si>
  <si>
    <t>Zhotovitel:</t>
  </si>
  <si>
    <t>Projektant:</t>
  </si>
  <si>
    <t xml:space="preserve"> 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</si>
  <si>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</si>
  <si>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</si>
  <si>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</si>
  <si>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</si>
  <si>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</si>
  <si>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</si>
  <si>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</si>
  <si>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</si>
  <si>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</si>
  <si>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</si>
  <si>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</si>
  <si>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</si>
  <si>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</si>
  <si>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</si>
  <si>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</si>
  <si>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</si>
  <si>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</si>
  <si>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</si>
  <si>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</si>
  <si>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</si>
  <si>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</si>
  <si>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</si>
  <si>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</si>
  <si>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</si>
  <si>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</si>
  <si>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</si>
  <si>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Zadání</t>
  </si>
  <si>
    <t>2) Ostatní náklady ze souhrnného listu</t>
  </si>
  <si>
    <t>Celkové náklady za stavbu 1) + 2)</t>
  </si>
  <si>
    <t>ROZPOČET</t>
  </si>
  <si>
    <t>Objekt:</t>
  </si>
  <si>
    <t>PČ</t>
  </si>
  <si>
    <t>Typ</t>
  </si>
  <si>
    <t>Popis</t>
  </si>
  <si>
    <t>MJ</t>
  </si>
  <si>
    <t>Množství</t>
  </si>
  <si>
    <t>J.cena [CZK]</t>
  </si>
  <si>
    <t>Náklady z rozpočtu</t>
  </si>
  <si>
    <t>K</t>
  </si>
  <si>
    <t>Informační tabule na staveništi</t>
  </si>
  <si>
    <t>Dopravní značení na staveništi</t>
  </si>
  <si>
    <t>Zařízení staveniště</t>
  </si>
  <si>
    <t>Vytyčení trasy inženýrských sítí v zastavěném prostoru</t>
  </si>
  <si>
    <t>km</t>
  </si>
  <si>
    <t xml:space="preserve">Geodetické práce po výstavbě   </t>
  </si>
  <si>
    <t>kpl</t>
  </si>
  <si>
    <t>m2</t>
  </si>
  <si>
    <t>113202111</t>
  </si>
  <si>
    <t>Vytrhání obrub krajníků obrubníků stojatých</t>
  </si>
  <si>
    <t>m</t>
  </si>
  <si>
    <t>120901121</t>
  </si>
  <si>
    <t>Bourání zdiva z betonu prostého neprokládaného v odkopávkách nebo prokopávkách ručně</t>
  </si>
  <si>
    <t>m3</t>
  </si>
  <si>
    <t>181351003</t>
  </si>
  <si>
    <t>Rozprostření ornice tl vrstvy do 200 mm pl do 100 m2 v rovině nebo ve svahu do 1:5 strojně</t>
  </si>
  <si>
    <t>M</t>
  </si>
  <si>
    <t>10364101</t>
  </si>
  <si>
    <t>zemina pro terénní úpravy -  ornice</t>
  </si>
  <si>
    <t>t</t>
  </si>
  <si>
    <t>181411131</t>
  </si>
  <si>
    <t>Založení parkového trávníku výsevem plochy do 1000 m2 v rovině a ve svahu do 1:5</t>
  </si>
  <si>
    <t>005724100</t>
  </si>
  <si>
    <t>osivo směs travní parková</t>
  </si>
  <si>
    <t>kg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</si>
  <si>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</si>
  <si>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</si>
  <si>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</si>
  <si>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</si>
  <si>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kus</t>
  </si>
  <si>
    <t>916231213</t>
  </si>
  <si>
    <t>Osazení chodníkového obrubníku betonového stojatého s boční opěrou do lože z betonu prostého</t>
  </si>
  <si>
    <t>916991121</t>
  </si>
  <si>
    <t>Lože pod obrubníky, krajníky nebo obruby z dlažebních kostek z betonu prostého</t>
  </si>
  <si>
    <t>919112212</t>
  </si>
  <si>
    <t>Řezání spár pro vytvoření komůrky š 10 mm hl 20 mm pro těsnící zálivku v živičném krytu</t>
  </si>
  <si>
    <t>919122111</t>
  </si>
  <si>
    <t>Těsnění spár zálivkou za tepla pro komůrky š 10 mm hl 20 mm s těsnicím profilem</t>
  </si>
  <si>
    <t>Nakládání suti na dopravní prostředky pro vodorovnou dopravu</t>
  </si>
  <si>
    <t>451577777</t>
  </si>
  <si>
    <t>Podklad nebo lože pod dlažbu vodorovný nebo do sklonu 1:5 z kameniva těženého tl do 100 mm</t>
  </si>
  <si>
    <t xml:space="preserve">Geodetické práce při výstavbě   </t>
  </si>
  <si>
    <t>961044111</t>
  </si>
  <si>
    <t>Cena celkem [CZK]</t>
  </si>
  <si>
    <t/>
  </si>
  <si>
    <t>113106123</t>
  </si>
  <si>
    <t>Rozebrání dlažeb ze zámkových dlaždic komunikací pro pěší ručně</t>
  </si>
  <si>
    <t>VRN 1</t>
  </si>
  <si>
    <t>VRN 2</t>
  </si>
  <si>
    <t>VRN 3</t>
  </si>
  <si>
    <t>VRN 4</t>
  </si>
  <si>
    <t>VRN 5</t>
  </si>
  <si>
    <t>VRN 6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</si>
  <si>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</si>
  <si>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</si>
  <si>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</si>
  <si>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</si>
  <si>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171251201</t>
  </si>
  <si>
    <t>Uložení sypaniny na skládky nebo meziskládky</t>
  </si>
  <si>
    <t>174111101</t>
  </si>
  <si>
    <t>Zásyp jam, šachet rýh nebo kolem objektů sypaninou se zhutněním ručně</t>
  </si>
  <si>
    <t>113201112</t>
  </si>
  <si>
    <t>Vytrhání obrub ležatých, přídlažby</t>
  </si>
  <si>
    <t>122251103</t>
  </si>
  <si>
    <t>Odkopávky a prokopávky nezapažené v hornině třídy těžitelnosti I, skupiny 3 objem do 100 m3 strojně</t>
  </si>
  <si>
    <t>997013873</t>
  </si>
  <si>
    <t>Poplatek za uložení stavebního odpadu na recyklační skládce (skládkovné) zeminy a kamení zatříděného do Katalogu odpadů pod kódem 17 05 04</t>
  </si>
  <si>
    <t>899331111</t>
  </si>
  <si>
    <t>Výšková úprava uličního vstupu nebo vpusti do 200 mm zvýšením poklopu</t>
  </si>
  <si>
    <t>915131112</t>
  </si>
  <si>
    <t>Vodorovné dopravní značení přechody pro chodce, šipky, symboly retroreflexní bílá barva</t>
  </si>
  <si>
    <t>Bourání lože z betonu prostého pod obrubami</t>
  </si>
  <si>
    <t>979054451</t>
  </si>
  <si>
    <t>Očištění vybouraných zámkových dlaždic s původním spárováním z kameniva těženého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</si>
  <si>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</si>
  <si>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</si>
  <si>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</si>
  <si>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</si>
  <si>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997221611</t>
  </si>
  <si>
    <t>997013861</t>
  </si>
  <si>
    <t>Poplatek za uložení stavebního odpadu na recyklační skládce (skládkovné) z prostého betonu kód odpadu 17 01 01</t>
  </si>
  <si>
    <t>997013875</t>
  </si>
  <si>
    <t>Poplatek za uložení stavebního odpadu na recyklační skládce (skládkovné) asfaltového bez obsahu dehtu zatříděného do Katalogu odpadů pod kódem 17 03 02</t>
  </si>
  <si>
    <t>998225111</t>
  </si>
  <si>
    <t>Přesun hmot pro pozemní komunikace s krytem z kamene, monolitickým betonovým nebo živičným</t>
  </si>
  <si>
    <t>113107142</t>
  </si>
  <si>
    <t>Odstranění podkladu pl do 50 m2 živičných tl 100 mm</t>
  </si>
  <si>
    <t>113203111</t>
  </si>
  <si>
    <t>Vytrhání obrub z dlažebních kostek</t>
  </si>
  <si>
    <t>R</t>
  </si>
  <si>
    <t>132251102</t>
  </si>
  <si>
    <t>Hloubení rýh nezapažených  š do 800 mm v hornině třídy těžitelnosti I, skupiny 3 objem do 50 m3 strojně</t>
  </si>
  <si>
    <t>181951112</t>
  </si>
  <si>
    <t>Úprava pláně v hornině třídy těžitelnosti I skupiny 1 až 3 se zhutněním strojně</t>
  </si>
  <si>
    <t>564861111</t>
  </si>
  <si>
    <t>Podklad ze štěrkodrtě ŠD tl 200 mm</t>
  </si>
  <si>
    <t>564871111</t>
  </si>
  <si>
    <t>Podklad ze štěrkodrtě ŠD tl 250 mm</t>
  </si>
  <si>
    <t>573231111</t>
  </si>
  <si>
    <t>Postřik živičný spojovací ze silniční emulze v množství do 0,7 kg/m2</t>
  </si>
  <si>
    <t>Výšková úprava uličního vstupu nebo vpusti do 200 mm zvýšením krycího hrnce, šoupěte nebo hydrantu</t>
  </si>
  <si>
    <t>VP01</t>
  </si>
  <si>
    <t>VP02</t>
  </si>
  <si>
    <t>Dodávka a montáž uličních vpustí, vč. uložení a napojení na dešťovou kanalizaci, vybourání stávající ul.vpusti</t>
  </si>
  <si>
    <t xml:space="preserve">Přípojka PVC KG DN 150 </t>
  </si>
  <si>
    <t>915111111</t>
  </si>
  <si>
    <t>Vodorovné dopravní značení šířky 125 mm bílou barvou dělící čáry souvislé</t>
  </si>
  <si>
    <t>916111123</t>
  </si>
  <si>
    <t>Osazení obruby z drobných kostek s boční opěrou do lože z betonu prostého</t>
  </si>
  <si>
    <t>58381007</t>
  </si>
  <si>
    <t>kostka dlažební žula drobná 8/10</t>
  </si>
  <si>
    <t>916131213</t>
  </si>
  <si>
    <t>Osazení silničního obrubníku betonového stojatého s boční opěrou do lože z betonu prostého</t>
  </si>
  <si>
    <t>59217023</t>
  </si>
  <si>
    <t>59217030</t>
  </si>
  <si>
    <t>obrubník betonový silniční přechodový 1000x150x150-250mm</t>
  </si>
  <si>
    <t>59217029</t>
  </si>
  <si>
    <t>obrubník betonový silniční nájezdový 1000x150x150mm</t>
  </si>
  <si>
    <t>59217017</t>
  </si>
  <si>
    <t>obrubník betonový chodníkový 1000x100x250mm</t>
  </si>
  <si>
    <t>919735112</t>
  </si>
  <si>
    <t>Řezání stávajícího živičného krytu hl do 100 mm</t>
  </si>
  <si>
    <t>938909331</t>
  </si>
  <si>
    <t>Čištění vozovek metením ručně podkladu nebo krytu betonového nebo živičného</t>
  </si>
  <si>
    <t>Frézování živičného krytu tl 100 mm pruh š 1 m pl do 1000 m2 bez překážek v trase</t>
  </si>
  <si>
    <t>113154224</t>
  </si>
  <si>
    <t>Vodorovné přemístění do 500 m výkopku/sypaniny z horniny třídy těžitelnosti I, skupiny 1 až 3</t>
  </si>
  <si>
    <t>Nakládání výkopku z hornin třídy těžitelnosti I, skupiny 1 až 3 do 100 m3</t>
  </si>
  <si>
    <t>Asfaltový beton vrstva podkladní ACP 16 (obalované kamenivo OKS) tl 50 mm š přes 3 m</t>
  </si>
  <si>
    <t>Podklad z podkladového betonu tř. PB I (C 20/25) tl 100 mm</t>
  </si>
  <si>
    <t>Asfaltový beton vrstva obrusná ACO 11 (ABS) tř. I tl 50 mm š přes 3 m z nemodifikovaného asfaltu</t>
  </si>
  <si>
    <t>Kladení zámkové dlažby komunikací pro pěší tl 60 mm skupiny B pl do 50 m2</t>
  </si>
  <si>
    <t>Rigol dlážděný do lože z betonu tl 100 mm z prefabrikátů</t>
  </si>
  <si>
    <t>žlab betonový průběžný do dlažby 1000x300x100mm</t>
  </si>
  <si>
    <t>Okapový chodník z kačírku tl 100 mm s udusáním</t>
  </si>
  <si>
    <t>Stavební úprava napojení vjezdů a vstupů z komunikace (dlažba)</t>
  </si>
  <si>
    <t>Stavební úprava napojení vjezdů a vstupů z komunikace (asfalt / beton)</t>
  </si>
  <si>
    <t>Vodorovné dopravní značení šířky 125 mm žlutou barvou dělící čáry souvislé</t>
  </si>
  <si>
    <t>Osazení vodícího proužku z betonových desek do betonového lože tl do 100 mm š proužku 250 mm</t>
  </si>
  <si>
    <t>krajník betonový silniční 500x250x100mm</t>
  </si>
  <si>
    <t>obrubník betonový chodníkový ABO 2-15 100x15x25 cm</t>
  </si>
  <si>
    <t>Geotextilie pro ochranu, separaci a filtraci netkaná měrná hmotnost do 200 g/m2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</si>
  <si>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</si>
  <si>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</si>
  <si>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</si>
  <si>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</si>
  <si>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</si>
  <si>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</si>
  <si>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</si>
  <si>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</si>
  <si>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</si>
  <si>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</si>
  <si>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</si>
  <si>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</si>
  <si>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</si>
  <si>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</si>
  <si>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</si>
  <si>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</si>
  <si>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</si>
  <si>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162351103</t>
  </si>
  <si>
    <t>18</t>
  </si>
  <si>
    <t>19</t>
  </si>
  <si>
    <t>20</t>
  </si>
  <si>
    <t>167151101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</si>
  <si>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</si>
  <si>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</si>
  <si>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</si>
  <si>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</si>
  <si>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</si>
  <si>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</si>
  <si>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</si>
  <si>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</si>
  <si>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</si>
  <si>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</si>
  <si>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</si>
  <si>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</si>
  <si>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</si>
  <si>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</si>
  <si>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565135121</t>
  </si>
  <si>
    <t>35</t>
  </si>
  <si>
    <t>567114111</t>
  </si>
  <si>
    <t>36</t>
  </si>
  <si>
    <t>37</t>
  </si>
  <si>
    <t>577144121</t>
  </si>
  <si>
    <t>38</t>
  </si>
  <si>
    <t>596211120</t>
  </si>
  <si>
    <t>39</t>
  </si>
  <si>
    <t>597961111</t>
  </si>
  <si>
    <t>40</t>
  </si>
  <si>
    <t>59227030</t>
  </si>
  <si>
    <t>41</t>
  </si>
  <si>
    <t>637121111</t>
  </si>
  <si>
    <t>42</t>
  </si>
  <si>
    <t>43</t>
  </si>
  <si>
    <t>44</t>
  </si>
  <si>
    <t>45</t>
  </si>
  <si>
    <t>46</t>
  </si>
  <si>
    <t>47</t>
  </si>
  <si>
    <t>48</t>
  </si>
  <si>
    <t>915111115</t>
  </si>
  <si>
    <t>51</t>
  </si>
  <si>
    <t>915491211</t>
  </si>
  <si>
    <t>52</t>
  </si>
  <si>
    <t>59218002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</si>
  <si>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</si>
  <si>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</si>
  <si>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</si>
  <si>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</si>
  <si>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</si>
  <si>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</si>
  <si>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</si>
  <si>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</si>
  <si>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</si>
  <si>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</si>
  <si>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</si>
  <si>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</si>
  <si>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919726121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</si>
  <si>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</si>
  <si>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</si>
  <si>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</si>
  <si>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</si>
  <si>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</si>
  <si>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</si>
  <si>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</si>
  <si>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</si>
  <si>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</si>
  <si>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</si>
  <si>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VRN 7</t>
  </si>
  <si>
    <t>SÚ01</t>
  </si>
  <si>
    <t>SÚ02</t>
  </si>
  <si>
    <t>Oprava místní komunikace na ul. Zahradnická v Karviné – Mizerově, úsek mezi č.p. 1861, 496 a 2281</t>
  </si>
  <si>
    <t>statutární město Karviná</t>
  </si>
  <si>
    <t>ks</t>
  </si>
  <si>
    <t xml:space="preserve">Zkoušky a ostatní měření - statická zatěžovací zkouška pláně 4x + podkladních vrstev ze ŠD 4x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</si>
</sst>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%;\-0.00%"/>
    <numFmt numFmtId="166" formatCode="#,##0.000"/>
  </numFmts>
  <fonts count="20" x14ac:knownFonts="1"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.5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1"/>
    </font>
    <font>
      <sz val="8"/>
      <name val="Trebuchet MS"/>
      <family val="2"/>
      <charset val="1"/>
    </font>
    <font>
      <i/>
      <sz val="8"/>
      <color indexed="12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/>
  </cellStyleXfs>
  <cellXfs count="75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0" fontId="3" fillId="0" borderId="2" xfId="0" applyFont="1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/>
      <protection locked="0"/>
    </xf>
    <xf numFmtId="0" fontId="0" fillId="2" borderId="4" xfId="0" applyFill="1" applyBorder="1" applyAlignment="1">
      <alignment horizontal="left" vertical="center"/>
      <protection locked="0"/>
    </xf>
    <xf numFmtId="0" fontId="2" fillId="2" borderId="4" xfId="0" applyFont="1" applyFill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left" vertical="top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12" fillId="0" borderId="12" xfId="0" applyFont="1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3" fillId="2" borderId="0" xfId="0" applyFont="1" applyFill="1" applyAlignment="1">
      <alignment horizontal="left" vertical="center"/>
      <protection locked="0"/>
    </xf>
    <xf numFmtId="0" fontId="0" fillId="2" borderId="0" xfId="0" applyFill="1" applyAlignment="1">
      <alignment horizontal="left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  <protection locked="0"/>
    </xf>
    <xf numFmtId="166" fontId="18" fillId="0" borderId="16" xfId="0" applyNumberFormat="1" applyFont="1" applyBorder="1" applyAlignment="1">
      <alignment horizontal="right" vertical="center"/>
      <protection locked="0"/>
    </xf>
    <xf numFmtId="49" fontId="18" fillId="0" borderId="16" xfId="1" applyNumberFormat="1" applyBorder="1" applyAlignment="1" applyProtection="1">
      <alignment horizontal="center" vertical="center" wrapText="1"/>
      <protection locked="0"/>
    </xf>
    <xf numFmtId="0" fontId="18" fillId="0" borderId="16" xfId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 wrapText="1"/>
      <protection locked="0"/>
    </xf>
    <xf numFmtId="166" fontId="19" fillId="0" borderId="16" xfId="0" applyNumberFormat="1" applyFont="1" applyBorder="1" applyAlignment="1">
      <alignment horizontal="right" vertical="center"/>
      <protection locked="0"/>
    </xf>
    <xf numFmtId="49" fontId="19" fillId="0" borderId="16" xfId="0" applyNumberFormat="1" applyFont="1" applyBorder="1" applyAlignment="1">
      <alignment horizontal="center" vertical="center" wrapText="1"/>
      <protection locked="0"/>
    </xf>
    <xf numFmtId="0" fontId="18" fillId="0" borderId="16" xfId="0" applyFont="1" applyBorder="1" applyAlignment="1">
      <alignment vertical="center" wrapText="1"/>
      <protection locked="0"/>
    </xf>
    <xf numFmtId="0" fontId="18" fillId="0" borderId="16" xfId="1" applyBorder="1" applyAlignment="1">
      <alignment vertical="center" wrapText="1"/>
    </xf>
    <xf numFmtId="0" fontId="19" fillId="0" borderId="16" xfId="0" applyFont="1" applyBorder="1" applyAlignment="1">
      <alignment vertical="center" wrapText="1"/>
      <protection locked="0"/>
    </xf>
    <xf numFmtId="4" fontId="18" fillId="0" borderId="16" xfId="0" applyNumberFormat="1" applyFont="1" applyBorder="1" applyAlignment="1">
      <alignment vertical="center"/>
      <protection locked="0"/>
    </xf>
    <xf numFmtId="39" fontId="18" fillId="0" borderId="16" xfId="0" applyNumberFormat="1" applyFont="1" applyBorder="1" applyAlignment="1">
      <alignment vertical="center"/>
      <protection locked="0"/>
    </xf>
    <xf numFmtId="4" fontId="19" fillId="0" borderId="16" xfId="0" applyNumberFormat="1" applyFont="1" applyBorder="1" applyAlignment="1">
      <alignment vertical="center"/>
      <protection locked="0"/>
    </xf>
    <xf numFmtId="39" fontId="17" fillId="0" borderId="0" xfId="0" applyNumberFormat="1" applyFont="1" applyAlignment="1"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0" fontId="5" fillId="2" borderId="14" xfId="0" applyFont="1" applyFill="1" applyBorder="1" applyAlignment="1">
      <alignment horizontal="center" wrapText="1"/>
      <protection locked="0"/>
    </xf>
    <xf numFmtId="0" fontId="5" fillId="2" borderId="15" xfId="0" applyFont="1" applyFill="1" applyBorder="1" applyAlignment="1">
      <alignment horizontal="center" wrapText="1"/>
      <protection locked="0"/>
    </xf>
    <xf numFmtId="0" fontId="5" fillId="0" borderId="0" xfId="0" applyFont="1" applyAlignment="1">
      <alignment horizontal="center" wrapText="1"/>
      <protection locked="0"/>
    </xf>
    <xf numFmtId="0" fontId="17" fillId="0" borderId="0" xfId="0" applyFont="1" applyAlignment="1">
      <alignment horizontal="left"/>
      <protection locked="0"/>
    </xf>
    <xf numFmtId="0" fontId="18" fillId="0" borderId="0" xfId="0" applyFont="1" applyAlignment="1">
      <alignment horizontal="left"/>
      <protection locked="0"/>
    </xf>
    <xf numFmtId="0" fontId="0" fillId="0" borderId="0" xfId="0" applyAlignment="1">
      <alignment vertical="center"/>
      <protection locked="0"/>
    </xf>
    <xf numFmtId="39" fontId="3" fillId="0" borderId="2" xfId="0" applyNumberFormat="1" applyFont="1" applyBorder="1" applyAlignment="1">
      <alignment horizontal="right" vertical="center"/>
      <protection locked="0"/>
    </xf>
    <xf numFmtId="164" fontId="5" fillId="0" borderId="0" xfId="0" applyNumberFormat="1" applyFont="1" applyAlignment="1">
      <alignment horizontal="left" vertical="top"/>
      <protection locked="0"/>
    </xf>
    <xf numFmtId="0" fontId="1" fillId="0" borderId="0" xfId="0" applyFont="1" applyAlignment="1">
      <alignment horizontal="center" vertical="center"/>
      <protection locked="0"/>
    </xf>
    <xf numFmtId="39" fontId="8" fillId="0" borderId="0" xfId="0" applyNumberFormat="1" applyFont="1" applyAlignment="1">
      <alignment horizontal="righ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39" fontId="10" fillId="0" borderId="0" xfId="0" applyNumberFormat="1" applyFont="1" applyAlignment="1">
      <alignment horizontal="right" vertical="center"/>
      <protection locked="0"/>
    </xf>
    <xf numFmtId="0" fontId="2" fillId="2" borderId="4" xfId="0" applyFont="1" applyFill="1" applyBorder="1" applyAlignment="1">
      <alignment horizontal="left" vertical="center"/>
      <protection locked="0"/>
    </xf>
    <xf numFmtId="39" fontId="2" fillId="2" borderId="5" xfId="0" applyNumberFormat="1" applyFont="1" applyFill="1" applyBorder="1" applyAlignment="1">
      <alignment horizontal="righ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39" fontId="13" fillId="0" borderId="0" xfId="0" applyNumberFormat="1" applyFont="1" applyAlignment="1">
      <alignment horizontal="right" vertical="center"/>
      <protection locked="0"/>
    </xf>
    <xf numFmtId="39" fontId="13" fillId="2" borderId="0" xfId="0" applyNumberFormat="1" applyFont="1" applyFill="1" applyAlignment="1">
      <alignment horizontal="righ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39" fontId="16" fillId="0" borderId="0" xfId="0" applyNumberFormat="1" applyFont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164" fontId="5" fillId="3" borderId="0" xfId="0" applyNumberFormat="1" applyFont="1" applyFill="1" applyAlignment="1">
      <alignment horizontal="left" vertical="top"/>
      <protection locked="0"/>
    </xf>
    <xf numFmtId="0" fontId="5" fillId="3" borderId="0" xfId="0" applyFont="1" applyFill="1" applyAlignment="1">
      <alignment horizontal="left" vertical="center"/>
      <protection locked="0"/>
    </xf>
    <xf numFmtId="0" fontId="2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80"/>
  <sheetViews>
    <sheetView showGridLines="0" zoomScale="128" zoomScaleNormal="128" zoomScaleSheetLayoutView="100" workbookViewId="0">
      <selection activeCell="AK56" sqref="AK56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2" width="2.5" style="1" customWidth="1"/>
    <col min="33" max="33" width="3.33203125" style="1" customWidth="1"/>
    <col min="34" max="36" width="2.5" style="1" customWidth="1"/>
    <col min="37" max="37" width="8.33203125" style="1" customWidth="1"/>
    <col min="38" max="38" width="3.33203125" style="1" customWidth="1"/>
    <col min="39" max="39" width="13.33203125" style="1" customWidth="1"/>
    <col min="40" max="40" width="7.5" style="1" customWidth="1"/>
    <col min="41" max="41" width="4.1640625" style="1" customWidth="1"/>
    <col min="42" max="42" width="1.6640625" style="1" customWidth="1"/>
    <col min="43" max="155" width="10.6640625" style="1" customWidth="1"/>
  </cols>
  <sheetData>
    <row r="1" spans="2:41" s="1" customFormat="1" ht="37.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2:41" s="1" customFormat="1" ht="7.5" customHeight="1" x14ac:dyDescent="0.3"/>
    <row r="3" spans="2:41" s="1" customFormat="1" ht="26.25" customHeight="1" x14ac:dyDescent="0.3">
      <c r="C3" s="2" t="s">
        <v>1</v>
      </c>
      <c r="J3" s="70" t="s">
        <v>282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2:41" s="1" customFormat="1" ht="7.5" customHeight="1" x14ac:dyDescent="0.3"/>
    <row r="5" spans="2:41" s="1" customFormat="1" ht="15" customHeight="1" x14ac:dyDescent="0.3">
      <c r="C5" s="3" t="s">
        <v>2</v>
      </c>
      <c r="J5" s="4" t="s">
        <v>3</v>
      </c>
      <c r="AJ5" s="3" t="s">
        <v>4</v>
      </c>
      <c r="AM5" s="71"/>
      <c r="AN5" s="71"/>
    </row>
    <row r="6" spans="2:41" s="1" customFormat="1" ht="15" customHeight="1" x14ac:dyDescent="0.3"/>
    <row r="7" spans="2:41" s="1" customFormat="1" ht="15" customHeight="1" x14ac:dyDescent="0.3">
      <c r="C7" s="3" t="s">
        <v>5</v>
      </c>
      <c r="P7" s="5"/>
      <c r="AJ7" s="3" t="s">
        <v>6</v>
      </c>
      <c r="AM7" s="4" t="s">
        <v>7</v>
      </c>
    </row>
    <row r="8" spans="2:41" s="1" customFormat="1" ht="19.5" customHeight="1" x14ac:dyDescent="0.3">
      <c r="D8" s="4" t="s">
        <v>283</v>
      </c>
      <c r="AJ8" s="3" t="s">
        <v>8</v>
      </c>
      <c r="AM8" s="4" t="s">
        <v>9</v>
      </c>
    </row>
    <row r="9" spans="2:41" s="1" customFormat="1" ht="7.5" customHeight="1" x14ac:dyDescent="0.3"/>
    <row r="10" spans="2:41" s="1" customFormat="1" ht="15" customHeight="1" x14ac:dyDescent="0.3">
      <c r="C10" s="3" t="s">
        <v>10</v>
      </c>
      <c r="AJ10" s="3" t="s">
        <v>6</v>
      </c>
      <c r="AM10" s="4"/>
    </row>
    <row r="11" spans="2:41" s="1" customFormat="1" ht="15.75" customHeight="1" x14ac:dyDescent="0.3">
      <c r="D11" s="72"/>
      <c r="AJ11" s="3" t="s">
        <v>8</v>
      </c>
      <c r="AM11" s="4"/>
    </row>
    <row r="12" spans="2:41" s="1" customFormat="1" ht="7.5" customHeight="1" x14ac:dyDescent="0.3"/>
    <row r="13" spans="2:41" s="1" customFormat="1" ht="15" customHeight="1" x14ac:dyDescent="0.3">
      <c r="C13" s="3" t="s">
        <v>11</v>
      </c>
      <c r="AJ13" s="3" t="s">
        <v>6</v>
      </c>
      <c r="AM13" s="4"/>
    </row>
    <row r="14" spans="2:41" s="1" customFormat="1" ht="19.5" customHeight="1" x14ac:dyDescent="0.3">
      <c r="D14" s="4" t="s">
        <v>12</v>
      </c>
      <c r="AJ14" s="3" t="s">
        <v>8</v>
      </c>
      <c r="AM14" s="4"/>
    </row>
    <row r="15" spans="2:41" s="1" customFormat="1" ht="7.5" customHeight="1" x14ac:dyDescent="0.3"/>
    <row r="16" spans="2:41" s="1" customFormat="1" ht="15" customHeight="1" x14ac:dyDescent="0.3">
      <c r="C16" s="3" t="s">
        <v>13</v>
      </c>
      <c r="AJ16" s="3" t="s">
        <v>6</v>
      </c>
      <c r="AM16" s="4"/>
    </row>
    <row r="17" spans="1:42" s="1" customFormat="1" ht="19.5" customHeight="1" x14ac:dyDescent="0.3">
      <c r="D17" s="4"/>
      <c r="AJ17" s="3" t="s">
        <v>8</v>
      </c>
      <c r="AM17" s="4"/>
    </row>
    <row r="18" spans="1:42" s="1" customFormat="1" ht="7.5" customHeight="1" x14ac:dyDescent="0.3"/>
    <row r="19" spans="1:42" s="1" customFormat="1" ht="7.5" customHeight="1" x14ac:dyDescent="0.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2" s="1" customFormat="1" ht="15" customHeight="1" x14ac:dyDescent="0.3">
      <c r="C20" s="7" t="s">
        <v>14</v>
      </c>
      <c r="AJ20" s="57">
        <f>AF79</f>
        <v>0</v>
      </c>
      <c r="AK20" s="57"/>
      <c r="AL20" s="57"/>
      <c r="AM20" s="57"/>
      <c r="AN20" s="57"/>
    </row>
    <row r="21" spans="1:42" s="1" customFormat="1" ht="15" customHeight="1" x14ac:dyDescent="0.3">
      <c r="C21" s="7" t="s">
        <v>15</v>
      </c>
      <c r="AJ21" s="57">
        <v>0</v>
      </c>
      <c r="AK21" s="57"/>
      <c r="AL21" s="57"/>
      <c r="AM21" s="57"/>
      <c r="AN21" s="57"/>
    </row>
    <row r="22" spans="1:42" s="8" customFormat="1" ht="7.5" customHeight="1" x14ac:dyDescent="0.3"/>
    <row r="23" spans="1:42" s="8" customFormat="1" ht="27" customHeight="1" x14ac:dyDescent="0.3">
      <c r="C23" s="9" t="s">
        <v>16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54">
        <f>AJ20+AJ21</f>
        <v>0</v>
      </c>
      <c r="AK23" s="54"/>
      <c r="AL23" s="54"/>
      <c r="AM23" s="54"/>
      <c r="AN23" s="54"/>
    </row>
    <row r="24" spans="1:42" s="8" customFormat="1" ht="7.5" customHeight="1" x14ac:dyDescent="0.3"/>
    <row r="25" spans="1:42" s="8" customFormat="1" ht="15" customHeight="1" x14ac:dyDescent="0.3">
      <c r="A25" s="11"/>
      <c r="C25" s="11" t="s">
        <v>17</v>
      </c>
      <c r="E25" s="11" t="s">
        <v>18</v>
      </c>
      <c r="K25" s="58">
        <v>0.21</v>
      </c>
      <c r="L25" s="58"/>
      <c r="M25" s="58"/>
      <c r="N25" s="58"/>
      <c r="S25" s="12" t="s">
        <v>19</v>
      </c>
      <c r="V25" s="59">
        <f>AJ23</f>
        <v>0</v>
      </c>
      <c r="W25" s="59"/>
      <c r="X25" s="59"/>
      <c r="Y25" s="59"/>
      <c r="Z25" s="59"/>
      <c r="AA25" s="59"/>
      <c r="AB25" s="59"/>
      <c r="AC25" s="59"/>
      <c r="AD25" s="59"/>
      <c r="AJ25" s="59">
        <f>K25*V25</f>
        <v>0</v>
      </c>
      <c r="AK25" s="59"/>
      <c r="AL25" s="59"/>
      <c r="AM25" s="59"/>
      <c r="AN25" s="59"/>
      <c r="AP25" s="11"/>
    </row>
    <row r="26" spans="1:42" s="8" customFormat="1" ht="15" customHeight="1" x14ac:dyDescent="0.3">
      <c r="A26" s="11"/>
      <c r="E26" s="11" t="s">
        <v>20</v>
      </c>
      <c r="K26" s="58">
        <v>0.15</v>
      </c>
      <c r="L26" s="58"/>
      <c r="M26" s="58"/>
      <c r="N26" s="58"/>
      <c r="S26" s="12" t="s">
        <v>19</v>
      </c>
      <c r="V26" s="59">
        <v>0</v>
      </c>
      <c r="W26" s="59"/>
      <c r="X26" s="59"/>
      <c r="Y26" s="59"/>
      <c r="Z26" s="59"/>
      <c r="AA26" s="59"/>
      <c r="AB26" s="59"/>
      <c r="AC26" s="59"/>
      <c r="AD26" s="59"/>
      <c r="AJ26" s="59">
        <v>0</v>
      </c>
      <c r="AK26" s="59"/>
      <c r="AL26" s="59"/>
      <c r="AM26" s="59"/>
      <c r="AN26" s="59"/>
      <c r="AP26" s="11"/>
    </row>
    <row r="27" spans="1:42" s="8" customFormat="1" ht="15" hidden="1" customHeight="1" x14ac:dyDescent="0.3">
      <c r="A27" s="11"/>
      <c r="E27" s="11" t="s">
        <v>21</v>
      </c>
      <c r="K27" s="58">
        <v>0.21</v>
      </c>
      <c r="L27" s="58"/>
      <c r="M27" s="58"/>
      <c r="N27" s="58"/>
      <c r="S27" s="12" t="s">
        <v>19</v>
      </c>
      <c r="V27" s="59" t="e">
        <v>#REF!</v>
      </c>
      <c r="W27" s="59"/>
      <c r="X27" s="59"/>
      <c r="Y27" s="59"/>
      <c r="Z27" s="59"/>
      <c r="AA27" s="59"/>
      <c r="AB27" s="59"/>
      <c r="AC27" s="59"/>
      <c r="AD27" s="59"/>
      <c r="AJ27" s="59">
        <v>0</v>
      </c>
      <c r="AK27" s="59"/>
      <c r="AL27" s="59"/>
      <c r="AM27" s="59"/>
      <c r="AN27" s="59"/>
      <c r="AP27" s="11"/>
    </row>
    <row r="28" spans="1:42" s="8" customFormat="1" ht="15" hidden="1" customHeight="1" x14ac:dyDescent="0.3">
      <c r="A28" s="11"/>
      <c r="E28" s="11" t="s">
        <v>22</v>
      </c>
      <c r="K28" s="58">
        <v>0.15</v>
      </c>
      <c r="L28" s="58"/>
      <c r="M28" s="58"/>
      <c r="N28" s="58"/>
      <c r="S28" s="12" t="s">
        <v>19</v>
      </c>
      <c r="V28" s="59" t="e">
        <v>#REF!</v>
      </c>
      <c r="W28" s="59"/>
      <c r="X28" s="59"/>
      <c r="Y28" s="59"/>
      <c r="Z28" s="59"/>
      <c r="AA28" s="59"/>
      <c r="AB28" s="59"/>
      <c r="AC28" s="59"/>
      <c r="AD28" s="59"/>
      <c r="AJ28" s="59">
        <v>0</v>
      </c>
      <c r="AK28" s="59"/>
      <c r="AL28" s="59"/>
      <c r="AM28" s="59"/>
      <c r="AN28" s="59"/>
      <c r="AP28" s="11"/>
    </row>
    <row r="29" spans="1:42" s="8" customFormat="1" ht="15" hidden="1" customHeight="1" x14ac:dyDescent="0.3">
      <c r="A29" s="11"/>
      <c r="E29" s="11" t="s">
        <v>23</v>
      </c>
      <c r="K29" s="58">
        <v>0</v>
      </c>
      <c r="L29" s="58"/>
      <c r="M29" s="58"/>
      <c r="N29" s="58"/>
      <c r="S29" s="12" t="s">
        <v>19</v>
      </c>
      <c r="V29" s="59" t="e">
        <v>#REF!</v>
      </c>
      <c r="W29" s="59"/>
      <c r="X29" s="59"/>
      <c r="Y29" s="59"/>
      <c r="Z29" s="59"/>
      <c r="AA29" s="59"/>
      <c r="AB29" s="59"/>
      <c r="AC29" s="59"/>
      <c r="AD29" s="59"/>
      <c r="AJ29" s="59">
        <v>0</v>
      </c>
      <c r="AK29" s="59"/>
      <c r="AL29" s="59"/>
      <c r="AM29" s="59"/>
      <c r="AN29" s="59"/>
      <c r="AP29" s="11"/>
    </row>
    <row r="30" spans="1:42" s="8" customFormat="1" ht="7.5" customHeight="1" x14ac:dyDescent="0.3"/>
    <row r="31" spans="1:42" s="8" customFormat="1" ht="27" customHeight="1" x14ac:dyDescent="0.3">
      <c r="C31" s="13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 t="s">
        <v>25</v>
      </c>
      <c r="T31" s="14"/>
      <c r="U31" s="14"/>
      <c r="V31" s="14"/>
      <c r="W31" s="60" t="s">
        <v>26</v>
      </c>
      <c r="X31" s="60"/>
      <c r="Y31" s="60"/>
      <c r="Z31" s="60"/>
      <c r="AA31" s="60"/>
      <c r="AB31" s="14"/>
      <c r="AC31" s="14"/>
      <c r="AD31" s="14"/>
      <c r="AE31" s="14"/>
      <c r="AF31" s="14"/>
      <c r="AG31" s="14"/>
      <c r="AH31" s="14"/>
      <c r="AI31" s="14"/>
      <c r="AJ31" s="61">
        <f>AJ23+AJ25</f>
        <v>0</v>
      </c>
      <c r="AK31" s="61"/>
      <c r="AL31" s="61"/>
      <c r="AM31" s="61"/>
      <c r="AN31" s="61"/>
    </row>
    <row r="32" spans="1:42" s="8" customFormat="1" ht="15" customHeight="1" x14ac:dyDescent="0.3"/>
    <row r="33" spans="3:40" s="1" customFormat="1" ht="14.25" customHeight="1" x14ac:dyDescent="0.3"/>
    <row r="34" spans="3:40" s="1" customFormat="1" ht="14.25" customHeight="1" x14ac:dyDescent="0.3"/>
    <row r="35" spans="3:40" s="1" customFormat="1" ht="14.25" customHeight="1" x14ac:dyDescent="0.3"/>
    <row r="36" spans="3:40" s="1" customFormat="1" ht="14.25" customHeight="1" x14ac:dyDescent="0.3"/>
    <row r="37" spans="3:40" s="8" customFormat="1" ht="15.75" customHeight="1" x14ac:dyDescent="0.3">
      <c r="C37" s="16" t="s">
        <v>27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AB37" s="16" t="s">
        <v>28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</row>
    <row r="38" spans="3:40" s="1" customFormat="1" ht="14.25" customHeight="1" x14ac:dyDescent="0.3">
      <c r="C38" s="19"/>
      <c r="Y38" s="20"/>
      <c r="AB38" s="19"/>
      <c r="AN38" s="20"/>
    </row>
    <row r="39" spans="3:40" s="1" customFormat="1" ht="14.25" customHeight="1" x14ac:dyDescent="0.3">
      <c r="C39" s="19"/>
      <c r="Y39" s="20"/>
      <c r="AB39" s="19"/>
      <c r="AN39" s="20"/>
    </row>
    <row r="40" spans="3:40" s="1" customFormat="1" ht="14.25" customHeight="1" x14ac:dyDescent="0.3">
      <c r="C40" s="19"/>
      <c r="Y40" s="20"/>
      <c r="AB40" s="19"/>
      <c r="AN40" s="20"/>
    </row>
    <row r="41" spans="3:40" s="1" customFormat="1" ht="14.25" customHeight="1" x14ac:dyDescent="0.3">
      <c r="C41" s="19"/>
      <c r="Y41" s="20"/>
      <c r="AB41" s="19"/>
      <c r="AN41" s="20"/>
    </row>
    <row r="42" spans="3:40" s="1" customFormat="1" ht="14.25" customHeight="1" x14ac:dyDescent="0.3">
      <c r="C42" s="19"/>
      <c r="Y42" s="20"/>
      <c r="AB42" s="19"/>
      <c r="AN42" s="20"/>
    </row>
    <row r="43" spans="3:40" s="1" customFormat="1" ht="14.25" customHeight="1" x14ac:dyDescent="0.3">
      <c r="C43" s="19"/>
      <c r="Y43" s="20"/>
      <c r="AB43" s="19"/>
      <c r="AN43" s="20"/>
    </row>
    <row r="44" spans="3:40" s="1" customFormat="1" ht="14.25" customHeight="1" x14ac:dyDescent="0.3">
      <c r="C44" s="19"/>
      <c r="Y44" s="20"/>
      <c r="AB44" s="19"/>
      <c r="AN44" s="20"/>
    </row>
    <row r="45" spans="3:40" s="1" customFormat="1" ht="14.25" customHeight="1" x14ac:dyDescent="0.3">
      <c r="C45" s="19"/>
      <c r="Y45" s="20"/>
      <c r="AB45" s="19"/>
      <c r="AN45" s="20"/>
    </row>
    <row r="46" spans="3:40" s="8" customFormat="1" ht="15.75" customHeight="1" x14ac:dyDescent="0.3">
      <c r="C46" s="21" t="s">
        <v>29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 t="s">
        <v>30</v>
      </c>
      <c r="R46" s="22"/>
      <c r="S46" s="22"/>
      <c r="T46" s="22"/>
      <c r="U46" s="22"/>
      <c r="V46" s="22"/>
      <c r="W46" s="22"/>
      <c r="X46" s="22"/>
      <c r="Y46" s="24"/>
      <c r="AB46" s="21" t="s">
        <v>29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3" t="s">
        <v>30</v>
      </c>
      <c r="AM46" s="22"/>
      <c r="AN46" s="24"/>
    </row>
    <row r="47" spans="3:40" s="1" customFormat="1" ht="14.25" customHeight="1" x14ac:dyDescent="0.3"/>
    <row r="48" spans="3:40" s="8" customFormat="1" ht="15.75" customHeight="1" x14ac:dyDescent="0.3">
      <c r="C48" s="16" t="s">
        <v>31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8"/>
      <c r="AB48" s="16" t="s">
        <v>32</v>
      </c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8"/>
    </row>
    <row r="49" spans="2:41" s="1" customFormat="1" ht="14.25" customHeight="1" x14ac:dyDescent="0.3">
      <c r="C49" s="19"/>
      <c r="Y49" s="20"/>
      <c r="AB49" s="19"/>
      <c r="AN49" s="20"/>
    </row>
    <row r="50" spans="2:41" s="1" customFormat="1" ht="14.25" customHeight="1" x14ac:dyDescent="0.3">
      <c r="C50" s="19"/>
      <c r="Y50" s="20"/>
      <c r="AB50" s="19"/>
      <c r="AN50" s="20"/>
    </row>
    <row r="51" spans="2:41" s="1" customFormat="1" ht="14.25" customHeight="1" x14ac:dyDescent="0.3">
      <c r="C51" s="19"/>
      <c r="Y51" s="20"/>
      <c r="AB51" s="19"/>
      <c r="AN51" s="20"/>
    </row>
    <row r="52" spans="2:41" s="1" customFormat="1" ht="14.25" customHeight="1" x14ac:dyDescent="0.3">
      <c r="C52" s="19"/>
      <c r="Y52" s="20"/>
      <c r="AB52" s="19"/>
      <c r="AN52" s="20"/>
    </row>
    <row r="53" spans="2:41" s="1" customFormat="1" ht="14.25" customHeight="1" x14ac:dyDescent="0.3">
      <c r="C53" s="19"/>
      <c r="Y53" s="20"/>
      <c r="AB53" s="19"/>
      <c r="AN53" s="20"/>
    </row>
    <row r="54" spans="2:41" s="1" customFormat="1" ht="14.25" customHeight="1" x14ac:dyDescent="0.3">
      <c r="C54" s="19"/>
      <c r="Y54" s="20"/>
      <c r="AB54" s="19"/>
      <c r="AN54" s="20"/>
    </row>
    <row r="55" spans="2:41" s="1" customFormat="1" ht="14.25" customHeight="1" x14ac:dyDescent="0.3">
      <c r="C55" s="19"/>
      <c r="Y55" s="20"/>
      <c r="AB55" s="19"/>
      <c r="AN55" s="20"/>
    </row>
    <row r="56" spans="2:41" s="1" customFormat="1" ht="14.25" customHeight="1" x14ac:dyDescent="0.3">
      <c r="C56" s="19"/>
      <c r="Y56" s="20"/>
      <c r="AB56" s="19"/>
      <c r="AN56" s="20"/>
    </row>
    <row r="57" spans="2:41" s="8" customFormat="1" ht="15.75" customHeight="1" x14ac:dyDescent="0.3">
      <c r="C57" s="21" t="s">
        <v>29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 t="s">
        <v>30</v>
      </c>
      <c r="R57" s="22"/>
      <c r="S57" s="22"/>
      <c r="T57" s="22"/>
      <c r="U57" s="22"/>
      <c r="V57" s="22"/>
      <c r="W57" s="22"/>
      <c r="X57" s="22"/>
      <c r="Y57" s="24"/>
      <c r="AB57" s="21" t="s">
        <v>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3" t="s">
        <v>30</v>
      </c>
      <c r="AM57" s="22"/>
      <c r="AN57" s="24"/>
    </row>
    <row r="58" spans="2:41" s="8" customFormat="1" ht="7.5" customHeight="1" x14ac:dyDescent="0.3"/>
    <row r="59" spans="2:41" s="8" customFormat="1" ht="7.5" customHeight="1" x14ac:dyDescent="0.3"/>
    <row r="63" spans="2:41" s="8" customFormat="1" ht="7.5" customHeight="1" x14ac:dyDescent="0.3"/>
    <row r="64" spans="2:41" s="8" customFormat="1" ht="37.5" customHeight="1" x14ac:dyDescent="0.3">
      <c r="B64" s="56" t="s">
        <v>33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</row>
    <row r="65" spans="2:41" s="8" customFormat="1" ht="7.5" customHeight="1" x14ac:dyDescent="0.3"/>
    <row r="66" spans="2:41" s="2" customFormat="1" ht="27" customHeight="1" x14ac:dyDescent="0.3">
      <c r="B66" s="2" t="s">
        <v>1</v>
      </c>
      <c r="K66" s="70" t="str">
        <f>J3</f>
        <v>Oprava místní komunikace na ul. Zahradnická v Karviné – Mizerově, úsek mezi č.p. 1861, 496 a 2281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</row>
    <row r="67" spans="2:41" s="8" customFormat="1" ht="7.5" customHeight="1" x14ac:dyDescent="0.3"/>
    <row r="68" spans="2:41" s="8" customFormat="1" ht="15.75" customHeight="1" x14ac:dyDescent="0.3">
      <c r="B68" s="3" t="s">
        <v>2</v>
      </c>
      <c r="K68" s="4" t="s">
        <v>3</v>
      </c>
      <c r="AH68" s="3" t="s">
        <v>4</v>
      </c>
      <c r="AL68" s="55">
        <f>AM5</f>
        <v>0</v>
      </c>
      <c r="AM68" s="55"/>
    </row>
    <row r="69" spans="2:41" s="8" customFormat="1" ht="7.5" customHeight="1" x14ac:dyDescent="0.3"/>
    <row r="70" spans="2:41" s="8" customFormat="1" ht="18.75" customHeight="1" x14ac:dyDescent="0.3">
      <c r="B70" s="3" t="s">
        <v>5</v>
      </c>
      <c r="K70" s="4" t="s">
        <v>283</v>
      </c>
      <c r="AH70" s="3" t="s">
        <v>11</v>
      </c>
      <c r="AL70" s="62" t="s">
        <v>12</v>
      </c>
      <c r="AM70" s="62"/>
      <c r="AN70" s="62"/>
      <c r="AO70" s="62"/>
    </row>
    <row r="71" spans="2:41" s="8" customFormat="1" ht="15.75" customHeight="1" x14ac:dyDescent="0.3">
      <c r="B71" s="3" t="s">
        <v>10</v>
      </c>
      <c r="K71" s="72" t="s">
        <v>96</v>
      </c>
      <c r="AH71" s="3" t="s">
        <v>13</v>
      </c>
      <c r="AL71" s="62" t="s">
        <v>96</v>
      </c>
      <c r="AM71" s="62"/>
      <c r="AN71" s="62"/>
      <c r="AO71" s="62"/>
    </row>
    <row r="72" spans="2:41" s="8" customFormat="1" ht="12" customHeight="1" x14ac:dyDescent="0.3"/>
    <row r="73" spans="2:41" s="8" customFormat="1" ht="30" customHeight="1" x14ac:dyDescent="0.3">
      <c r="B73" s="63" t="s">
        <v>34</v>
      </c>
      <c r="C73" s="63"/>
      <c r="D73" s="63"/>
      <c r="E73" s="63"/>
      <c r="F73" s="63"/>
      <c r="G73" s="14"/>
      <c r="H73" s="64" t="s">
        <v>35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 t="s">
        <v>36</v>
      </c>
      <c r="AG73" s="64"/>
      <c r="AH73" s="64"/>
      <c r="AI73" s="64"/>
      <c r="AJ73" s="64"/>
      <c r="AK73" s="64"/>
      <c r="AL73" s="64"/>
      <c r="AM73" s="65" t="s">
        <v>37</v>
      </c>
      <c r="AN73" s="65"/>
      <c r="AO73" s="65"/>
    </row>
    <row r="74" spans="2:41" s="8" customFormat="1" ht="12" customHeight="1" x14ac:dyDescent="0.3"/>
    <row r="75" spans="2:41" s="2" customFormat="1" ht="33" customHeight="1" x14ac:dyDescent="0.3">
      <c r="B75" s="25" t="s">
        <v>38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66">
        <f>AF76</f>
        <v>0</v>
      </c>
      <c r="AG75" s="66"/>
      <c r="AH75" s="66"/>
      <c r="AI75" s="66"/>
      <c r="AJ75" s="66"/>
      <c r="AK75" s="66"/>
      <c r="AL75" s="66"/>
      <c r="AM75" s="66">
        <f>AM76</f>
        <v>0</v>
      </c>
      <c r="AN75" s="66"/>
      <c r="AO75" s="66"/>
    </row>
    <row r="76" spans="2:41" s="27" customFormat="1" ht="37.35" customHeight="1" x14ac:dyDescent="0.3">
      <c r="B76" s="26"/>
      <c r="C76" s="68" t="s">
        <v>39</v>
      </c>
      <c r="D76" s="68"/>
      <c r="E76" s="68"/>
      <c r="F76" s="68"/>
      <c r="G76" s="68"/>
      <c r="H76" s="26"/>
      <c r="I76" s="68" t="str">
        <f>J3</f>
        <v>Oprava místní komunikace na ul. Zahradnická v Karviné – Mizerově, úsek mezi č.p. 1861, 496 a 2281</v>
      </c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9">
        <f>Rozpočet!I13</f>
        <v>0</v>
      </c>
      <c r="AG76" s="69"/>
      <c r="AH76" s="69"/>
      <c r="AI76" s="69"/>
      <c r="AJ76" s="69"/>
      <c r="AK76" s="69"/>
      <c r="AL76" s="69"/>
      <c r="AM76" s="69">
        <f>ROUND(AF76*1.21,2)</f>
        <v>0</v>
      </c>
      <c r="AN76" s="69"/>
      <c r="AO76" s="69"/>
    </row>
    <row r="77" spans="2:41" s="8" customFormat="1" ht="30.75" customHeight="1" x14ac:dyDescent="0.3">
      <c r="B77" s="25" t="s">
        <v>40</v>
      </c>
      <c r="AF77" s="66">
        <v>0</v>
      </c>
      <c r="AG77" s="66"/>
      <c r="AH77" s="66"/>
      <c r="AI77" s="66"/>
      <c r="AJ77" s="66"/>
      <c r="AK77" s="66"/>
      <c r="AL77" s="66"/>
      <c r="AM77" s="66">
        <v>0</v>
      </c>
      <c r="AN77" s="66"/>
      <c r="AO77" s="66"/>
    </row>
    <row r="78" spans="2:41" s="8" customFormat="1" ht="12" customHeight="1" x14ac:dyDescent="0.3"/>
    <row r="79" spans="2:41" s="8" customFormat="1" ht="30.75" customHeight="1" x14ac:dyDescent="0.3">
      <c r="B79" s="28" t="s">
        <v>41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67">
        <f>AF75+AF77</f>
        <v>0</v>
      </c>
      <c r="AG79" s="67"/>
      <c r="AH79" s="67"/>
      <c r="AI79" s="67"/>
      <c r="AJ79" s="67"/>
      <c r="AK79" s="67"/>
      <c r="AL79" s="67"/>
      <c r="AM79" s="67">
        <f>AM75+AM77</f>
        <v>0</v>
      </c>
      <c r="AN79" s="67"/>
      <c r="AO79" s="67"/>
    </row>
    <row r="80" spans="2:41" s="8" customFormat="1" ht="7.5" customHeight="1" x14ac:dyDescent="0.3"/>
  </sheetData>
  <sheetProtection selectLockedCells="1" selectUnlockedCells="1"/>
  <mergeCells count="42">
    <mergeCell ref="AF79:AL79"/>
    <mergeCell ref="AM79:AO79"/>
    <mergeCell ref="C76:G76"/>
    <mergeCell ref="I76:AE76"/>
    <mergeCell ref="AF76:AL76"/>
    <mergeCell ref="AM76:AO76"/>
    <mergeCell ref="AF77:AL77"/>
    <mergeCell ref="AM77:AO77"/>
    <mergeCell ref="B73:F73"/>
    <mergeCell ref="H73:AE73"/>
    <mergeCell ref="AF73:AL73"/>
    <mergeCell ref="AM73:AO73"/>
    <mergeCell ref="AF75:AL75"/>
    <mergeCell ref="AM75:AO75"/>
    <mergeCell ref="W31:AA31"/>
    <mergeCell ref="AJ31:AN31"/>
    <mergeCell ref="K66:AN66"/>
    <mergeCell ref="AL70:AO70"/>
    <mergeCell ref="AL71:AO71"/>
    <mergeCell ref="AJ27:AN27"/>
    <mergeCell ref="K28:N28"/>
    <mergeCell ref="V28:AD28"/>
    <mergeCell ref="AJ28:AN28"/>
    <mergeCell ref="K29:N29"/>
    <mergeCell ref="V29:AD29"/>
    <mergeCell ref="AJ29:AN29"/>
    <mergeCell ref="AJ23:AN23"/>
    <mergeCell ref="AL68:AM68"/>
    <mergeCell ref="B1:AO1"/>
    <mergeCell ref="J3:AN3"/>
    <mergeCell ref="AM5:AN5"/>
    <mergeCell ref="AJ20:AN20"/>
    <mergeCell ref="AJ21:AN21"/>
    <mergeCell ref="K25:N25"/>
    <mergeCell ref="V25:AD25"/>
    <mergeCell ref="AJ25:AN25"/>
    <mergeCell ref="K26:N26"/>
    <mergeCell ref="V26:AD26"/>
    <mergeCell ref="AJ26:AN26"/>
    <mergeCell ref="B64:AO64"/>
    <mergeCell ref="K27:N27"/>
    <mergeCell ref="V27:AD27"/>
  </mergeCells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tabSelected="1" zoomScale="140" zoomScaleNormal="140" zoomScaleSheetLayoutView="130" workbookViewId="0">
      <selection activeCell="E11" sqref="E11"/>
    </sheetView>
  </sheetViews>
  <sheetFormatPr defaultColWidth="15.33203125" defaultRowHeight="13.5" customHeight="1" x14ac:dyDescent="0.3"/>
  <cols>
    <col min="1" max="1" width="1.6640625" style="1" customWidth="1"/>
    <col min="2" max="2" width="4.1640625" style="1" customWidth="1"/>
    <col min="3" max="3" width="5.33203125" style="1" customWidth="1"/>
    <col min="4" max="4" width="13.83203125" style="1" customWidth="1"/>
    <col min="5" max="5" width="57.6640625" style="1" customWidth="1"/>
    <col min="6" max="6" width="5.1640625" style="1" customWidth="1"/>
    <col min="7" max="7" width="11.5" style="1" customWidth="1"/>
    <col min="8" max="8" width="12" style="1" customWidth="1"/>
    <col min="9" max="9" width="22" style="1" customWidth="1"/>
    <col min="10" max="10" width="1.6640625" style="1" customWidth="1"/>
    <col min="11" max="122" width="16" customWidth="1"/>
  </cols>
  <sheetData>
    <row r="1" spans="2:10" s="8" customFormat="1" ht="37.5" customHeight="1" x14ac:dyDescent="0.3">
      <c r="B1" s="56" t="s">
        <v>42</v>
      </c>
      <c r="C1" s="56"/>
      <c r="D1" s="56"/>
      <c r="E1" s="56"/>
      <c r="F1" s="56"/>
      <c r="G1" s="56"/>
      <c r="H1" s="56"/>
      <c r="I1" s="56"/>
    </row>
    <row r="2" spans="2:10" s="8" customFormat="1" ht="7.5" customHeight="1" x14ac:dyDescent="0.3"/>
    <row r="3" spans="2:10" s="8" customFormat="1" ht="18" x14ac:dyDescent="0.3">
      <c r="B3" s="2" t="s">
        <v>1</v>
      </c>
      <c r="E3" s="74" t="s">
        <v>282</v>
      </c>
      <c r="F3" s="73"/>
      <c r="G3" s="73"/>
      <c r="H3" s="73"/>
      <c r="I3" s="73"/>
      <c r="J3" s="73"/>
    </row>
    <row r="4" spans="2:10" s="8" customFormat="1" ht="18" x14ac:dyDescent="0.3">
      <c r="B4" s="2" t="s">
        <v>43</v>
      </c>
      <c r="E4" s="2"/>
      <c r="F4" s="2"/>
      <c r="G4" s="2"/>
      <c r="H4" s="2"/>
      <c r="I4" s="2"/>
    </row>
    <row r="5" spans="2:10" s="8" customFormat="1" ht="7.5" customHeight="1" x14ac:dyDescent="0.3"/>
    <row r="6" spans="2:10" s="8" customFormat="1" ht="18.75" customHeight="1" x14ac:dyDescent="0.3">
      <c r="B6" s="3" t="s">
        <v>2</v>
      </c>
      <c r="E6" s="4" t="s">
        <v>3</v>
      </c>
      <c r="G6" s="3" t="s">
        <v>4</v>
      </c>
      <c r="I6" s="47">
        <f>Rekapitulace!AM5</f>
        <v>0</v>
      </c>
    </row>
    <row r="7" spans="2:10" s="8" customFormat="1" ht="7.5" customHeight="1" x14ac:dyDescent="0.3"/>
    <row r="8" spans="2:10" s="8" customFormat="1" ht="15.75" customHeight="1" x14ac:dyDescent="0.3">
      <c r="B8" s="3" t="s">
        <v>5</v>
      </c>
      <c r="E8" s="4" t="s">
        <v>283</v>
      </c>
      <c r="G8" s="3" t="s">
        <v>11</v>
      </c>
      <c r="I8" s="4"/>
    </row>
    <row r="9" spans="2:10" s="8" customFormat="1" ht="15" customHeight="1" x14ac:dyDescent="0.3">
      <c r="B9" s="3" t="s">
        <v>10</v>
      </c>
      <c r="E9" s="72"/>
      <c r="G9" s="3" t="s">
        <v>13</v>
      </c>
      <c r="I9" s="4"/>
    </row>
    <row r="10" spans="2:10" s="8" customFormat="1" ht="11.25" customHeight="1" x14ac:dyDescent="0.3"/>
    <row r="11" spans="2:10" s="30" customFormat="1" ht="30" customHeight="1" x14ac:dyDescent="0.35">
      <c r="B11" s="48" t="s">
        <v>44</v>
      </c>
      <c r="C11" s="48" t="s">
        <v>45</v>
      </c>
      <c r="D11" s="48" t="s">
        <v>34</v>
      </c>
      <c r="E11" s="48" t="s">
        <v>46</v>
      </c>
      <c r="F11" s="48" t="s">
        <v>47</v>
      </c>
      <c r="G11" s="48" t="s">
        <v>48</v>
      </c>
      <c r="H11" s="48" t="s">
        <v>49</v>
      </c>
      <c r="I11" s="49" t="s">
        <v>95</v>
      </c>
    </row>
    <row r="12" spans="2:10" s="30" customFormat="1" ht="10.15" customHeight="1" x14ac:dyDescent="0.35">
      <c r="B12" s="50"/>
      <c r="C12" s="50"/>
      <c r="D12" s="50"/>
      <c r="E12" s="50"/>
      <c r="F12" s="50"/>
      <c r="G12" s="50"/>
      <c r="H12" s="50"/>
      <c r="I12" s="50"/>
    </row>
    <row r="13" spans="2:10" s="8" customFormat="1" ht="18.399999999999999" customHeight="1" x14ac:dyDescent="0.35">
      <c r="B13" s="51" t="s">
        <v>50</v>
      </c>
      <c r="C13" s="52"/>
      <c r="D13" s="52"/>
      <c r="E13" s="52"/>
      <c r="F13" s="52"/>
      <c r="G13" s="52"/>
      <c r="H13" s="52"/>
      <c r="I13" s="46">
        <f>SUM(I14:I87)</f>
        <v>0</v>
      </c>
    </row>
    <row r="14" spans="2:10" s="8" customFormat="1" x14ac:dyDescent="0.3">
      <c r="B14" s="31" t="s">
        <v>194</v>
      </c>
      <c r="C14" s="31" t="s">
        <v>51</v>
      </c>
      <c r="D14" s="32" t="s">
        <v>99</v>
      </c>
      <c r="E14" s="40" t="s">
        <v>52</v>
      </c>
      <c r="F14" s="33" t="s">
        <v>284</v>
      </c>
      <c r="G14" s="34">
        <v>2</v>
      </c>
      <c r="H14" s="43">
        <v>0</v>
      </c>
      <c r="I14" s="43">
        <f>ROUND(G14*H14,2)</f>
        <v>0</v>
      </c>
    </row>
    <row r="15" spans="2:10" s="8" customFormat="1" x14ac:dyDescent="0.3">
      <c r="B15" s="31" t="s">
        <v>195</v>
      </c>
      <c r="C15" s="31" t="s">
        <v>51</v>
      </c>
      <c r="D15" s="32" t="s">
        <v>100</v>
      </c>
      <c r="E15" s="40" t="s">
        <v>53</v>
      </c>
      <c r="F15" s="33" t="s">
        <v>58</v>
      </c>
      <c r="G15" s="34">
        <v>1</v>
      </c>
      <c r="H15" s="43">
        <v>0</v>
      </c>
      <c r="I15" s="43">
        <f t="shared" ref="I15:I78" si="0">ROUND(G15*H15,2)</f>
        <v>0</v>
      </c>
    </row>
    <row r="16" spans="2:10" s="8" customFormat="1" x14ac:dyDescent="0.3">
      <c r="B16" s="31" t="s">
        <v>196</v>
      </c>
      <c r="C16" s="31" t="s">
        <v>51</v>
      </c>
      <c r="D16" s="32" t="s">
        <v>101</v>
      </c>
      <c r="E16" s="40" t="s">
        <v>54</v>
      </c>
      <c r="F16" s="33" t="s">
        <v>58</v>
      </c>
      <c r="G16" s="34">
        <v>1</v>
      </c>
      <c r="H16" s="43">
        <v>0</v>
      </c>
      <c r="I16" s="43">
        <f t="shared" si="0"/>
        <v>0</v>
      </c>
    </row>
    <row r="17" spans="1:9" s="8" customFormat="1" x14ac:dyDescent="0.3">
      <c r="B17" s="31" t="s">
        <v>197</v>
      </c>
      <c r="C17" s="31" t="s">
        <v>51</v>
      </c>
      <c r="D17" s="32" t="s">
        <v>102</v>
      </c>
      <c r="E17" s="40" t="s">
        <v>55</v>
      </c>
      <c r="F17" s="33" t="s">
        <v>56</v>
      </c>
      <c r="G17" s="34">
        <v>0.29000000000000004</v>
      </c>
      <c r="H17" s="43">
        <v>0</v>
      </c>
      <c r="I17" s="43">
        <f t="shared" si="0"/>
        <v>0</v>
      </c>
    </row>
    <row r="18" spans="1:9" s="8" customFormat="1" x14ac:dyDescent="0.3">
      <c r="B18" s="31" t="s">
        <v>198</v>
      </c>
      <c r="C18" s="31" t="s">
        <v>51</v>
      </c>
      <c r="D18" s="32" t="s">
        <v>103</v>
      </c>
      <c r="E18" s="40" t="s">
        <v>93</v>
      </c>
      <c r="F18" s="33" t="s">
        <v>58</v>
      </c>
      <c r="G18" s="34">
        <v>1</v>
      </c>
      <c r="H18" s="43">
        <v>0</v>
      </c>
      <c r="I18" s="43">
        <f t="shared" si="0"/>
        <v>0</v>
      </c>
    </row>
    <row r="19" spans="1:9" s="8" customFormat="1" x14ac:dyDescent="0.3">
      <c r="B19" s="31" t="s">
        <v>199</v>
      </c>
      <c r="C19" s="31" t="s">
        <v>51</v>
      </c>
      <c r="D19" s="32" t="s">
        <v>104</v>
      </c>
      <c r="E19" s="40" t="s">
        <v>57</v>
      </c>
      <c r="F19" s="33" t="s">
        <v>58</v>
      </c>
      <c r="G19" s="34">
        <v>1</v>
      </c>
      <c r="H19" s="43">
        <v>0</v>
      </c>
      <c r="I19" s="43">
        <f t="shared" si="0"/>
        <v>0</v>
      </c>
    </row>
    <row r="20" spans="1:9" s="8" customFormat="1" ht="27" x14ac:dyDescent="0.3">
      <c r="A20" s="1"/>
      <c r="B20" s="31" t="s">
        <v>200</v>
      </c>
      <c r="C20" s="31" t="s">
        <v>51</v>
      </c>
      <c r="D20" s="32" t="s">
        <v>279</v>
      </c>
      <c r="E20" s="40" t="s">
        <v>285</v>
      </c>
      <c r="F20" s="33" t="s">
        <v>58</v>
      </c>
      <c r="G20" s="34">
        <v>1</v>
      </c>
      <c r="H20" s="44">
        <v>0</v>
      </c>
      <c r="I20" s="43">
        <f t="shared" si="0"/>
        <v>0</v>
      </c>
    </row>
    <row r="21" spans="1:9" s="8" customFormat="1" x14ac:dyDescent="0.3">
      <c r="B21" s="31" t="s">
        <v>201</v>
      </c>
      <c r="C21" s="31" t="s">
        <v>51</v>
      </c>
      <c r="D21" s="35" t="s">
        <v>97</v>
      </c>
      <c r="E21" s="40" t="s">
        <v>98</v>
      </c>
      <c r="F21" s="33" t="s">
        <v>59</v>
      </c>
      <c r="G21" s="34">
        <v>17.399999999999999</v>
      </c>
      <c r="H21" s="44">
        <v>0</v>
      </c>
      <c r="I21" s="43">
        <f t="shared" si="0"/>
        <v>0</v>
      </c>
    </row>
    <row r="22" spans="1:9" s="8" customFormat="1" x14ac:dyDescent="0.3">
      <c r="B22" s="31" t="s">
        <v>202</v>
      </c>
      <c r="C22" s="31" t="s">
        <v>51</v>
      </c>
      <c r="D22" s="35" t="s">
        <v>137</v>
      </c>
      <c r="E22" s="41" t="s">
        <v>138</v>
      </c>
      <c r="F22" s="33" t="s">
        <v>59</v>
      </c>
      <c r="G22" s="34">
        <v>258.00900000000001</v>
      </c>
      <c r="H22" s="44">
        <v>0</v>
      </c>
      <c r="I22" s="43">
        <f t="shared" si="0"/>
        <v>0</v>
      </c>
    </row>
    <row r="23" spans="1:9" s="8" customFormat="1" ht="27" x14ac:dyDescent="0.3">
      <c r="B23" s="31" t="s">
        <v>203</v>
      </c>
      <c r="C23" s="31" t="s">
        <v>51</v>
      </c>
      <c r="D23" s="35" t="s">
        <v>177</v>
      </c>
      <c r="E23" s="41" t="s">
        <v>176</v>
      </c>
      <c r="F23" s="33" t="s">
        <v>59</v>
      </c>
      <c r="G23" s="34">
        <v>1695.2910000000002</v>
      </c>
      <c r="H23" s="44">
        <v>0</v>
      </c>
      <c r="I23" s="43">
        <f t="shared" si="0"/>
        <v>0</v>
      </c>
    </row>
    <row r="24" spans="1:9" s="8" customFormat="1" x14ac:dyDescent="0.3">
      <c r="B24" s="31" t="s">
        <v>204</v>
      </c>
      <c r="C24" s="31" t="s">
        <v>51</v>
      </c>
      <c r="D24" s="35" t="s">
        <v>113</v>
      </c>
      <c r="E24" s="41" t="s">
        <v>114</v>
      </c>
      <c r="F24" s="33" t="s">
        <v>62</v>
      </c>
      <c r="G24" s="34">
        <v>52.1</v>
      </c>
      <c r="H24" s="44">
        <v>0</v>
      </c>
      <c r="I24" s="43">
        <f t="shared" si="0"/>
        <v>0</v>
      </c>
    </row>
    <row r="25" spans="1:9" s="8" customFormat="1" x14ac:dyDescent="0.3">
      <c r="B25" s="31" t="s">
        <v>205</v>
      </c>
      <c r="C25" s="31" t="s">
        <v>51</v>
      </c>
      <c r="D25" s="35" t="s">
        <v>60</v>
      </c>
      <c r="E25" s="41" t="s">
        <v>61</v>
      </c>
      <c r="F25" s="33" t="s">
        <v>62</v>
      </c>
      <c r="G25" s="34">
        <v>362.5</v>
      </c>
      <c r="H25" s="44">
        <v>0</v>
      </c>
      <c r="I25" s="43">
        <f t="shared" si="0"/>
        <v>0</v>
      </c>
    </row>
    <row r="26" spans="1:9" s="8" customFormat="1" x14ac:dyDescent="0.3">
      <c r="B26" s="31" t="s">
        <v>206</v>
      </c>
      <c r="C26" s="31" t="s">
        <v>51</v>
      </c>
      <c r="D26" s="35" t="s">
        <v>139</v>
      </c>
      <c r="E26" s="41" t="s">
        <v>140</v>
      </c>
      <c r="F26" s="33" t="s">
        <v>62</v>
      </c>
      <c r="G26" s="34">
        <v>434</v>
      </c>
      <c r="H26" s="44">
        <v>0</v>
      </c>
      <c r="I26" s="43">
        <f t="shared" si="0"/>
        <v>0</v>
      </c>
    </row>
    <row r="27" spans="1:9" s="8" customFormat="1" ht="27" x14ac:dyDescent="0.3">
      <c r="B27" s="31" t="s">
        <v>207</v>
      </c>
      <c r="C27" s="31" t="s">
        <v>51</v>
      </c>
      <c r="D27" s="35" t="s">
        <v>63</v>
      </c>
      <c r="E27" s="41" t="s">
        <v>64</v>
      </c>
      <c r="F27" s="33" t="s">
        <v>65</v>
      </c>
      <c r="G27" s="34">
        <v>5</v>
      </c>
      <c r="H27" s="44">
        <v>0</v>
      </c>
      <c r="I27" s="43">
        <f t="shared" si="0"/>
        <v>0</v>
      </c>
    </row>
    <row r="28" spans="1:9" s="8" customFormat="1" ht="27" x14ac:dyDescent="0.3">
      <c r="B28" s="31" t="s">
        <v>208</v>
      </c>
      <c r="C28" s="31" t="s">
        <v>51</v>
      </c>
      <c r="D28" s="35" t="s">
        <v>115</v>
      </c>
      <c r="E28" s="41" t="s">
        <v>116</v>
      </c>
      <c r="F28" s="33" t="s">
        <v>65</v>
      </c>
      <c r="G28" s="34">
        <v>610.93000000000006</v>
      </c>
      <c r="H28" s="44">
        <v>0</v>
      </c>
      <c r="I28" s="43">
        <f t="shared" si="0"/>
        <v>0</v>
      </c>
    </row>
    <row r="29" spans="1:9" s="8" customFormat="1" ht="27" x14ac:dyDescent="0.3">
      <c r="B29" s="31" t="s">
        <v>209</v>
      </c>
      <c r="C29" s="31" t="s">
        <v>51</v>
      </c>
      <c r="D29" s="35" t="s">
        <v>142</v>
      </c>
      <c r="E29" s="41" t="s">
        <v>143</v>
      </c>
      <c r="F29" s="33" t="s">
        <v>65</v>
      </c>
      <c r="G29" s="34">
        <v>29.138000000000002</v>
      </c>
      <c r="H29" s="44">
        <v>0</v>
      </c>
      <c r="I29" s="43">
        <f t="shared" si="0"/>
        <v>0</v>
      </c>
    </row>
    <row r="30" spans="1:9" s="8" customFormat="1" ht="27" x14ac:dyDescent="0.3">
      <c r="B30" s="31" t="s">
        <v>210</v>
      </c>
      <c r="C30" s="31" t="s">
        <v>51</v>
      </c>
      <c r="D30" s="35" t="s">
        <v>211</v>
      </c>
      <c r="E30" s="41" t="s">
        <v>178</v>
      </c>
      <c r="F30" s="33" t="s">
        <v>65</v>
      </c>
      <c r="G30" s="34">
        <v>38.85</v>
      </c>
      <c r="H30" s="44">
        <v>0</v>
      </c>
      <c r="I30" s="43">
        <f t="shared" si="0"/>
        <v>0</v>
      </c>
    </row>
    <row r="31" spans="1:9" s="8" customFormat="1" ht="27" x14ac:dyDescent="0.3">
      <c r="B31" s="31" t="s">
        <v>212</v>
      </c>
      <c r="C31" s="31" t="s">
        <v>51</v>
      </c>
      <c r="D31" s="35" t="s">
        <v>105</v>
      </c>
      <c r="E31" s="41" t="s">
        <v>106</v>
      </c>
      <c r="F31" s="33" t="s">
        <v>65</v>
      </c>
      <c r="G31" s="34">
        <v>620.64300000000003</v>
      </c>
      <c r="H31" s="44">
        <v>0</v>
      </c>
      <c r="I31" s="43">
        <f t="shared" si="0"/>
        <v>0</v>
      </c>
    </row>
    <row r="32" spans="1:9" s="8" customFormat="1" ht="27" x14ac:dyDescent="0.3">
      <c r="B32" s="31" t="s">
        <v>213</v>
      </c>
      <c r="C32" s="31" t="s">
        <v>51</v>
      </c>
      <c r="D32" s="35" t="s">
        <v>107</v>
      </c>
      <c r="E32" s="41" t="s">
        <v>108</v>
      </c>
      <c r="F32" s="33" t="s">
        <v>65</v>
      </c>
      <c r="G32" s="34">
        <v>3103.2130000000002</v>
      </c>
      <c r="H32" s="44">
        <v>0</v>
      </c>
      <c r="I32" s="43">
        <f t="shared" si="0"/>
        <v>0</v>
      </c>
    </row>
    <row r="33" spans="2:10" s="8" customFormat="1" ht="27" x14ac:dyDescent="0.3">
      <c r="B33" s="31" t="s">
        <v>214</v>
      </c>
      <c r="C33" s="31" t="s">
        <v>51</v>
      </c>
      <c r="D33" s="35" t="s">
        <v>215</v>
      </c>
      <c r="E33" s="41" t="s">
        <v>179</v>
      </c>
      <c r="F33" s="33" t="s">
        <v>65</v>
      </c>
      <c r="G33" s="34">
        <v>19.425000000000001</v>
      </c>
      <c r="H33" s="44">
        <v>0</v>
      </c>
      <c r="I33" s="43">
        <f t="shared" si="0"/>
        <v>0</v>
      </c>
    </row>
    <row r="34" spans="2:10" s="8" customFormat="1" ht="40.5" x14ac:dyDescent="0.3">
      <c r="B34" s="31" t="s">
        <v>216</v>
      </c>
      <c r="C34" s="31" t="s">
        <v>51</v>
      </c>
      <c r="D34" s="35" t="s">
        <v>117</v>
      </c>
      <c r="E34" s="41" t="s">
        <v>118</v>
      </c>
      <c r="F34" s="33" t="s">
        <v>71</v>
      </c>
      <c r="G34" s="34">
        <v>1148.1890000000001</v>
      </c>
      <c r="H34" s="44">
        <v>0</v>
      </c>
      <c r="I34" s="43">
        <f t="shared" si="0"/>
        <v>0</v>
      </c>
    </row>
    <row r="35" spans="2:10" s="8" customFormat="1" x14ac:dyDescent="0.3">
      <c r="B35" s="31" t="s">
        <v>217</v>
      </c>
      <c r="C35" s="31" t="s">
        <v>51</v>
      </c>
      <c r="D35" s="35" t="s">
        <v>109</v>
      </c>
      <c r="E35" s="41" t="s">
        <v>110</v>
      </c>
      <c r="F35" s="33" t="s">
        <v>65</v>
      </c>
      <c r="G35" s="34">
        <v>620.64300000000003</v>
      </c>
      <c r="H35" s="44">
        <v>0</v>
      </c>
      <c r="I35" s="43">
        <f t="shared" si="0"/>
        <v>0</v>
      </c>
    </row>
    <row r="36" spans="2:10" s="8" customFormat="1" ht="27" x14ac:dyDescent="0.3">
      <c r="B36" s="31" t="s">
        <v>218</v>
      </c>
      <c r="C36" s="31" t="s">
        <v>51</v>
      </c>
      <c r="D36" s="35" t="s">
        <v>111</v>
      </c>
      <c r="E36" s="41" t="s">
        <v>112</v>
      </c>
      <c r="F36" s="33" t="s">
        <v>65</v>
      </c>
      <c r="G36" s="34">
        <v>19.425000000000001</v>
      </c>
      <c r="H36" s="44">
        <v>0</v>
      </c>
      <c r="I36" s="43">
        <f t="shared" si="0"/>
        <v>0</v>
      </c>
    </row>
    <row r="37" spans="2:10" s="8" customFormat="1" ht="27" x14ac:dyDescent="0.3">
      <c r="B37" s="31" t="s">
        <v>219</v>
      </c>
      <c r="C37" s="31" t="s">
        <v>51</v>
      </c>
      <c r="D37" s="35" t="s">
        <v>144</v>
      </c>
      <c r="E37" s="41" t="s">
        <v>145</v>
      </c>
      <c r="F37" s="33" t="s">
        <v>59</v>
      </c>
      <c r="G37" s="34">
        <v>1953.3000000000002</v>
      </c>
      <c r="H37" s="44">
        <v>0</v>
      </c>
      <c r="I37" s="43">
        <f t="shared" si="0"/>
        <v>0</v>
      </c>
    </row>
    <row r="38" spans="2:10" s="8" customFormat="1" ht="27" x14ac:dyDescent="0.3">
      <c r="B38" s="31" t="s">
        <v>220</v>
      </c>
      <c r="C38" s="31" t="s">
        <v>51</v>
      </c>
      <c r="D38" s="35" t="s">
        <v>66</v>
      </c>
      <c r="E38" s="41" t="s">
        <v>67</v>
      </c>
      <c r="F38" s="33" t="s">
        <v>59</v>
      </c>
      <c r="G38" s="34">
        <v>194.25</v>
      </c>
      <c r="H38" s="44">
        <v>0</v>
      </c>
      <c r="I38" s="43">
        <f t="shared" si="0"/>
        <v>0</v>
      </c>
    </row>
    <row r="39" spans="2:10" s="8" customFormat="1" x14ac:dyDescent="0.3">
      <c r="B39" s="39" t="s">
        <v>221</v>
      </c>
      <c r="C39" s="39" t="s">
        <v>68</v>
      </c>
      <c r="D39" s="39" t="s">
        <v>69</v>
      </c>
      <c r="E39" s="42" t="s">
        <v>70</v>
      </c>
      <c r="F39" s="37" t="s">
        <v>71</v>
      </c>
      <c r="G39" s="38">
        <v>38.85</v>
      </c>
      <c r="H39" s="45">
        <v>0</v>
      </c>
      <c r="I39" s="45">
        <f t="shared" si="0"/>
        <v>0</v>
      </c>
    </row>
    <row r="40" spans="2:10" s="8" customFormat="1" ht="27" x14ac:dyDescent="0.3">
      <c r="B40" s="31" t="s">
        <v>222</v>
      </c>
      <c r="C40" s="31" t="s">
        <v>51</v>
      </c>
      <c r="D40" s="35" t="s">
        <v>72</v>
      </c>
      <c r="E40" s="41" t="s">
        <v>73</v>
      </c>
      <c r="F40" s="33" t="s">
        <v>59</v>
      </c>
      <c r="G40" s="34">
        <v>194.25</v>
      </c>
      <c r="H40" s="44">
        <v>0</v>
      </c>
      <c r="I40" s="43">
        <f t="shared" si="0"/>
        <v>0</v>
      </c>
    </row>
    <row r="41" spans="2:10" s="8" customFormat="1" x14ac:dyDescent="0.3">
      <c r="B41" s="39" t="s">
        <v>223</v>
      </c>
      <c r="C41" s="39" t="s">
        <v>68</v>
      </c>
      <c r="D41" s="39" t="s">
        <v>74</v>
      </c>
      <c r="E41" s="42" t="s">
        <v>75</v>
      </c>
      <c r="F41" s="37" t="s">
        <v>76</v>
      </c>
      <c r="G41" s="38">
        <v>7.77</v>
      </c>
      <c r="H41" s="45">
        <v>0</v>
      </c>
      <c r="I41" s="45">
        <f t="shared" si="0"/>
        <v>0</v>
      </c>
    </row>
    <row r="42" spans="2:10" s="8" customFormat="1" ht="27" x14ac:dyDescent="0.3">
      <c r="B42" s="31" t="s">
        <v>224</v>
      </c>
      <c r="C42" s="31" t="s">
        <v>51</v>
      </c>
      <c r="D42" s="35" t="s">
        <v>77</v>
      </c>
      <c r="E42" s="41" t="s">
        <v>78</v>
      </c>
      <c r="F42" s="33" t="s">
        <v>59</v>
      </c>
      <c r="G42" s="34">
        <v>194.25</v>
      </c>
      <c r="H42" s="44">
        <v>0</v>
      </c>
      <c r="I42" s="43">
        <f t="shared" si="0"/>
        <v>0</v>
      </c>
    </row>
    <row r="43" spans="2:10" s="8" customFormat="1" x14ac:dyDescent="0.3">
      <c r="B43" s="31" t="s">
        <v>225</v>
      </c>
      <c r="C43" s="31" t="s">
        <v>51</v>
      </c>
      <c r="D43" s="35" t="s">
        <v>79</v>
      </c>
      <c r="E43" s="41" t="s">
        <v>80</v>
      </c>
      <c r="F43" s="33" t="s">
        <v>59</v>
      </c>
      <c r="G43" s="34">
        <v>194.25</v>
      </c>
      <c r="H43" s="44">
        <v>0</v>
      </c>
      <c r="I43" s="43">
        <f t="shared" si="0"/>
        <v>0</v>
      </c>
    </row>
    <row r="44" spans="2:10" ht="27" x14ac:dyDescent="0.3">
      <c r="B44" s="31" t="s">
        <v>226</v>
      </c>
      <c r="C44" s="31" t="s">
        <v>51</v>
      </c>
      <c r="D44" s="35" t="s">
        <v>91</v>
      </c>
      <c r="E44" s="41" t="s">
        <v>92</v>
      </c>
      <c r="F44" s="33" t="s">
        <v>59</v>
      </c>
      <c r="G44" s="34">
        <v>17.399999999999999</v>
      </c>
      <c r="H44" s="44">
        <v>0</v>
      </c>
      <c r="I44" s="43">
        <f t="shared" si="0"/>
        <v>0</v>
      </c>
      <c r="J44" s="8"/>
    </row>
    <row r="45" spans="2:10" x14ac:dyDescent="0.3">
      <c r="B45" s="31" t="s">
        <v>227</v>
      </c>
      <c r="C45" s="31" t="s">
        <v>51</v>
      </c>
      <c r="D45" s="35" t="s">
        <v>146</v>
      </c>
      <c r="E45" s="41" t="s">
        <v>147</v>
      </c>
      <c r="F45" s="33" t="s">
        <v>59</v>
      </c>
      <c r="G45" s="34">
        <v>2802.4</v>
      </c>
      <c r="H45" s="44">
        <v>0</v>
      </c>
      <c r="I45" s="43">
        <f t="shared" si="0"/>
        <v>0</v>
      </c>
      <c r="J45" s="8"/>
    </row>
    <row r="46" spans="2:10" x14ac:dyDescent="0.3">
      <c r="B46" s="31" t="s">
        <v>228</v>
      </c>
      <c r="C46" s="31" t="s">
        <v>51</v>
      </c>
      <c r="D46" s="35" t="s">
        <v>148</v>
      </c>
      <c r="E46" s="41" t="s">
        <v>149</v>
      </c>
      <c r="F46" s="33" t="s">
        <v>59</v>
      </c>
      <c r="G46" s="34">
        <v>201.8</v>
      </c>
      <c r="H46" s="44">
        <v>0</v>
      </c>
      <c r="I46" s="43">
        <f t="shared" si="0"/>
        <v>0</v>
      </c>
      <c r="J46" s="8"/>
    </row>
    <row r="47" spans="2:10" ht="27" x14ac:dyDescent="0.3">
      <c r="B47" s="31" t="s">
        <v>229</v>
      </c>
      <c r="C47" s="31" t="s">
        <v>51</v>
      </c>
      <c r="D47" s="35" t="s">
        <v>230</v>
      </c>
      <c r="E47" s="41" t="s">
        <v>180</v>
      </c>
      <c r="F47" s="33" t="s">
        <v>59</v>
      </c>
      <c r="G47" s="34">
        <v>1828.1350000000002</v>
      </c>
      <c r="H47" s="44">
        <v>0</v>
      </c>
      <c r="I47" s="43">
        <f t="shared" si="0"/>
        <v>0</v>
      </c>
      <c r="J47" s="53"/>
    </row>
    <row r="48" spans="2:10" x14ac:dyDescent="0.3">
      <c r="B48" s="31" t="s">
        <v>231</v>
      </c>
      <c r="C48" s="31" t="s">
        <v>51</v>
      </c>
      <c r="D48" s="35" t="s">
        <v>232</v>
      </c>
      <c r="E48" s="41" t="s">
        <v>181</v>
      </c>
      <c r="F48" s="33" t="s">
        <v>59</v>
      </c>
      <c r="G48" s="34">
        <v>25.760000000000005</v>
      </c>
      <c r="H48" s="44">
        <v>0</v>
      </c>
      <c r="I48" s="43">
        <f t="shared" si="0"/>
        <v>0</v>
      </c>
      <c r="J48" s="53"/>
    </row>
    <row r="49" spans="2:10" ht="27" x14ac:dyDescent="0.3">
      <c r="B49" s="31" t="s">
        <v>233</v>
      </c>
      <c r="C49" s="31" t="s">
        <v>51</v>
      </c>
      <c r="D49" s="35" t="s">
        <v>150</v>
      </c>
      <c r="E49" s="41" t="s">
        <v>151</v>
      </c>
      <c r="F49" s="33" t="s">
        <v>59</v>
      </c>
      <c r="G49" s="34">
        <v>1828.1350000000002</v>
      </c>
      <c r="H49" s="44">
        <v>0</v>
      </c>
      <c r="I49" s="43">
        <f t="shared" si="0"/>
        <v>0</v>
      </c>
      <c r="J49" s="53"/>
    </row>
    <row r="50" spans="2:10" ht="27" x14ac:dyDescent="0.3">
      <c r="B50" s="31" t="s">
        <v>234</v>
      </c>
      <c r="C50" s="31" t="s">
        <v>51</v>
      </c>
      <c r="D50" s="35" t="s">
        <v>235</v>
      </c>
      <c r="E50" s="41" t="s">
        <v>182</v>
      </c>
      <c r="F50" s="33" t="s">
        <v>59</v>
      </c>
      <c r="G50" s="34">
        <v>1828.1350000000002</v>
      </c>
      <c r="H50" s="44">
        <v>0</v>
      </c>
      <c r="I50" s="43">
        <f t="shared" si="0"/>
        <v>0</v>
      </c>
      <c r="J50" s="8"/>
    </row>
    <row r="51" spans="2:10" ht="27" x14ac:dyDescent="0.3">
      <c r="B51" s="31" t="s">
        <v>236</v>
      </c>
      <c r="C51" s="31" t="s">
        <v>51</v>
      </c>
      <c r="D51" s="35" t="s">
        <v>237</v>
      </c>
      <c r="E51" s="41" t="s">
        <v>183</v>
      </c>
      <c r="F51" s="33" t="s">
        <v>59</v>
      </c>
      <c r="G51" s="34">
        <v>17.399999999999999</v>
      </c>
      <c r="H51" s="44">
        <v>0</v>
      </c>
      <c r="I51" s="43">
        <f t="shared" si="0"/>
        <v>0</v>
      </c>
      <c r="J51" s="53"/>
    </row>
    <row r="52" spans="2:10" x14ac:dyDescent="0.3">
      <c r="B52" s="31" t="s">
        <v>238</v>
      </c>
      <c r="C52" s="31" t="s">
        <v>51</v>
      </c>
      <c r="D52" s="35" t="s">
        <v>239</v>
      </c>
      <c r="E52" s="41" t="s">
        <v>184</v>
      </c>
      <c r="F52" s="33" t="s">
        <v>62</v>
      </c>
      <c r="G52" s="34">
        <v>32.9</v>
      </c>
      <c r="H52" s="44">
        <v>0</v>
      </c>
      <c r="I52" s="43">
        <f t="shared" si="0"/>
        <v>0</v>
      </c>
      <c r="J52" s="53"/>
    </row>
    <row r="53" spans="2:10" x14ac:dyDescent="0.3">
      <c r="B53" s="39" t="s">
        <v>240</v>
      </c>
      <c r="C53" s="39" t="s">
        <v>68</v>
      </c>
      <c r="D53" s="39" t="s">
        <v>241</v>
      </c>
      <c r="E53" s="42" t="s">
        <v>185</v>
      </c>
      <c r="F53" s="37" t="s">
        <v>81</v>
      </c>
      <c r="G53" s="38">
        <v>33</v>
      </c>
      <c r="H53" s="45">
        <v>0</v>
      </c>
      <c r="I53" s="45">
        <f t="shared" si="0"/>
        <v>0</v>
      </c>
      <c r="J53" s="8"/>
    </row>
    <row r="54" spans="2:10" x14ac:dyDescent="0.3">
      <c r="B54" s="31" t="s">
        <v>242</v>
      </c>
      <c r="C54" s="31" t="s">
        <v>51</v>
      </c>
      <c r="D54" s="35" t="s">
        <v>243</v>
      </c>
      <c r="E54" s="41" t="s">
        <v>186</v>
      </c>
      <c r="F54" s="33" t="s">
        <v>59</v>
      </c>
      <c r="G54" s="34">
        <v>13.979999999999999</v>
      </c>
      <c r="H54" s="44">
        <v>0</v>
      </c>
      <c r="I54" s="43">
        <f t="shared" si="0"/>
        <v>0</v>
      </c>
      <c r="J54" s="8"/>
    </row>
    <row r="55" spans="2:10" x14ac:dyDescent="0.3">
      <c r="B55" s="31" t="s">
        <v>244</v>
      </c>
      <c r="C55" s="31" t="s">
        <v>141</v>
      </c>
      <c r="D55" s="35" t="s">
        <v>280</v>
      </c>
      <c r="E55" s="41" t="s">
        <v>187</v>
      </c>
      <c r="F55" s="33" t="s">
        <v>62</v>
      </c>
      <c r="G55" s="34">
        <v>50.35</v>
      </c>
      <c r="H55" s="44">
        <v>0</v>
      </c>
      <c r="I55" s="43">
        <f t="shared" si="0"/>
        <v>0</v>
      </c>
      <c r="J55" s="8"/>
    </row>
    <row r="56" spans="2:10" ht="27" x14ac:dyDescent="0.3">
      <c r="B56" s="31" t="s">
        <v>245</v>
      </c>
      <c r="C56" s="31" t="s">
        <v>141</v>
      </c>
      <c r="D56" s="35" t="s">
        <v>281</v>
      </c>
      <c r="E56" s="41" t="s">
        <v>188</v>
      </c>
      <c r="F56" s="33" t="s">
        <v>62</v>
      </c>
      <c r="G56" s="34">
        <v>10.75</v>
      </c>
      <c r="H56" s="44">
        <v>0</v>
      </c>
      <c r="I56" s="43">
        <f t="shared" si="0"/>
        <v>0</v>
      </c>
      <c r="J56" s="8"/>
    </row>
    <row r="57" spans="2:10" ht="27" x14ac:dyDescent="0.3">
      <c r="B57" s="31" t="s">
        <v>246</v>
      </c>
      <c r="C57" s="31" t="s">
        <v>51</v>
      </c>
      <c r="D57" s="35" t="s">
        <v>119</v>
      </c>
      <c r="E57" s="41" t="s">
        <v>120</v>
      </c>
      <c r="F57" s="33" t="s">
        <v>81</v>
      </c>
      <c r="G57" s="34">
        <v>10</v>
      </c>
      <c r="H57" s="44">
        <v>0</v>
      </c>
      <c r="I57" s="43">
        <f t="shared" si="0"/>
        <v>0</v>
      </c>
      <c r="J57" s="8"/>
    </row>
    <row r="58" spans="2:10" ht="27" x14ac:dyDescent="0.3">
      <c r="B58" s="31" t="s">
        <v>247</v>
      </c>
      <c r="C58" s="31" t="s">
        <v>51</v>
      </c>
      <c r="D58" s="35">
        <v>899431111</v>
      </c>
      <c r="E58" s="41" t="s">
        <v>152</v>
      </c>
      <c r="F58" s="33" t="s">
        <v>81</v>
      </c>
      <c r="G58" s="34">
        <v>17</v>
      </c>
      <c r="H58" s="44">
        <v>0</v>
      </c>
      <c r="I58" s="43">
        <f t="shared" si="0"/>
        <v>0</v>
      </c>
      <c r="J58" s="8"/>
    </row>
    <row r="59" spans="2:10" ht="27" x14ac:dyDescent="0.3">
      <c r="B59" s="31" t="s">
        <v>248</v>
      </c>
      <c r="C59" s="31" t="s">
        <v>141</v>
      </c>
      <c r="D59" s="35" t="s">
        <v>153</v>
      </c>
      <c r="E59" s="41" t="s">
        <v>155</v>
      </c>
      <c r="F59" s="33" t="s">
        <v>81</v>
      </c>
      <c r="G59" s="34">
        <v>11</v>
      </c>
      <c r="H59" s="44">
        <v>0</v>
      </c>
      <c r="I59" s="43">
        <f t="shared" si="0"/>
        <v>0</v>
      </c>
      <c r="J59" s="8"/>
    </row>
    <row r="60" spans="2:10" x14ac:dyDescent="0.3">
      <c r="B60" s="31" t="s">
        <v>249</v>
      </c>
      <c r="C60" s="31" t="s">
        <v>141</v>
      </c>
      <c r="D60" s="35" t="s">
        <v>154</v>
      </c>
      <c r="E60" s="41" t="s">
        <v>156</v>
      </c>
      <c r="F60" s="33" t="s">
        <v>62</v>
      </c>
      <c r="G60" s="34">
        <v>39</v>
      </c>
      <c r="H60" s="44">
        <v>0</v>
      </c>
      <c r="I60" s="43">
        <f t="shared" si="0"/>
        <v>0</v>
      </c>
      <c r="J60" s="8"/>
    </row>
    <row r="61" spans="2:10" ht="27" x14ac:dyDescent="0.3">
      <c r="B61" s="31" t="s">
        <v>250</v>
      </c>
      <c r="C61" s="31" t="s">
        <v>51</v>
      </c>
      <c r="D61" s="35" t="s">
        <v>157</v>
      </c>
      <c r="E61" s="41" t="s">
        <v>158</v>
      </c>
      <c r="F61" s="33" t="s">
        <v>62</v>
      </c>
      <c r="G61" s="34">
        <v>55</v>
      </c>
      <c r="H61" s="44">
        <v>0</v>
      </c>
      <c r="I61" s="43">
        <f t="shared" si="0"/>
        <v>0</v>
      </c>
      <c r="J61" s="8"/>
    </row>
    <row r="62" spans="2:10" ht="27" x14ac:dyDescent="0.3">
      <c r="B62" s="31">
        <v>49</v>
      </c>
      <c r="C62" s="31" t="s">
        <v>51</v>
      </c>
      <c r="D62" s="35" t="s">
        <v>251</v>
      </c>
      <c r="E62" s="41" t="s">
        <v>189</v>
      </c>
      <c r="F62" s="33" t="s">
        <v>62</v>
      </c>
      <c r="G62" s="34">
        <v>45</v>
      </c>
      <c r="H62" s="44">
        <v>0</v>
      </c>
      <c r="I62" s="43">
        <f>ROUND(G62*H62,2)</f>
        <v>0</v>
      </c>
      <c r="J62" s="8"/>
    </row>
    <row r="63" spans="2:10" ht="27" x14ac:dyDescent="0.3">
      <c r="B63" s="31">
        <v>50</v>
      </c>
      <c r="C63" s="31" t="s">
        <v>51</v>
      </c>
      <c r="D63" s="35" t="s">
        <v>121</v>
      </c>
      <c r="E63" s="41" t="s">
        <v>122</v>
      </c>
      <c r="F63" s="33" t="s">
        <v>59</v>
      </c>
      <c r="G63" s="34">
        <v>1</v>
      </c>
      <c r="H63" s="44">
        <v>0</v>
      </c>
      <c r="I63" s="43">
        <f t="shared" si="0"/>
        <v>0</v>
      </c>
      <c r="J63" s="8"/>
    </row>
    <row r="64" spans="2:10" ht="27" x14ac:dyDescent="0.3">
      <c r="B64" s="31" t="s">
        <v>252</v>
      </c>
      <c r="C64" s="31" t="s">
        <v>51</v>
      </c>
      <c r="D64" s="35" t="s">
        <v>253</v>
      </c>
      <c r="E64" s="41" t="s">
        <v>190</v>
      </c>
      <c r="F64" s="33" t="s">
        <v>62</v>
      </c>
      <c r="G64" s="34">
        <v>128.80000000000001</v>
      </c>
      <c r="H64" s="44">
        <v>0</v>
      </c>
      <c r="I64" s="43">
        <f t="shared" si="0"/>
        <v>0</v>
      </c>
      <c r="J64" s="8"/>
    </row>
    <row r="65" spans="2:9" x14ac:dyDescent="0.3">
      <c r="B65" s="39" t="s">
        <v>254</v>
      </c>
      <c r="C65" s="39" t="s">
        <v>68</v>
      </c>
      <c r="D65" s="39" t="s">
        <v>255</v>
      </c>
      <c r="E65" s="42" t="s">
        <v>191</v>
      </c>
      <c r="F65" s="37" t="s">
        <v>62</v>
      </c>
      <c r="G65" s="38">
        <v>130</v>
      </c>
      <c r="H65" s="45">
        <v>0</v>
      </c>
      <c r="I65" s="45">
        <f t="shared" si="0"/>
        <v>0</v>
      </c>
    </row>
    <row r="66" spans="2:9" ht="27" x14ac:dyDescent="0.3">
      <c r="B66" s="31" t="s">
        <v>256</v>
      </c>
      <c r="C66" s="31" t="s">
        <v>51</v>
      </c>
      <c r="D66" s="35" t="s">
        <v>159</v>
      </c>
      <c r="E66" s="41" t="s">
        <v>160</v>
      </c>
      <c r="F66" s="33" t="s">
        <v>62</v>
      </c>
      <c r="G66" s="34">
        <v>514.9</v>
      </c>
      <c r="H66" s="44">
        <v>0</v>
      </c>
      <c r="I66" s="43">
        <f t="shared" si="0"/>
        <v>0</v>
      </c>
    </row>
    <row r="67" spans="2:9" x14ac:dyDescent="0.3">
      <c r="B67" s="39" t="s">
        <v>257</v>
      </c>
      <c r="C67" s="39" t="s">
        <v>68</v>
      </c>
      <c r="D67" s="39" t="s">
        <v>161</v>
      </c>
      <c r="E67" s="42" t="s">
        <v>162</v>
      </c>
      <c r="F67" s="37" t="s">
        <v>59</v>
      </c>
      <c r="G67" s="38">
        <v>61.79</v>
      </c>
      <c r="H67" s="45">
        <v>0</v>
      </c>
      <c r="I67" s="45">
        <f t="shared" si="0"/>
        <v>0</v>
      </c>
    </row>
    <row r="68" spans="2:9" ht="27" x14ac:dyDescent="0.3">
      <c r="B68" s="31" t="s">
        <v>258</v>
      </c>
      <c r="C68" s="31" t="s">
        <v>51</v>
      </c>
      <c r="D68" s="35" t="s">
        <v>163</v>
      </c>
      <c r="E68" s="41" t="s">
        <v>164</v>
      </c>
      <c r="F68" s="33" t="s">
        <v>62</v>
      </c>
      <c r="G68" s="34">
        <v>423.2</v>
      </c>
      <c r="H68" s="44">
        <v>0</v>
      </c>
      <c r="I68" s="43">
        <f t="shared" si="0"/>
        <v>0</v>
      </c>
    </row>
    <row r="69" spans="2:9" x14ac:dyDescent="0.3">
      <c r="B69" s="39" t="s">
        <v>259</v>
      </c>
      <c r="C69" s="39" t="s">
        <v>68</v>
      </c>
      <c r="D69" s="39" t="s">
        <v>165</v>
      </c>
      <c r="E69" s="42" t="s">
        <v>192</v>
      </c>
      <c r="F69" s="37" t="s">
        <v>81</v>
      </c>
      <c r="G69" s="38">
        <v>259</v>
      </c>
      <c r="H69" s="45">
        <v>0</v>
      </c>
      <c r="I69" s="45">
        <f t="shared" si="0"/>
        <v>0</v>
      </c>
    </row>
    <row r="70" spans="2:9" x14ac:dyDescent="0.3">
      <c r="B70" s="39" t="s">
        <v>260</v>
      </c>
      <c r="C70" s="39" t="s">
        <v>68</v>
      </c>
      <c r="D70" s="39" t="s">
        <v>166</v>
      </c>
      <c r="E70" s="42" t="s">
        <v>167</v>
      </c>
      <c r="F70" s="37" t="s">
        <v>81</v>
      </c>
      <c r="G70" s="38">
        <v>38</v>
      </c>
      <c r="H70" s="45">
        <v>0</v>
      </c>
      <c r="I70" s="45">
        <f t="shared" si="0"/>
        <v>0</v>
      </c>
    </row>
    <row r="71" spans="2:9" x14ac:dyDescent="0.3">
      <c r="B71" s="39" t="s">
        <v>261</v>
      </c>
      <c r="C71" s="39" t="s">
        <v>68</v>
      </c>
      <c r="D71" s="39" t="s">
        <v>168</v>
      </c>
      <c r="E71" s="42" t="s">
        <v>169</v>
      </c>
      <c r="F71" s="37" t="s">
        <v>81</v>
      </c>
      <c r="G71" s="38">
        <v>131</v>
      </c>
      <c r="H71" s="45">
        <v>0</v>
      </c>
      <c r="I71" s="45">
        <f t="shared" si="0"/>
        <v>0</v>
      </c>
    </row>
    <row r="72" spans="2:9" ht="27" x14ac:dyDescent="0.3">
      <c r="B72" s="31" t="s">
        <v>262</v>
      </c>
      <c r="C72" s="31" t="s">
        <v>51</v>
      </c>
      <c r="D72" s="35" t="s">
        <v>82</v>
      </c>
      <c r="E72" s="41" t="s">
        <v>83</v>
      </c>
      <c r="F72" s="33" t="s">
        <v>62</v>
      </c>
      <c r="G72" s="34">
        <v>58.300000000000004</v>
      </c>
      <c r="H72" s="44">
        <v>0</v>
      </c>
      <c r="I72" s="43">
        <f t="shared" si="0"/>
        <v>0</v>
      </c>
    </row>
    <row r="73" spans="2:9" x14ac:dyDescent="0.3">
      <c r="B73" s="39" t="s">
        <v>263</v>
      </c>
      <c r="C73" s="39" t="s">
        <v>68</v>
      </c>
      <c r="D73" s="39" t="s">
        <v>170</v>
      </c>
      <c r="E73" s="42" t="s">
        <v>171</v>
      </c>
      <c r="F73" s="37" t="s">
        <v>81</v>
      </c>
      <c r="G73" s="38">
        <v>60</v>
      </c>
      <c r="H73" s="45">
        <v>0</v>
      </c>
      <c r="I73" s="45">
        <f t="shared" si="0"/>
        <v>0</v>
      </c>
    </row>
    <row r="74" spans="2:9" ht="27" x14ac:dyDescent="0.3">
      <c r="B74" s="31" t="s">
        <v>264</v>
      </c>
      <c r="C74" s="31" t="s">
        <v>51</v>
      </c>
      <c r="D74" s="35" t="s">
        <v>84</v>
      </c>
      <c r="E74" s="41" t="s">
        <v>85</v>
      </c>
      <c r="F74" s="33" t="s">
        <v>65</v>
      </c>
      <c r="G74" s="34">
        <v>21.060000000000002</v>
      </c>
      <c r="H74" s="44">
        <v>0</v>
      </c>
      <c r="I74" s="43">
        <f t="shared" si="0"/>
        <v>0</v>
      </c>
    </row>
    <row r="75" spans="2:9" ht="27" x14ac:dyDescent="0.3">
      <c r="B75" s="31" t="s">
        <v>265</v>
      </c>
      <c r="C75" s="31" t="s">
        <v>51</v>
      </c>
      <c r="D75" s="35" t="s">
        <v>86</v>
      </c>
      <c r="E75" s="41" t="s">
        <v>87</v>
      </c>
      <c r="F75" s="33" t="s">
        <v>62</v>
      </c>
      <c r="G75" s="34">
        <v>175.7</v>
      </c>
      <c r="H75" s="44">
        <v>0</v>
      </c>
      <c r="I75" s="43">
        <f t="shared" si="0"/>
        <v>0</v>
      </c>
    </row>
    <row r="76" spans="2:9" ht="27" x14ac:dyDescent="0.3">
      <c r="B76" s="31" t="s">
        <v>266</v>
      </c>
      <c r="C76" s="31" t="s">
        <v>51</v>
      </c>
      <c r="D76" s="35" t="s">
        <v>88</v>
      </c>
      <c r="E76" s="41" t="s">
        <v>89</v>
      </c>
      <c r="F76" s="33" t="s">
        <v>62</v>
      </c>
      <c r="G76" s="34">
        <v>175.7</v>
      </c>
      <c r="H76" s="44">
        <v>0</v>
      </c>
      <c r="I76" s="43">
        <f t="shared" si="0"/>
        <v>0</v>
      </c>
    </row>
    <row r="77" spans="2:9" ht="27" x14ac:dyDescent="0.3">
      <c r="B77" s="31" t="s">
        <v>267</v>
      </c>
      <c r="C77" s="31" t="s">
        <v>51</v>
      </c>
      <c r="D77" s="35" t="s">
        <v>268</v>
      </c>
      <c r="E77" s="41" t="s">
        <v>193</v>
      </c>
      <c r="F77" s="33" t="s">
        <v>59</v>
      </c>
      <c r="G77" s="34">
        <v>1765.48</v>
      </c>
      <c r="H77" s="44">
        <v>0</v>
      </c>
      <c r="I77" s="43">
        <f t="shared" si="0"/>
        <v>0</v>
      </c>
    </row>
    <row r="78" spans="2:9" x14ac:dyDescent="0.3">
      <c r="B78" s="31" t="s">
        <v>269</v>
      </c>
      <c r="C78" s="31" t="s">
        <v>51</v>
      </c>
      <c r="D78" s="35" t="s">
        <v>172</v>
      </c>
      <c r="E78" s="41" t="s">
        <v>173</v>
      </c>
      <c r="F78" s="33" t="s">
        <v>62</v>
      </c>
      <c r="G78" s="34">
        <v>704.4</v>
      </c>
      <c r="H78" s="44">
        <v>0</v>
      </c>
      <c r="I78" s="43">
        <f t="shared" si="0"/>
        <v>0</v>
      </c>
    </row>
    <row r="79" spans="2:9" ht="27" x14ac:dyDescent="0.3">
      <c r="B79" s="31" t="s">
        <v>270</v>
      </c>
      <c r="C79" s="31" t="s">
        <v>51</v>
      </c>
      <c r="D79" s="35" t="s">
        <v>174</v>
      </c>
      <c r="E79" s="41" t="s">
        <v>175</v>
      </c>
      <c r="F79" s="33" t="s">
        <v>59</v>
      </c>
      <c r="G79" s="34">
        <v>1828.1350000000002</v>
      </c>
      <c r="H79" s="44">
        <v>0</v>
      </c>
      <c r="I79" s="43">
        <f t="shared" ref="I79:I87" si="1">ROUND(G79*H79,2)</f>
        <v>0</v>
      </c>
    </row>
    <row r="80" spans="2:9" x14ac:dyDescent="0.3">
      <c r="B80" s="31" t="s">
        <v>271</v>
      </c>
      <c r="C80" s="31" t="s">
        <v>51</v>
      </c>
      <c r="D80" s="35" t="s">
        <v>94</v>
      </c>
      <c r="E80" s="41" t="s">
        <v>123</v>
      </c>
      <c r="F80" s="33" t="s">
        <v>65</v>
      </c>
      <c r="G80" s="34">
        <v>14.583</v>
      </c>
      <c r="H80" s="44">
        <v>0</v>
      </c>
      <c r="I80" s="43">
        <f t="shared" si="1"/>
        <v>0</v>
      </c>
    </row>
    <row r="81" spans="2:9" ht="27" x14ac:dyDescent="0.3">
      <c r="B81" s="31" t="s">
        <v>272</v>
      </c>
      <c r="C81" s="31" t="s">
        <v>51</v>
      </c>
      <c r="D81" s="35" t="s">
        <v>124</v>
      </c>
      <c r="E81" s="41" t="s">
        <v>125</v>
      </c>
      <c r="F81" s="33" t="s">
        <v>59</v>
      </c>
      <c r="G81" s="34">
        <v>17.399999999999999</v>
      </c>
      <c r="H81" s="44">
        <v>0</v>
      </c>
      <c r="I81" s="43">
        <f t="shared" si="1"/>
        <v>0</v>
      </c>
    </row>
    <row r="82" spans="2:9" x14ac:dyDescent="0.3">
      <c r="B82" s="31" t="s">
        <v>273</v>
      </c>
      <c r="C82" s="31" t="s">
        <v>51</v>
      </c>
      <c r="D82" s="35" t="s">
        <v>126</v>
      </c>
      <c r="E82" s="41" t="s">
        <v>127</v>
      </c>
      <c r="F82" s="33" t="s">
        <v>71</v>
      </c>
      <c r="G82" s="34">
        <v>653.63800000000003</v>
      </c>
      <c r="H82" s="44">
        <v>0</v>
      </c>
      <c r="I82" s="43">
        <f t="shared" si="1"/>
        <v>0</v>
      </c>
    </row>
    <row r="83" spans="2:9" ht="27" x14ac:dyDescent="0.3">
      <c r="B83" s="31" t="s">
        <v>274</v>
      </c>
      <c r="C83" s="31" t="s">
        <v>51</v>
      </c>
      <c r="D83" s="35" t="s">
        <v>128</v>
      </c>
      <c r="E83" s="41" t="s">
        <v>129</v>
      </c>
      <c r="F83" s="33" t="s">
        <v>71</v>
      </c>
      <c r="G83" s="34">
        <v>9150.9359999999997</v>
      </c>
      <c r="H83" s="44">
        <v>0</v>
      </c>
      <c r="I83" s="43">
        <f t="shared" si="1"/>
        <v>0</v>
      </c>
    </row>
    <row r="84" spans="2:9" x14ac:dyDescent="0.3">
      <c r="B84" s="31" t="s">
        <v>275</v>
      </c>
      <c r="C84" s="31" t="s">
        <v>51</v>
      </c>
      <c r="D84" s="35" t="s">
        <v>130</v>
      </c>
      <c r="E84" s="41" t="s">
        <v>90</v>
      </c>
      <c r="F84" s="33" t="s">
        <v>71</v>
      </c>
      <c r="G84" s="34">
        <v>219.64400000000001</v>
      </c>
      <c r="H84" s="44">
        <v>0</v>
      </c>
      <c r="I84" s="43">
        <f t="shared" si="1"/>
        <v>0</v>
      </c>
    </row>
    <row r="85" spans="2:9" ht="27" x14ac:dyDescent="0.3">
      <c r="B85" s="31" t="s">
        <v>276</v>
      </c>
      <c r="C85" s="31" t="s">
        <v>51</v>
      </c>
      <c r="D85" s="35" t="s">
        <v>131</v>
      </c>
      <c r="E85" s="41" t="s">
        <v>132</v>
      </c>
      <c r="F85" s="33" t="s">
        <v>71</v>
      </c>
      <c r="G85" s="34">
        <v>153.59399999999999</v>
      </c>
      <c r="H85" s="44">
        <v>0</v>
      </c>
      <c r="I85" s="43">
        <f t="shared" si="1"/>
        <v>0</v>
      </c>
    </row>
    <row r="86" spans="2:9" ht="40.5" x14ac:dyDescent="0.3">
      <c r="B86" s="31" t="s">
        <v>277</v>
      </c>
      <c r="C86" s="31" t="s">
        <v>51</v>
      </c>
      <c r="D86" s="35" t="s">
        <v>133</v>
      </c>
      <c r="E86" s="41" t="s">
        <v>134</v>
      </c>
      <c r="F86" s="33" t="s">
        <v>71</v>
      </c>
      <c r="G86" s="34">
        <v>500.04500000000002</v>
      </c>
      <c r="H86" s="44">
        <v>0</v>
      </c>
      <c r="I86" s="43">
        <f t="shared" si="1"/>
        <v>0</v>
      </c>
    </row>
    <row r="87" spans="2:9" ht="27" x14ac:dyDescent="0.3">
      <c r="B87" s="36" t="s">
        <v>278</v>
      </c>
      <c r="C87" s="36" t="s">
        <v>51</v>
      </c>
      <c r="D87" s="32" t="s">
        <v>135</v>
      </c>
      <c r="E87" s="40" t="s">
        <v>136</v>
      </c>
      <c r="F87" s="33" t="s">
        <v>71</v>
      </c>
      <c r="G87" s="34">
        <v>2302.9650000000001</v>
      </c>
      <c r="H87" s="43">
        <v>0</v>
      </c>
      <c r="I87" s="43">
        <f t="shared" si="1"/>
        <v>0</v>
      </c>
    </row>
  </sheetData>
  <sheetProtection selectLockedCells="1" selectUnlockedCells="1"/>
  <mergeCells count="1">
    <mergeCell ref="B1:I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Rekapitulace</vt:lpstr>
      <vt:lpstr>Rozpočet</vt:lpstr>
      <vt:lpstr>Rozpočet!_____Excel_BuiltIn_Print_Titles</vt:lpstr>
      <vt:lpstr>Rozpočet!____Excel_BuiltIn_Print_Titles</vt:lpstr>
      <vt:lpstr>Rozpočet!___Excel_BuiltIn_Print_Titles</vt:lpstr>
      <vt:lpstr>Rozpočet!__Excel_BuiltIn_Print_Titles</vt:lpstr>
      <vt:lpstr>Rozpočet!_Excel_BuiltIn_Print_Titles</vt:lpstr>
      <vt:lpstr>Rozpočet!Excel_BuiltIn_Print_Titles</vt:lpstr>
      <vt:lpstr>Rozpočet!Názvy_tisku</vt:lpstr>
      <vt:lpstr>Rekapitulace!Oblast_tisku</vt:lpstr>
      <vt:lpstr>Rozpočet!Oblast_tisku</vt:lpstr>
      <vt:lpstr>Rozpočet!Print_Area</vt:lpstr>
      <vt:lpstr>Rozpočet!Print_Titles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Kajzar Richard</cp:lastModifiedBy>
  <cp:lastPrinted>2024-10-31T06:20:02Z</cp:lastPrinted>
  <dcterms:created xsi:type="dcterms:W3CDTF">2024-02-07T11:43:18Z</dcterms:created>
  <dcterms:modified xsi:type="dcterms:W3CDTF">2024-11-28T15:23:50Z</dcterms:modified>
</cp:coreProperties>
</file>