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<sst xmlns="http://schemas.openxmlformats.org/spreadsheetml/2006/main" count="86" uniqueCount="78">
  <si>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</si>
  <si>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</si>
  <si>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</si>
  <si>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</si>
  <si>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</si>
  <si>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</si>
  <si>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</si>
  <si>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</si>
  <si>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</si>
  <si>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</si>
  <si>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</si>
  <si>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</si>
  <si>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</si>
  <si>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</si>
  <si>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</si>
  <si>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</si>
  <si>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</si>
  <si>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</si>
  <si>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</si>
  <si>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</si>
  <si>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</si>
  <si>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</si>
  <si>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</si>
  <si>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</si>
  <si>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</si>
  <si>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</si>
  <si>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</si>
  <si>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</si>
  <si>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</si>
  <si>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</si>
  <si>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</si>
  <si>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</si>
  <si>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</si>
  <si>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</si>
  <si>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</si>
  <si>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</si>
  <si>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</si>
  <si>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</si>
  <si>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</si>
  <si>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</si>
  <si>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</si>
  <si>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</si>
  <si>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</si>
  <si>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</si>
  <si>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</si>
  <si>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</si>
  <si>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</si>
  <si>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SSD</t>
  </si>
  <si>
    <t>baterie AA</t>
  </si>
  <si>
    <t>baterie AAA</t>
  </si>
  <si>
    <t>baterie CR2032</t>
  </si>
  <si>
    <t>kabel</t>
  </si>
  <si>
    <t>Sloupec1</t>
  </si>
  <si>
    <t>Nákup drobných ICT zařízení a materiálu 03/2024</t>
  </si>
  <si>
    <t>otočné rameno pro telefon</t>
  </si>
  <si>
    <t>rozšiřovací sada k otočnému rameni</t>
  </si>
  <si>
    <t>ochranný obal na MT</t>
  </si>
  <si>
    <t>tvrzené sklo na MT</t>
  </si>
  <si>
    <t>myš bezdrátová</t>
  </si>
  <si>
    <t>myš vertikální</t>
  </si>
  <si>
    <t>DVD</t>
  </si>
  <si>
    <t>adaptér</t>
  </si>
  <si>
    <t>usb kabel</t>
  </si>
  <si>
    <t>https://www.kaiserkraft.cz/pomucky-pro-uvolneni-psaciho-stolu/nastavce-pro-psaci-stoly/otocne-rameno-pro-telefon/otocne-o-360/p/M4461/</t>
  </si>
  <si>
    <t>https://www.kaiserkraft.cz/prislusenstvi/otocna-ramena/rozsirovaci-sada/pro-zvetseni-nosne-desky-na-347-x-260-mm/p/M4490/?articleNumber=716648</t>
  </si>
  <si>
    <t>na MT Xiaomi 12 8GB RAM/128GB ROM</t>
  </si>
  <si>
    <t>C-TECH WLM-12 černá</t>
  </si>
  <si>
    <t>C-TECH VEM-09 Vertical Ergonomic</t>
  </si>
  <si>
    <t>Super Alkaline LR03 (AA) 20ks v blistru</t>
  </si>
  <si>
    <t>Super Alkaline LR03 (AAA) 20ks v blistru</t>
  </si>
  <si>
    <t>VERBATIM DVD-R AZO 4,7GB, 16x, spindle 25 ks</t>
  </si>
  <si>
    <t>kabel micro hdmi &lt;-&gt; hdmi 1,5m</t>
  </si>
  <si>
    <t>nabíjecí Adaptér USB-C</t>
  </si>
  <si>
    <t>Patriot BURST ELITE 240GB</t>
  </si>
  <si>
    <t>TB Touch USB C - USB C 240W, 1m bilý, PN: AKTBXKUCCOSI10W</t>
  </si>
  <si>
    <t>PremiumCord USB 3.1 C/M - USB 2.0 A/M, 3A, 1m, PN: ku31cf1w</t>
  </si>
  <si>
    <t>Trust Ozaa+/3 200DPI/Bezdrátová USB + Bluetooth/Černá, PN: 24820</t>
  </si>
  <si>
    <t>ochranný obal na mobil Samsung galaxy S10e (kniha)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</si>
</sst>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2"/>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4">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24">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49" fontId="7" fillId="0" borderId="4" xfId="21" applyNumberFormat="1" applyFont="1" applyFill="1" applyBorder="1" applyAlignment="1">
      <alignment horizontal="center" vertical="center"/>
    </xf>
    <xf numFmtId="0" fontId="13" fillId="0" borderId="10" xfId="0" applyFont="1" applyBorder="1" applyAlignment="1">
      <alignment horizontal="center" vertical="center"/>
    </xf>
    <xf numFmtId="0" fontId="9" fillId="3" borderId="11" xfId="21" applyFont="1" applyBorder="1" applyAlignment="1">
      <alignment horizontal="center" vertical="center"/>
    </xf>
    <xf numFmtId="0" fontId="9" fillId="3" borderId="12" xfId="21" applyFont="1" applyBorder="1" applyAlignment="1">
      <alignment horizontal="center" vertical="center"/>
    </xf>
    <xf numFmtId="0" fontId="0" fillId="0" borderId="0" xfId="0" applyAlignment="1">
      <alignment horizontal="center" vertical="center"/>
    </xf>
    <xf numFmtId="0" fontId="4" fillId="0" borderId="9" xfId="0" applyFont="1" applyFill="1" applyBorder="1" applyAlignment="1">
      <alignment horizontal="center" vertical="top" wrapText="1"/>
    </xf>
    <xf numFmtId="44" fontId="4" fillId="0" borderId="0" xfId="0" applyNumberFormat="1" applyFont="1" applyFill="1"/>
    <xf numFmtId="0" fontId="4" fillId="0" borderId="0" xfId="0" applyFont="1" applyAlignment="1">
      <alignment wrapText="1"/>
    </xf>
    <xf numFmtId="0" fontId="17" fillId="0" borderId="9" xfId="0" applyFont="1" applyBorder="1"/>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center"/>
    </xf>
    <xf numFmtId="0" fontId="11" fillId="0" borderId="0" xfId="0" applyNumberFormat="1" applyFont="1" applyFill="1" applyBorder="1" applyAlignment="1">
      <alignment vertical="top"/>
    </xf>
    <xf numFmtId="44" fontId="12" fillId="0" borderId="0" xfId="0" applyNumberFormat="1" applyFont="1" applyFill="1" applyBorder="1"/>
    <xf numFmtId="44" fontId="14" fillId="0" borderId="0" xfId="0" applyNumberFormat="1" applyFont="1" applyFill="1" applyBorder="1"/>
    <xf numFmtId="0" fontId="3" fillId="0" borderId="0" xfId="0" applyFont="1"/>
    <xf numFmtId="0" fontId="0" fillId="0" borderId="9" xfId="0" applyFont="1" applyBorder="1" applyAlignment="1">
      <alignment wrapText="1"/>
    </xf>
    <xf numFmtId="0" fontId="0" fillId="0" borderId="9" xfId="0" applyFont="1" applyBorder="1" applyAlignment="1">
      <alignment vertical="center"/>
    </xf>
    <xf numFmtId="0" fontId="13" fillId="0" borderId="13"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15" fillId="4" borderId="14" xfId="0" applyFont="1" applyFill="1" applyBorder="1" applyAlignment="1">
      <alignment horizontal="center"/>
    </xf>
    <xf numFmtId="0" fontId="15" fillId="4" borderId="3" xfId="0" applyFont="1" applyFill="1" applyBorder="1" applyAlignment="1">
      <alignment horizontal="center"/>
    </xf>
    <xf numFmtId="0" fontId="15" fillId="4" borderId="15"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6" xfId="21" applyFont="1" applyBorder="1" applyAlignment="1">
      <alignment horizontal="left" vertical="top"/>
    </xf>
    <xf numFmtId="0" fontId="9" fillId="3" borderId="8"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3" xfId="0" applyFont="1" applyBorder="1" applyAlignment="1">
      <alignment horizontal="right" vertical="top"/>
    </xf>
    <xf numFmtId="0" fontId="10" fillId="0" borderId="0" xfId="0" applyFont="1" applyBorder="1" applyAlignment="1">
      <alignment horizontal="left"/>
    </xf>
    <xf numFmtId="0" fontId="10" fillId="0" borderId="5"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6" fillId="0" borderId="14" xfId="0" applyFont="1" applyBorder="1" applyAlignment="1">
      <alignment horizontal="left"/>
    </xf>
    <xf numFmtId="0" fontId="16" fillId="0" borderId="3" xfId="0" applyFont="1" applyBorder="1" applyAlignment="1">
      <alignment horizontal="left"/>
    </xf>
    <xf numFmtId="0" fontId="16" fillId="0" borderId="15"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19"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0" xfId="0" applyFont="1" applyBorder="1" applyAlignment="1">
      <alignment horizontal="right" vertical="top"/>
    </xf>
    <xf numFmtId="0" fontId="3" fillId="0" borderId="4" xfId="0" applyFont="1" applyBorder="1" applyAlignment="1">
      <alignment horizontal="right" vertical="top"/>
    </xf>
    <xf numFmtId="0" fontId="3" fillId="0" borderId="21" xfId="0" applyFont="1" applyBorder="1" applyAlignment="1">
      <alignment horizontal="right" vertical="top"/>
    </xf>
    <xf numFmtId="0" fontId="3" fillId="0" borderId="3" xfId="0" applyFont="1" applyBorder="1" applyAlignment="1">
      <alignment horizontal="right" vertical="top"/>
    </xf>
    <xf numFmtId="0" fontId="3" fillId="0" borderId="22" xfId="0" applyFont="1" applyBorder="1" applyAlignment="1">
      <alignment horizontal="right" vertical="top"/>
    </xf>
    <xf numFmtId="0" fontId="3" fillId="0" borderId="17" xfId="0" applyFont="1" applyBorder="1" applyAlignment="1">
      <alignment horizontal="right" vertical="top"/>
    </xf>
    <xf numFmtId="49" fontId="10" fillId="0" borderId="3" xfId="0" applyNumberFormat="1" applyFont="1" applyBorder="1" applyAlignment="1">
      <alignment horizontal="center"/>
    </xf>
    <xf numFmtId="49" fontId="10" fillId="0" borderId="15" xfId="0" applyNumberFormat="1" applyFont="1" applyBorder="1" applyAlignment="1">
      <alignment horizontal="center"/>
    </xf>
    <xf numFmtId="0" fontId="17" fillId="0" borderId="9" xfId="0" applyFont="1" applyBorder="1" applyAlignment="1">
      <alignment wrapText="1"/>
    </xf>
    <xf numFmtId="0" fontId="0" fillId="0" borderId="23"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center"/>
    </xf>
    <xf numFmtId="0" fontId="4" fillId="0" borderId="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32">
    <dxf>
      <font>
        <b val="0"/>
        <i val="0"/>
        <u val="none"/>
        <strike val="0"/>
        <sz val="10"/>
        <name val="Calibri"/>
        <color theme="1"/>
        <condense val="0"/>
        <extend val="0"/>
      </font>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ont>
        <i val="0"/>
        <u val="none"/>
        <strike val="0"/>
        <sz val="10"/>
        <name val="Calibri"/>
      </font>
      <numFmt numFmtId="178" formatCode="0"/>
      <fill>
        <patternFill patternType="none"/>
      </fill>
      <alignment horizontal="center" vertical="center" textRotation="0" wrapText="1" shrinkToFit="1" readingOrder="0"/>
      <border>
        <left/>
        <right style="thin"/>
        <top style="thin"/>
        <bottom style="thin"/>
      </border>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fill>
        <patternFill patternType="none"/>
      </fill>
      <alignment horizontal="general" vertical="top" textRotation="0" wrapText="1" shrinkToFit="1" readingOrder="0"/>
      <border>
        <left style="thin"/>
        <right/>
        <top style="thin"/>
        <bottom style="thin"/>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ill>
        <patternFill>
          <bgColor rgb="FFFF0000"/>
        </patternFill>
      </fill>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177" formatCode="General"/>
      <fill>
        <patternFill patternType="none"/>
      </fill>
      <alignment horizontal="center" vertical="top" textRotation="0" wrapText="1" shrinkToFit="1" readingOrder="0"/>
      <border>
        <left style="thin"/>
        <right style="thin"/>
        <top style="thin"/>
        <bottom style="thin"/>
        <vertical style="thin"/>
        <horizontal style="thin"/>
      </border>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50</xdr:row>
      <xdr:rowOff>114300</xdr:rowOff>
    </xdr:from>
    <xdr:ext cx="9248775" cy="7324725"/>
    <xdr:sp macro="" textlink="">
      <xdr:nvSpPr>
        <xdr:cNvPr id="3" name="TextovéPole 2"/>
        <xdr:cNvSpPr txBox="1"/>
      </xdr:nvSpPr>
      <xdr:spPr>
        <a:xfrm>
          <a:off x="190500" y="10239375"/>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8">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J32" totalsRowCount="1" headerRowDxfId="26" dataDxfId="25" totalsRowDxfId="24">
  <sortState ref="B6:J44">
    <sortCondition sortBy="value" ref="C6:C44"/>
  </sortState>
  <tableColumns count="9">
    <tableColumn id="1" name="Poř." dataDxfId="23" totalsRowLabel="Celkem" totalsRowDxfId="8">
      <calculatedColumnFormula>ROW(Tabulka1[[#This Row],[Poř.]])-14</calculatedColumnFormula>
    </tableColumn>
    <tableColumn id="2" name="Položka-typ" dataDxfId="16" totalsRowDxfId="7"/>
    <tableColumn id="3" name="mininální požadované parametry" dataDxfId="11" totalsRowDxfId="6"/>
    <tableColumn id="4" name="Počet kusů" dataDxfId="9" totalsRowDxfId="5"/>
    <tableColumn id="5" name="Jednotková cena bez DPH" dataDxfId="10" totalsRowDxfId="4"/>
    <tableColumn id="6" name="Nabídková cena bez DPH" dataDxfId="22" totalsRowFunction="sum" totalsRowDxfId="3">
      <calculatedColumnFormula>E15*F15</calculatedColumnFormula>
    </tableColumn>
    <tableColumn id="7" name="DPH" dataDxfId="21" totalsRowFunction="sum" totalsRowDxfId="2">
      <calculatedColumnFormula>G15*0.21</calculatedColumnFormula>
    </tableColumn>
    <tableColumn id="8" name="Nabídková cena s DPH" dataDxfId="20" totalsRowFunction="sum" totalsRowDxfId="1">
      <calculatedColumnFormula>H15+G15</calculatedColumnFormula>
    </tableColumn>
    <tableColumn id="9" name="Sloupec1" dataDxfId="19"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8"/>
  <sheetViews>
    <sheetView showGridLines="0" tabSelected="1" workbookViewId="0" topLeftCell="A1">
      <selection activeCell="K18" sqref="K18"/>
    </sheetView>
  </sheetViews>
  <sheetFormatPr defaultColWidth="9.140625" defaultRowHeight="15"/>
  <cols>
    <col min="1" max="1" width="2.421875" style="0" customWidth="1"/>
    <col min="2" max="2" width="6.140625" style="48" customWidth="1"/>
    <col min="3" max="3" width="30.140625" style="48" bestFit="1" customWidth="1"/>
    <col min="4" max="4" width="88.7109375" style="48" bestFit="1" customWidth="1"/>
    <col min="5" max="5" width="8.57421875" style="62" customWidth="1"/>
    <col min="6" max="6" width="12.421875" style="48"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06" t="s">
        <v>27</v>
      </c>
      <c r="C1" s="106"/>
      <c r="D1" s="26" t="s">
        <v>8</v>
      </c>
      <c r="E1" s="54"/>
      <c r="F1" s="26"/>
      <c r="G1" s="6"/>
      <c r="H1" s="6"/>
      <c r="I1" s="6"/>
    </row>
    <row r="2" spans="2:9" ht="15">
      <c r="B2" s="92" t="s">
        <v>24</v>
      </c>
      <c r="C2" s="92"/>
      <c r="D2" s="93" t="s">
        <v>53</v>
      </c>
      <c r="E2" s="93"/>
      <c r="F2" s="93"/>
      <c r="G2" s="93"/>
      <c r="H2" s="93"/>
      <c r="I2" s="93"/>
    </row>
    <row r="3" spans="2:9" ht="15">
      <c r="B3" s="92" t="s">
        <v>25</v>
      </c>
      <c r="C3" s="92"/>
      <c r="D3" s="94" t="s">
        <v>44</v>
      </c>
      <c r="E3" s="94"/>
      <c r="F3" s="94"/>
      <c r="G3" s="94"/>
      <c r="H3" s="94"/>
      <c r="I3" s="94"/>
    </row>
    <row r="4" spans="2:9" ht="15.75" thickBot="1">
      <c r="B4" s="27"/>
      <c r="C4" s="27"/>
      <c r="D4" s="28"/>
      <c r="E4" s="55"/>
      <c r="F4" s="28"/>
      <c r="G4" s="5"/>
      <c r="H4" s="5"/>
      <c r="I4" s="5"/>
    </row>
    <row r="5" spans="2:9" ht="15">
      <c r="B5" s="113" t="s">
        <v>18</v>
      </c>
      <c r="C5" s="114"/>
      <c r="D5" s="29" t="s">
        <v>9</v>
      </c>
      <c r="E5" s="56" t="s">
        <v>13</v>
      </c>
      <c r="F5" s="30" t="s">
        <v>14</v>
      </c>
      <c r="G5" s="10" t="s">
        <v>15</v>
      </c>
      <c r="H5" s="117" t="s">
        <v>16</v>
      </c>
      <c r="I5" s="118"/>
    </row>
    <row r="6" spans="2:9" ht="15">
      <c r="B6" s="96" t="s">
        <v>19</v>
      </c>
      <c r="C6" s="92"/>
      <c r="D6" s="97" t="s">
        <v>28</v>
      </c>
      <c r="E6" s="97"/>
      <c r="F6" s="97"/>
      <c r="G6" s="97"/>
      <c r="H6" s="97"/>
      <c r="I6" s="98"/>
    </row>
    <row r="7" spans="2:9" ht="15">
      <c r="B7" s="96" t="s">
        <v>20</v>
      </c>
      <c r="C7" s="92"/>
      <c r="D7" s="97" t="s">
        <v>10</v>
      </c>
      <c r="E7" s="97"/>
      <c r="F7" s="97"/>
      <c r="G7" s="97"/>
      <c r="H7" s="97"/>
      <c r="I7" s="98"/>
    </row>
    <row r="8" spans="2:9" ht="15">
      <c r="B8" s="96" t="s">
        <v>21</v>
      </c>
      <c r="C8" s="92"/>
      <c r="D8" s="31" t="s">
        <v>17</v>
      </c>
      <c r="E8" s="57" t="s">
        <v>26</v>
      </c>
      <c r="F8" s="31" t="s">
        <v>11</v>
      </c>
      <c r="G8" s="21"/>
      <c r="H8" s="21"/>
      <c r="I8" s="22"/>
    </row>
    <row r="9" spans="2:9" ht="15.75" thickBot="1">
      <c r="B9" s="115" t="s">
        <v>22</v>
      </c>
      <c r="C9" s="116"/>
      <c r="D9" s="99" t="s">
        <v>46</v>
      </c>
      <c r="E9" s="99"/>
      <c r="F9" s="99"/>
      <c r="G9" s="99"/>
      <c r="H9" s="99"/>
      <c r="I9" s="100"/>
    </row>
    <row r="10" spans="2:9" ht="15.75" thickBot="1">
      <c r="B10" s="109"/>
      <c r="C10" s="109"/>
      <c r="D10" s="110"/>
      <c r="E10" s="110"/>
      <c r="F10" s="110"/>
      <c r="G10" s="110"/>
      <c r="H10" s="110"/>
      <c r="I10" s="110"/>
    </row>
    <row r="11" spans="2:9" ht="15.75" thickBot="1">
      <c r="B11" s="111" t="s">
        <v>23</v>
      </c>
      <c r="C11" s="112"/>
      <c r="D11" s="33"/>
      <c r="E11" s="58" t="s">
        <v>13</v>
      </c>
      <c r="F11" s="34"/>
      <c r="G11" s="11" t="s">
        <v>15</v>
      </c>
      <c r="H11" s="107"/>
      <c r="I11" s="108"/>
    </row>
    <row r="12" spans="2:9" ht="15">
      <c r="B12" s="101"/>
      <c r="C12" s="101"/>
      <c r="D12" s="101"/>
      <c r="E12" s="101"/>
      <c r="F12" s="101"/>
      <c r="G12" s="101"/>
      <c r="H12" s="101"/>
      <c r="I12" s="101"/>
    </row>
    <row r="13" spans="2:9" ht="15">
      <c r="B13" s="95" t="s">
        <v>12</v>
      </c>
      <c r="C13" s="95"/>
      <c r="D13" s="95"/>
      <c r="E13" s="95"/>
      <c r="F13" s="95"/>
      <c r="G13" s="95"/>
      <c r="H13" s="95"/>
      <c r="I13" s="95"/>
    </row>
    <row r="14" spans="2:10" s="1" customFormat="1" ht="26.25">
      <c r="B14" s="35" t="s">
        <v>0</v>
      </c>
      <c r="C14" s="35" t="s">
        <v>6</v>
      </c>
      <c r="D14" s="35" t="s">
        <v>38</v>
      </c>
      <c r="E14" s="51" t="s">
        <v>1</v>
      </c>
      <c r="F14" s="35" t="s">
        <v>5</v>
      </c>
      <c r="G14" s="2" t="s">
        <v>2</v>
      </c>
      <c r="H14" s="2" t="s">
        <v>3</v>
      </c>
      <c r="I14" s="2" t="s">
        <v>4</v>
      </c>
      <c r="J14" s="65" t="s">
        <v>52</v>
      </c>
    </row>
    <row r="15" spans="2:10" s="1" customFormat="1" ht="30">
      <c r="B15" s="123">
        <f>ROW(Tabulka1[[#This Row],[Poř.]])-14</f>
        <v>1</v>
      </c>
      <c r="C15" s="76" t="s">
        <v>54</v>
      </c>
      <c r="D15" s="75" t="s">
        <v>63</v>
      </c>
      <c r="E15" s="120">
        <v>1</v>
      </c>
      <c r="F15" s="37"/>
      <c r="G15" s="3">
        <f aca="true" t="shared" si="0" ref="G15:G18">E15*F15</f>
        <v>0</v>
      </c>
      <c r="H15" s="3">
        <f aca="true" t="shared" si="1" ref="H15:H18">G15*0.21</f>
        <v>0</v>
      </c>
      <c r="I15" s="4">
        <f aca="true" t="shared" si="2" ref="I15:I18">H15+G15</f>
        <v>0</v>
      </c>
      <c r="J15" s="64"/>
    </row>
    <row r="16" spans="2:10" s="1" customFormat="1" ht="30">
      <c r="B16" s="123">
        <f>ROW(Tabulka1[[#This Row],[Poř.]])-14</f>
        <v>2</v>
      </c>
      <c r="C16" s="76" t="s">
        <v>55</v>
      </c>
      <c r="D16" s="75" t="s">
        <v>64</v>
      </c>
      <c r="E16" s="120">
        <v>1</v>
      </c>
      <c r="F16" s="37"/>
      <c r="G16" s="3">
        <f t="shared" si="0"/>
        <v>0</v>
      </c>
      <c r="H16" s="3">
        <f t="shared" si="1"/>
        <v>0</v>
      </c>
      <c r="I16" s="4">
        <f t="shared" si="2"/>
        <v>0</v>
      </c>
      <c r="J16" s="64"/>
    </row>
    <row r="17" spans="2:10" s="1" customFormat="1" ht="15">
      <c r="B17" s="63">
        <f>ROW(Tabulka1[[#This Row],[Poř.]])-14</f>
        <v>3</v>
      </c>
      <c r="C17" s="50" t="s">
        <v>56</v>
      </c>
      <c r="D17" s="50" t="s">
        <v>77</v>
      </c>
      <c r="E17" s="120">
        <v>1</v>
      </c>
      <c r="F17" s="37"/>
      <c r="G17" s="3">
        <f t="shared" si="0"/>
        <v>0</v>
      </c>
      <c r="H17" s="3">
        <f t="shared" si="1"/>
        <v>0</v>
      </c>
      <c r="I17" s="4">
        <f t="shared" si="2"/>
        <v>0</v>
      </c>
      <c r="J17" s="64"/>
    </row>
    <row r="18" spans="2:10" s="1" customFormat="1" ht="15">
      <c r="B18" s="63">
        <f>ROW(Tabulka1[[#This Row],[Poř.]])-14</f>
        <v>4</v>
      </c>
      <c r="C18" s="50" t="s">
        <v>56</v>
      </c>
      <c r="D18" s="50" t="s">
        <v>65</v>
      </c>
      <c r="E18" s="120">
        <v>4</v>
      </c>
      <c r="F18" s="37"/>
      <c r="G18" s="3">
        <f t="shared" si="0"/>
        <v>0</v>
      </c>
      <c r="H18" s="3">
        <f t="shared" si="1"/>
        <v>0</v>
      </c>
      <c r="I18" s="4">
        <f t="shared" si="2"/>
        <v>0</v>
      </c>
      <c r="J18" s="64"/>
    </row>
    <row r="19" spans="2:10" s="1" customFormat="1" ht="15">
      <c r="B19" s="63">
        <f>ROW(Tabulka1[[#This Row],[Poř.]])-14</f>
        <v>5</v>
      </c>
      <c r="C19" s="50" t="s">
        <v>57</v>
      </c>
      <c r="D19" s="50" t="s">
        <v>65</v>
      </c>
      <c r="E19" s="120">
        <v>5</v>
      </c>
      <c r="F19" s="37"/>
      <c r="G19" s="3">
        <f aca="true" t="shared" si="3" ref="G19:G31">E19*F19</f>
        <v>0</v>
      </c>
      <c r="H19" s="3">
        <f aca="true" t="shared" si="4" ref="H19:H31">G19*0.21</f>
        <v>0</v>
      </c>
      <c r="I19" s="4">
        <f aca="true" t="shared" si="5" ref="I19:I31">H19+G19</f>
        <v>0</v>
      </c>
      <c r="J19" s="64"/>
    </row>
    <row r="20" spans="2:10" s="1" customFormat="1" ht="15">
      <c r="B20" s="63">
        <f>ROW(Tabulka1[[#This Row],[Poř.]])-14</f>
        <v>6</v>
      </c>
      <c r="C20" s="50" t="s">
        <v>58</v>
      </c>
      <c r="D20" s="50" t="s">
        <v>66</v>
      </c>
      <c r="E20" s="121">
        <v>10</v>
      </c>
      <c r="F20" s="37"/>
      <c r="G20" s="3">
        <f t="shared" si="3"/>
        <v>0</v>
      </c>
      <c r="H20" s="3">
        <f t="shared" si="4"/>
        <v>0</v>
      </c>
      <c r="I20" s="4">
        <f t="shared" si="5"/>
        <v>0</v>
      </c>
      <c r="J20" s="64"/>
    </row>
    <row r="21" spans="2:10" s="1" customFormat="1" ht="15">
      <c r="B21" s="63">
        <f>ROW(Tabulka1[[#This Row],[Poř.]])-14</f>
        <v>7</v>
      </c>
      <c r="C21" s="50" t="s">
        <v>59</v>
      </c>
      <c r="D21" s="50" t="s">
        <v>67</v>
      </c>
      <c r="E21" s="121">
        <v>5</v>
      </c>
      <c r="F21" s="37"/>
      <c r="G21" s="3">
        <f t="shared" si="3"/>
        <v>0</v>
      </c>
      <c r="H21" s="3">
        <f t="shared" si="4"/>
        <v>0</v>
      </c>
      <c r="I21" s="4">
        <f t="shared" si="5"/>
        <v>0</v>
      </c>
      <c r="J21" s="64"/>
    </row>
    <row r="22" spans="2:10" s="1" customFormat="1" ht="15.75">
      <c r="B22" s="63">
        <f>ROW(Tabulka1[[#This Row],[Poř.]])-14</f>
        <v>8</v>
      </c>
      <c r="C22" s="66" t="s">
        <v>48</v>
      </c>
      <c r="D22" s="119" t="s">
        <v>68</v>
      </c>
      <c r="E22" s="122">
        <v>5</v>
      </c>
      <c r="F22" s="37"/>
      <c r="G22" s="3">
        <f>E22*F22</f>
        <v>0</v>
      </c>
      <c r="H22" s="3">
        <f>G22*0.21</f>
        <v>0</v>
      </c>
      <c r="I22" s="4">
        <f>H22+G22</f>
        <v>0</v>
      </c>
      <c r="J22" s="64"/>
    </row>
    <row r="23" spans="2:10" s="1" customFormat="1" ht="15">
      <c r="B23" s="63">
        <f>ROW(Tabulka1[[#This Row],[Poř.]])-14</f>
        <v>9</v>
      </c>
      <c r="C23" s="50" t="s">
        <v>49</v>
      </c>
      <c r="D23" s="50" t="s">
        <v>69</v>
      </c>
      <c r="E23" s="121">
        <v>5</v>
      </c>
      <c r="F23" s="37"/>
      <c r="G23" s="3">
        <f>E23*F23</f>
        <v>0</v>
      </c>
      <c r="H23" s="3">
        <f>G23*0.21</f>
        <v>0</v>
      </c>
      <c r="I23" s="4">
        <f>H23+G23</f>
        <v>0</v>
      </c>
      <c r="J23" s="64"/>
    </row>
    <row r="24" spans="2:10" s="1" customFormat="1" ht="15">
      <c r="B24" s="63">
        <f>ROW(Tabulka1[[#This Row],[Poř.]])-14</f>
        <v>10</v>
      </c>
      <c r="C24" s="50" t="s">
        <v>60</v>
      </c>
      <c r="D24" s="50" t="s">
        <v>70</v>
      </c>
      <c r="E24" s="120">
        <v>2</v>
      </c>
      <c r="F24" s="37"/>
      <c r="G24" s="3">
        <f>E24*F24</f>
        <v>0</v>
      </c>
      <c r="H24" s="3">
        <f>G24*0.21</f>
        <v>0</v>
      </c>
      <c r="I24" s="4">
        <f>H24+G24</f>
        <v>0</v>
      </c>
      <c r="J24" s="64"/>
    </row>
    <row r="25" spans="2:10" s="1" customFormat="1" ht="15">
      <c r="B25" s="63">
        <f>ROW(Tabulka1[[#This Row],[Poř.]])-14</f>
        <v>11</v>
      </c>
      <c r="C25" s="50" t="s">
        <v>51</v>
      </c>
      <c r="D25" s="50" t="s">
        <v>71</v>
      </c>
      <c r="E25" s="120">
        <v>1</v>
      </c>
      <c r="F25" s="37"/>
      <c r="G25" s="3">
        <f>E25*F25</f>
        <v>0</v>
      </c>
      <c r="H25" s="3">
        <f>G25*0.21</f>
        <v>0</v>
      </c>
      <c r="I25" s="4">
        <f>H25+G25</f>
        <v>0</v>
      </c>
      <c r="J25" s="64"/>
    </row>
    <row r="26" spans="2:10" s="1" customFormat="1" ht="15">
      <c r="B26" s="63">
        <f>ROW(Tabulka1[[#This Row],[Poř.]])-14</f>
        <v>12</v>
      </c>
      <c r="C26" s="50" t="s">
        <v>61</v>
      </c>
      <c r="D26" s="50" t="s">
        <v>72</v>
      </c>
      <c r="E26" s="121">
        <v>1</v>
      </c>
      <c r="F26" s="37"/>
      <c r="G26" s="3">
        <f t="shared" si="3"/>
        <v>0</v>
      </c>
      <c r="H26" s="3">
        <f t="shared" si="4"/>
        <v>0</v>
      </c>
      <c r="I26" s="4">
        <f t="shared" si="5"/>
        <v>0</v>
      </c>
      <c r="J26" s="64"/>
    </row>
    <row r="27" spans="2:10" s="1" customFormat="1" ht="15">
      <c r="B27" s="63">
        <f>ROW(Tabulka1[[#This Row],[Poř.]])-14</f>
        <v>13</v>
      </c>
      <c r="C27" s="50" t="s">
        <v>50</v>
      </c>
      <c r="D27" s="50" t="s">
        <v>50</v>
      </c>
      <c r="E27" s="120">
        <v>10</v>
      </c>
      <c r="F27" s="37"/>
      <c r="G27" s="3">
        <f t="shared" si="3"/>
        <v>0</v>
      </c>
      <c r="H27" s="3">
        <f t="shared" si="4"/>
        <v>0</v>
      </c>
      <c r="I27" s="4">
        <f t="shared" si="5"/>
        <v>0</v>
      </c>
      <c r="J27" s="64"/>
    </row>
    <row r="28" spans="2:10" s="1" customFormat="1" ht="15">
      <c r="B28" s="63">
        <f>ROW(Tabulka1[[#This Row],[Poř.]])-14</f>
        <v>14</v>
      </c>
      <c r="C28" s="50" t="s">
        <v>47</v>
      </c>
      <c r="D28" s="50" t="s">
        <v>73</v>
      </c>
      <c r="E28" s="120">
        <v>30</v>
      </c>
      <c r="F28" s="37"/>
      <c r="G28" s="3">
        <f t="shared" si="3"/>
        <v>0</v>
      </c>
      <c r="H28" s="3">
        <f t="shared" si="4"/>
        <v>0</v>
      </c>
      <c r="I28" s="4">
        <f t="shared" si="5"/>
        <v>0</v>
      </c>
      <c r="J28" s="64"/>
    </row>
    <row r="29" spans="2:10" s="1" customFormat="1" ht="15">
      <c r="B29" s="63">
        <f>ROW(Tabulka1[[#This Row],[Poř.]])-14</f>
        <v>15</v>
      </c>
      <c r="C29" s="50" t="s">
        <v>62</v>
      </c>
      <c r="D29" s="50" t="s">
        <v>74</v>
      </c>
      <c r="E29" s="122">
        <v>1</v>
      </c>
      <c r="F29" s="37"/>
      <c r="G29" s="3">
        <f t="shared" si="3"/>
        <v>0</v>
      </c>
      <c r="H29" s="3">
        <f t="shared" si="4"/>
        <v>0</v>
      </c>
      <c r="I29" s="4">
        <f t="shared" si="5"/>
        <v>0</v>
      </c>
      <c r="J29" s="64"/>
    </row>
    <row r="30" spans="2:10" s="1" customFormat="1" ht="15">
      <c r="B30" s="63">
        <f>ROW(Tabulka1[[#This Row],[Poř.]])-14</f>
        <v>16</v>
      </c>
      <c r="C30" s="50" t="s">
        <v>62</v>
      </c>
      <c r="D30" s="50" t="s">
        <v>75</v>
      </c>
      <c r="E30" s="121">
        <v>3</v>
      </c>
      <c r="F30" s="37"/>
      <c r="G30" s="3">
        <f t="shared" si="3"/>
        <v>0</v>
      </c>
      <c r="H30" s="3">
        <f t="shared" si="4"/>
        <v>0</v>
      </c>
      <c r="I30" s="4">
        <f t="shared" si="5"/>
        <v>0</v>
      </c>
      <c r="J30" s="64"/>
    </row>
    <row r="31" spans="2:10" s="1" customFormat="1" ht="15">
      <c r="B31" s="63">
        <f>ROW(Tabulka1[[#This Row],[Poř.]])-14</f>
        <v>17</v>
      </c>
      <c r="C31" s="50" t="s">
        <v>58</v>
      </c>
      <c r="D31" s="50" t="s">
        <v>76</v>
      </c>
      <c r="E31" s="121">
        <v>1</v>
      </c>
      <c r="F31" s="37"/>
      <c r="G31" s="3">
        <f t="shared" si="3"/>
        <v>0</v>
      </c>
      <c r="H31" s="3">
        <f t="shared" si="4"/>
        <v>0</v>
      </c>
      <c r="I31" s="4">
        <f t="shared" si="5"/>
        <v>0</v>
      </c>
      <c r="J31" s="64"/>
    </row>
    <row r="32" spans="2:15" ht="15.75" thickBot="1">
      <c r="B32" s="67" t="s">
        <v>7</v>
      </c>
      <c r="C32" s="68"/>
      <c r="D32" s="69"/>
      <c r="E32" s="70"/>
      <c r="F32" s="71"/>
      <c r="G32" s="72">
        <f>SUBTOTAL(109,[Nabídková cena bez DPH])</f>
        <v>0</v>
      </c>
      <c r="H32" s="72">
        <f>SUBTOTAL(109,[DPH])</f>
        <v>0</v>
      </c>
      <c r="I32" s="73">
        <f>SUBTOTAL(109,[Nabídková cena s DPH])</f>
        <v>0</v>
      </c>
      <c r="J32" s="74"/>
      <c r="K32"/>
      <c r="L32"/>
      <c r="M32"/>
      <c r="N32"/>
      <c r="O32"/>
    </row>
    <row r="33" spans="2:15" ht="15">
      <c r="B33" s="103" t="s">
        <v>43</v>
      </c>
      <c r="C33" s="104"/>
      <c r="D33" s="104"/>
      <c r="E33" s="104"/>
      <c r="F33" s="104"/>
      <c r="G33" s="104"/>
      <c r="H33" s="104"/>
      <c r="I33" s="105"/>
      <c r="J33" s="19"/>
      <c r="K33" s="19"/>
      <c r="L33" s="19"/>
      <c r="M33" s="19"/>
      <c r="N33" s="16"/>
      <c r="O33" s="16"/>
    </row>
    <row r="34" spans="2:15" ht="15.75" thickBot="1">
      <c r="B34" s="32"/>
      <c r="C34" s="38"/>
      <c r="D34" s="36"/>
      <c r="E34" s="53"/>
      <c r="F34" s="39"/>
      <c r="G34" s="13"/>
      <c r="H34" s="13"/>
      <c r="I34" s="14"/>
      <c r="J34" s="19"/>
      <c r="K34" s="19"/>
      <c r="L34" s="19"/>
      <c r="M34" s="19"/>
      <c r="N34" s="16"/>
      <c r="O34" s="16"/>
    </row>
    <row r="35" spans="2:9" ht="15">
      <c r="B35" s="85" t="s">
        <v>29</v>
      </c>
      <c r="C35" s="86"/>
      <c r="D35" s="86"/>
      <c r="E35" s="86"/>
      <c r="F35" s="86"/>
      <c r="G35" s="86"/>
      <c r="H35" s="86"/>
      <c r="I35" s="87"/>
    </row>
    <row r="36" spans="2:9" ht="15">
      <c r="B36" s="40" t="s">
        <v>30</v>
      </c>
      <c r="C36" s="88" t="s">
        <v>31</v>
      </c>
      <c r="D36" s="88"/>
      <c r="E36" s="88"/>
      <c r="F36" s="88"/>
      <c r="G36" s="88"/>
      <c r="H36" s="88"/>
      <c r="I36" s="89"/>
    </row>
    <row r="37" spans="2:9" ht="15">
      <c r="B37" s="40"/>
      <c r="C37" s="88" t="s">
        <v>32</v>
      </c>
      <c r="D37" s="88"/>
      <c r="E37" s="88"/>
      <c r="F37" s="88"/>
      <c r="G37" s="88"/>
      <c r="H37" s="88"/>
      <c r="I37" s="89"/>
    </row>
    <row r="38" spans="2:9" ht="12.75" customHeight="1">
      <c r="B38" s="77" t="s">
        <v>33</v>
      </c>
      <c r="C38" s="78"/>
      <c r="D38" s="41" t="s">
        <v>34</v>
      </c>
      <c r="E38" s="59" t="s">
        <v>35</v>
      </c>
      <c r="F38" s="83" t="s">
        <v>36</v>
      </c>
      <c r="G38" s="83"/>
      <c r="H38" s="83"/>
      <c r="I38" s="12" t="s">
        <v>37</v>
      </c>
    </row>
    <row r="39" spans="2:9" ht="14.25" customHeight="1">
      <c r="B39" s="79"/>
      <c r="C39" s="80"/>
      <c r="D39" s="42"/>
      <c r="E39" s="60"/>
      <c r="F39" s="84"/>
      <c r="G39" s="84"/>
      <c r="H39" s="84"/>
      <c r="I39" s="8"/>
    </row>
    <row r="40" spans="2:9" ht="15.75" customHeight="1" thickBot="1">
      <c r="B40" s="90"/>
      <c r="C40" s="91"/>
      <c r="D40" s="43"/>
      <c r="E40" s="61"/>
      <c r="F40" s="102"/>
      <c r="G40" s="102"/>
      <c r="H40" s="102"/>
      <c r="I40" s="9"/>
    </row>
    <row r="41" spans="2:8" ht="18" customHeight="1">
      <c r="B41" s="44"/>
      <c r="C41" s="45"/>
      <c r="D41" s="46"/>
      <c r="E41" s="52"/>
      <c r="F41" s="47"/>
      <c r="G41" s="7"/>
      <c r="H41" s="7"/>
    </row>
    <row r="42" spans="2:4" ht="15">
      <c r="B42" s="82" t="s">
        <v>45</v>
      </c>
      <c r="C42" s="82"/>
      <c r="D42" s="82"/>
    </row>
    <row r="43" spans="2:4" ht="15">
      <c r="B43" s="49"/>
      <c r="C43" s="49"/>
      <c r="D43" s="49"/>
    </row>
    <row r="44" spans="2:4" ht="15">
      <c r="B44" s="49"/>
      <c r="C44" s="49"/>
      <c r="D44" s="49"/>
    </row>
    <row r="45" spans="2:4" ht="15">
      <c r="B45" s="49"/>
      <c r="C45" s="49"/>
      <c r="D45" s="49"/>
    </row>
    <row r="46" spans="2:4" ht="15">
      <c r="B46" s="49"/>
      <c r="C46" s="49"/>
      <c r="D46" s="49"/>
    </row>
    <row r="47" spans="2:4" ht="15">
      <c r="B47" s="81"/>
      <c r="C47" s="81"/>
      <c r="D47" s="81"/>
    </row>
    <row r="48" spans="10:15" ht="15">
      <c r="J48" s="20"/>
      <c r="K48" s="20"/>
      <c r="L48" s="20"/>
      <c r="M48" s="20"/>
      <c r="N48" s="17"/>
      <c r="O48" s="17"/>
    </row>
    <row r="49"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mergeCells count="32">
    <mergeCell ref="B33:I33"/>
    <mergeCell ref="B1:C1"/>
    <mergeCell ref="H11:I11"/>
    <mergeCell ref="B10:C10"/>
    <mergeCell ref="D10:I10"/>
    <mergeCell ref="B11:C11"/>
    <mergeCell ref="B5:C5"/>
    <mergeCell ref="B7:C7"/>
    <mergeCell ref="B9:C9"/>
    <mergeCell ref="H5:I5"/>
    <mergeCell ref="B35:I35"/>
    <mergeCell ref="C36:I36"/>
    <mergeCell ref="C37:I37"/>
    <mergeCell ref="B40:C40"/>
    <mergeCell ref="B2:C2"/>
    <mergeCell ref="B3:C3"/>
    <mergeCell ref="D2:I2"/>
    <mergeCell ref="D3:I3"/>
    <mergeCell ref="B13:I13"/>
    <mergeCell ref="B6:C6"/>
    <mergeCell ref="D7:I7"/>
    <mergeCell ref="D9:I9"/>
    <mergeCell ref="D6:I6"/>
    <mergeCell ref="B12:I12"/>
    <mergeCell ref="B8:C8"/>
    <mergeCell ref="F40:H40"/>
    <mergeCell ref="B38:C38"/>
    <mergeCell ref="B39:C39"/>
    <mergeCell ref="B47:D47"/>
    <mergeCell ref="B42:D42"/>
    <mergeCell ref="F38:H38"/>
    <mergeCell ref="F39:H39"/>
  </mergeCells>
  <conditionalFormatting sqref="C23">
    <cfRule type="cellIs" priority="5" dxfId="12" operator="lessThan">
      <formula>MIN(#REF!)</formula>
    </cfRule>
  </conditionalFormatting>
  <conditionalFormatting sqref="E17:E20 E23:E27">
    <cfRule type="cellIs" priority="4" dxfId="12" operator="lessThan">
      <formula>MIN(#REF!)</formula>
    </cfRule>
  </conditionalFormatting>
  <conditionalFormatting sqref="E15:E16">
    <cfRule type="cellIs" priority="3" dxfId="12" operator="lessThan">
      <formula>MIN(#REF!)</formula>
    </cfRule>
  </conditionalFormatting>
  <conditionalFormatting sqref="E21:E22">
    <cfRule type="cellIs" priority="2" dxfId="12" operator="lessThan">
      <formula>MIN(#REF!)</formula>
    </cfRule>
  </conditionalFormatting>
  <conditionalFormatting sqref="E28:E29">
    <cfRule type="cellIs" priority="1" dxfId="12"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2024-06-04T06:14:17Z</dcterms:modified>
  <cp:category/>
  <cp:version/>
  <cp:contentType/>
  <cp:contentStatus/>
</cp:coreProperties>
</file>