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/>
  <bookViews>
    <workbookView xWindow="65416" yWindow="65416" windowWidth="29040" windowHeight="15840" tabRatio="905" activeTab="0"/>
  </bookViews>
  <sheets>
    <sheet name="Rekapitulace" sheetId="1" r:id="rId1"/>
    <sheet name="Oprava MK" sheetId="2" r:id="rId2"/>
    <sheet name="Oprava chodníků" sheetId="5" r:id="rId3"/>
    <sheet name="List1" sheetId="6" r:id="rId4"/>
  </sheets>
  <definedNames>
    <definedName name="_____Excel_BuiltIn_Print_Titles" localSheetId="2">'Oprava chodníků'!$A$11:$DL$12</definedName>
    <definedName name="_____Excel_BuiltIn_Print_Titles" localSheetId="1">'Oprava MK'!$A$11:$EG$12</definedName>
    <definedName name="____Excel_BuiltIn_Print_Titles" localSheetId="2">'Oprava chodníků'!$A$11:$DM$12</definedName>
    <definedName name="____Excel_BuiltIn_Print_Titles" localSheetId="1">'Oprava MK'!$A$11:$EH$12</definedName>
    <definedName name="___Excel_BuiltIn_Print_Titles" localSheetId="2">'Oprava chodníků'!$A$11:$DQ$12</definedName>
    <definedName name="___Excel_BuiltIn_Print_Titles" localSheetId="1">'Oprava MK'!$A$11:$EL$12</definedName>
    <definedName name="__Excel_BuiltIn_Print_Titles" localSheetId="2">'Oprava chodníků'!$A$11:$DW$12</definedName>
    <definedName name="__Excel_BuiltIn_Print_Titles" localSheetId="1">'Oprava MK'!$A$11:$ER$12</definedName>
    <definedName name="_Excel_BuiltIn_Print_Titles" localSheetId="2">'Oprava chodníků'!$A$11:$ER$12</definedName>
    <definedName name="_Excel_BuiltIn_Print_Titles" localSheetId="1">'Oprava MK'!$A$11:$FM$12</definedName>
    <definedName name="Excel_BuiltIn_Print_Titles" localSheetId="2">'Oprava chodníků'!$A$11:$FQ$12</definedName>
    <definedName name="Excel_BuiltIn_Print_Titles" localSheetId="1">'Oprava MK'!$A$11:$GL$12</definedName>
    <definedName name="_xlnm.Print_Area" localSheetId="1">'Oprava MK'!$B$1:$I$63</definedName>
    <definedName name="_xlnm.Print_Area" localSheetId="0">'Rekapitulace'!$B$1:$AO$81</definedName>
    <definedName name="_xlnm.Print_Area" localSheetId="2">'Oprava chodníků'!$B$1:$I$45</definedName>
    <definedName name="_xlnm.Print_Titles" localSheetId="1">'Oprava MK'!$11:$12</definedName>
    <definedName name="_xlnm.Print_Titles" localSheetId="2">'Oprava chodníků'!$11:$12</definedName>
  </definedNames>
  <calcPr calcId="191029"/>
  <extLst/>
</workbook>
</file>

<file path=xl/sharedStrings.xml><?xml version="1.0" encoding="utf-8"?>
<sst xmlns="http://schemas.openxmlformats.org/spreadsheetml/2006/main" count="530" uniqueCount="238">
  <si>
    <t>SOUHRNNÝ LIST STAVBY</t>
  </si>
  <si>
    <t>Stavba:</t>
  </si>
  <si>
    <t>Místo:</t>
  </si>
  <si>
    <t>Karviná</t>
  </si>
  <si>
    <t>Datum:</t>
  </si>
  <si>
    <t>Objednavatel:</t>
  </si>
  <si>
    <t>IČ:</t>
  </si>
  <si>
    <t>00297534</t>
  </si>
  <si>
    <t>Statutární město Karviná</t>
  </si>
  <si>
    <t>DIČ:</t>
  </si>
  <si>
    <t>CZ00297534</t>
  </si>
  <si>
    <t>Zhotovitel:</t>
  </si>
  <si>
    <t>Projektant:</t>
  </si>
  <si>
    <t xml:space="preserve"> </t>
  </si>
  <si>
    <t>Zpracovatel: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</si>
  <si>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</si>
  <si>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</si>
  <si>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</si>
  <si>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</si>
  <si>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</si>
  <si>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</si>
  <si>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</si>
  <si>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</si>
  <si>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</si>
  <si>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</si>
  <si>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</si>
  <si>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</si>
  <si>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</si>
  <si>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</si>
  <si>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</si>
  <si>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</si>
  <si>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</si>
  <si>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</si>
  <si>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</si>
  <si>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</si>
  <si>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Kód</t>
  </si>
  <si>
    <t>Objekt</t>
  </si>
  <si>
    <t>Cena bez DPH [CZK]</t>
  </si>
  <si>
    <t>Cena s DPH [CZK]</t>
  </si>
  <si>
    <t>1) Náklady z rozpočtů</t>
  </si>
  <si>
    <t>Zadání</t>
  </si>
  <si>
    <t xml:space="preserve">Oprava místní komunikace </t>
  </si>
  <si>
    <t>Oprava chodníků</t>
  </si>
  <si>
    <t>2) Ostatní náklady ze souhrnného listu</t>
  </si>
  <si>
    <t>Celkové náklady za stavbu 1) + 2)</t>
  </si>
  <si>
    <t>ROZPOČET</t>
  </si>
  <si>
    <t>Objekt:</t>
  </si>
  <si>
    <t>PČ</t>
  </si>
  <si>
    <t>Typ</t>
  </si>
  <si>
    <t>Popis</t>
  </si>
  <si>
    <t>MJ</t>
  </si>
  <si>
    <t>Množství</t>
  </si>
  <si>
    <t>J.cena [CZK]</t>
  </si>
  <si>
    <t>Náklady z rozpočtu</t>
  </si>
  <si>
    <t>1</t>
  </si>
  <si>
    <t>K</t>
  </si>
  <si>
    <t>034503000</t>
  </si>
  <si>
    <t>Informační tabule na staveništi</t>
  </si>
  <si>
    <t>Kč</t>
  </si>
  <si>
    <t>2</t>
  </si>
  <si>
    <t>034403000</t>
  </si>
  <si>
    <t>Dopravní značení na staveništi</t>
  </si>
  <si>
    <t>3</t>
  </si>
  <si>
    <t>030001000</t>
  </si>
  <si>
    <t>Zařízení staveniště</t>
  </si>
  <si>
    <t>4</t>
  </si>
  <si>
    <t>460010025</t>
  </si>
  <si>
    <t>Vytyčení trasy inženýrských sítí v zastavěném prostoru</t>
  </si>
  <si>
    <t>km</t>
  </si>
  <si>
    <t>5</t>
  </si>
  <si>
    <t>012303000</t>
  </si>
  <si>
    <t xml:space="preserve">Geodetické práce po výstavbě   </t>
  </si>
  <si>
    <t>kpl</t>
  </si>
  <si>
    <t>6</t>
  </si>
  <si>
    <t>043002000</t>
  </si>
  <si>
    <t xml:space="preserve">Zkoušky a ostatní měření   </t>
  </si>
  <si>
    <t>7</t>
  </si>
  <si>
    <t>m2</t>
  </si>
  <si>
    <t>8</t>
  </si>
  <si>
    <t>9</t>
  </si>
  <si>
    <t>113154224</t>
  </si>
  <si>
    <t>Frézování živičného krytu tl 100 mm pruh š 1 m pl do 1000 m2 bez překážek v trase</t>
  </si>
  <si>
    <t>10</t>
  </si>
  <si>
    <t>113202111</t>
  </si>
  <si>
    <t>Vytrhání obrub krajníků obrubníků stojatých</t>
  </si>
  <si>
    <t>m</t>
  </si>
  <si>
    <t>11</t>
  </si>
  <si>
    <t>113203111</t>
  </si>
  <si>
    <t>Vytrhání obrub z dlažebních kostek</t>
  </si>
  <si>
    <t>12</t>
  </si>
  <si>
    <t>113201112</t>
  </si>
  <si>
    <t>13</t>
  </si>
  <si>
    <t>120901121</t>
  </si>
  <si>
    <t>Bourání zdiva z betonu prostého neprokládaného v odkopávkách nebo prokopávkách ručně</t>
  </si>
  <si>
    <t>m3</t>
  </si>
  <si>
    <t>14</t>
  </si>
  <si>
    <t>R</t>
  </si>
  <si>
    <t>15</t>
  </si>
  <si>
    <t>Bourání betonového lože pod obrubami</t>
  </si>
  <si>
    <t>16</t>
  </si>
  <si>
    <t>17</t>
  </si>
  <si>
    <t>181351003</t>
  </si>
  <si>
    <t>Rozprostření ornice tl vrstvy do 200 mm pl do 100 m2 v rovině nebo ve svahu do 1:5 strojně</t>
  </si>
  <si>
    <t>M</t>
  </si>
  <si>
    <t>10364101</t>
  </si>
  <si>
    <t>zemina pro terénní úpravy -  ornice</t>
  </si>
  <si>
    <t>t</t>
  </si>
  <si>
    <t>181411131</t>
  </si>
  <si>
    <t>Založení parkového trávníku výsevem plochy do 1000 m2 v rovině a ve svahu do 1:5</t>
  </si>
  <si>
    <t>005724100</t>
  </si>
  <si>
    <t>osivo směs travní parková</t>
  </si>
  <si>
    <t>kg</t>
  </si>
  <si>
    <t>183403111</t>
  </si>
  <si>
    <t>Obdělání půdy nakopáním na hloubku do 0,1 m v rovině a svahu do 1:5</t>
  </si>
  <si>
    <t>183403153</t>
  </si>
  <si>
    <t>Obdělání půdy hrabáním v rovině a svahu do 1:5</t>
  </si>
  <si>
    <t>565135121</t>
  </si>
  <si>
    <t>Asfaltový beton vrstva podkladní ACP 16 (obalované kamenivo OKS) tl 50 mm š přes 3 m</t>
  </si>
  <si>
    <t>572753111</t>
  </si>
  <si>
    <t>Vyrovnání povrchu krytů asfaltovým betonem</t>
  </si>
  <si>
    <t>573231111</t>
  </si>
  <si>
    <t>Postřik živičný spojovací ze silniční emulze v množství do 0,7 kg/m2</t>
  </si>
  <si>
    <t>577144121</t>
  </si>
  <si>
    <t>Asfaltový beton vrstva obrusná ACO 11 (ABS) tř. I tl 50 mm š přes 3 m z nemodifikovaného asfaltu</t>
  </si>
  <si>
    <t>916111123</t>
  </si>
  <si>
    <t>Osazení obruby z drobných kostek s boční opěrou do lože z betonu prostého</t>
  </si>
  <si>
    <t>58381007</t>
  </si>
  <si>
    <t>kostka dlažební žula drobná 8/10</t>
  </si>
  <si>
    <t>916131213</t>
  </si>
  <si>
    <t>Osazení silničního obrubníku betonového stojatého s boční opěrou do lože z betonu prostého</t>
  </si>
  <si>
    <t>59217023</t>
  </si>
  <si>
    <t>obrubník betonový chodníkový ABO 2-15 100x15x25 cm</t>
  </si>
  <si>
    <t>kus</t>
  </si>
  <si>
    <t>59217030</t>
  </si>
  <si>
    <t>obrubník betonový silniční přechodový 1000x150x150-250mm</t>
  </si>
  <si>
    <t>59217029</t>
  </si>
  <si>
    <t>obrubník betonový silniční nájezdový 1000x150x150mm</t>
  </si>
  <si>
    <t>916231213</t>
  </si>
  <si>
    <t>Osazení chodníkového obrubníku betonového stojatého s boční opěrou do lože z betonu prostého</t>
  </si>
  <si>
    <t>59217016</t>
  </si>
  <si>
    <t>obrubník betonový chodníkový 1000x80x250mm</t>
  </si>
  <si>
    <t>916991121</t>
  </si>
  <si>
    <t>Lože pod obrubníky, krajníky nebo obruby z dlažebních kostek z betonu prostého</t>
  </si>
  <si>
    <t>919112212</t>
  </si>
  <si>
    <t>Řezání spár pro vytvoření komůrky š 10 mm hl 20 mm pro těsnící zálivku v živičném krytu</t>
  </si>
  <si>
    <t>919122111</t>
  </si>
  <si>
    <t>Těsnění spár zálivkou za tepla pro komůrky š 10 mm hl 20 mm s těsnicím profilem</t>
  </si>
  <si>
    <t>919735112</t>
  </si>
  <si>
    <t>Řezání stávajícího živičného krytu hl do 100 mm</t>
  </si>
  <si>
    <t>938909331</t>
  </si>
  <si>
    <t>Čištění vozovek metením ručně podkladu nebo krytu betonového nebo živičného</t>
  </si>
  <si>
    <t>997211511</t>
  </si>
  <si>
    <t>Vodorovná doprava suti po suchu na vzdálenost do 1 km</t>
  </si>
  <si>
    <t>997211519</t>
  </si>
  <si>
    <t>Příplatek ZKD 1 km u vodorovné dopravy suti</t>
  </si>
  <si>
    <t>997211611</t>
  </si>
  <si>
    <t>Nakládání suti na dopravní prostředky pro vodorovnou dopravu</t>
  </si>
  <si>
    <t>998225111</t>
  </si>
  <si>
    <t>Přesun hmot pro pozemní komunikace s krytem z kamene, monolitickým betonovým nebo živičným</t>
  </si>
  <si>
    <t>113106121</t>
  </si>
  <si>
    <t>Rozebrání dlažeb komunikací pro pěší z betonových nebo kamenných dlaždic</t>
  </si>
  <si>
    <t>113107172</t>
  </si>
  <si>
    <t>113107181</t>
  </si>
  <si>
    <t>Odstranění podkladu pl přes 50 do 200 m2 živičných tl 50 mm</t>
  </si>
  <si>
    <t xml:space="preserve">Odkopávky a prokopávky nezapažené v hornině třídy těžitelnosti II, skupiny 4 objem do 20 m3 strojně vč. nakládání, odvozu, poplatku za skládku a úpravy pláně  </t>
  </si>
  <si>
    <t>451577777</t>
  </si>
  <si>
    <t>Podklad nebo lože pod dlažbu vodorovný nebo do sklonu 1:5 z kameniva těženého tl do 100 mm</t>
  </si>
  <si>
    <t>564861111</t>
  </si>
  <si>
    <t>Podklad ze štěrkodrtě ŠD tl 200 mm</t>
  </si>
  <si>
    <t>59245018</t>
  </si>
  <si>
    <t>dlažba tvar obdélník betonová 200x100x60mm přírodní</t>
  </si>
  <si>
    <t>59245006</t>
  </si>
  <si>
    <t>dlažba tvar obdélník betonová pro nevidomé 200x100x60mm barevná</t>
  </si>
  <si>
    <t>919735122</t>
  </si>
  <si>
    <t>Řezání stávajícího betonového krytu hl do 100 mm</t>
  </si>
  <si>
    <t>998223011</t>
  </si>
  <si>
    <t>Přesun hmot pro pozemní komunikace s krytem dlážděným</t>
  </si>
  <si>
    <t>Oprava MK nám. Ondry Foltýna v Karviné – Starém Městě</t>
  </si>
  <si>
    <t xml:space="preserve">Geodetické práce při výstavbě   </t>
  </si>
  <si>
    <t>113107142</t>
  </si>
  <si>
    <t>Odstranění podkladu pl do 50 m2 živičných tl 100 mm</t>
  </si>
  <si>
    <t>Vytrhání obrub ležatých</t>
  </si>
  <si>
    <t>1223511.1</t>
  </si>
  <si>
    <t>1223511.3</t>
  </si>
  <si>
    <t xml:space="preserve">Odkopávky a prokopávky nezapažené v hornině třídy těžitelnosti II, skupiny 4 objem do 100 m3 strojně  vč. nakládání, odvozu, poplatku za skládku a úpravy pláně  </t>
  </si>
  <si>
    <t>961044111</t>
  </si>
  <si>
    <t>1323511.1</t>
  </si>
  <si>
    <t>Hloubení rýh nezapažených  š do 800 mm v hornině třídy těžitelnosti II, skupiny 4 objem do 20 m3 strojně vč. nakládání, odvozu a poplatku za skládku</t>
  </si>
  <si>
    <t>212752102</t>
  </si>
  <si>
    <t>Trativod z drenážních trubek korugovaných PE-HD SN 4 perforace 360° včetně lože otevřený výkop DN 150 pro liniové stavby</t>
  </si>
  <si>
    <t>31</t>
  </si>
  <si>
    <t>18</t>
  </si>
  <si>
    <t>569831111</t>
  </si>
  <si>
    <t>Zpevnění krajnic štěrkodrtí tl 100 mm</t>
  </si>
  <si>
    <t>19</t>
  </si>
  <si>
    <t>34</t>
  </si>
  <si>
    <t>20</t>
  </si>
  <si>
    <t>21</t>
  </si>
  <si>
    <t>22</t>
  </si>
  <si>
    <t>35</t>
  </si>
  <si>
    <t>23</t>
  </si>
  <si>
    <t>24</t>
  </si>
  <si>
    <t>25</t>
  </si>
  <si>
    <t>26</t>
  </si>
  <si>
    <t>27</t>
  </si>
  <si>
    <t>28</t>
  </si>
  <si>
    <t>29</t>
  </si>
  <si>
    <t>30</t>
  </si>
  <si>
    <t>899431111</t>
  </si>
  <si>
    <t>Výšková úprava uličního vstupu nebo vpusti do 200 mm zvýšením krycího hrnce, šoupěte nebo hydrantu</t>
  </si>
  <si>
    <t>32</t>
  </si>
  <si>
    <t>33</t>
  </si>
  <si>
    <t>36</t>
  </si>
  <si>
    <t>40</t>
  </si>
  <si>
    <t>37</t>
  </si>
  <si>
    <t>38</t>
  </si>
  <si>
    <t>39</t>
  </si>
  <si>
    <t>43</t>
  </si>
  <si>
    <t>44</t>
  </si>
  <si>
    <t>59217017</t>
  </si>
  <si>
    <t>obrubník betonový chodníkový 1000x100x250mm</t>
  </si>
  <si>
    <t>49</t>
  </si>
  <si>
    <t>41</t>
  </si>
  <si>
    <t>42</t>
  </si>
  <si>
    <t>45</t>
  </si>
  <si>
    <t>46</t>
  </si>
  <si>
    <t>47</t>
  </si>
  <si>
    <t>48</t>
  </si>
  <si>
    <t>50</t>
  </si>
  <si>
    <t>997013601</t>
  </si>
  <si>
    <t>Poplatek za uložení na skládce (skládkovné) stavebního odpadu betonového kód odpadu 17 01 01</t>
  </si>
  <si>
    <t>997013645</t>
  </si>
  <si>
    <t>Poplatek za uložení na skládce (skládkovné) odpadu asfaltového bez dehtu kód odpadu 17 03 02</t>
  </si>
  <si>
    <t>Cena celkem [CZK]</t>
  </si>
  <si>
    <t>Odstranění podkladu pl přes 50 do 200 m2 z betonu prostého tl 200 mm</t>
  </si>
  <si>
    <t>596211121</t>
  </si>
  <si>
    <t>Kladení zámkové dlažby komunikací pro pěší tl 60 mm skupiny B pl do 100 m2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</si>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</sst>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0.00%;\-0.00%"/>
    <numFmt numFmtId="166" formatCode="#,##0.000"/>
  </numFmts>
  <fonts count="19">
    <font>
      <sz val="8"/>
      <name val="Trebuchet MS"/>
      <family val="2"/>
    </font>
    <font>
      <sz val="10"/>
      <name val="Arial"/>
      <family val="2"/>
    </font>
    <font>
      <b/>
      <sz val="16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sz val="10.5"/>
      <name val="Trebuchet MS"/>
      <family val="2"/>
    </font>
    <font>
      <sz val="10"/>
      <color indexed="63"/>
      <name val="Trebuchet MS"/>
      <family val="2"/>
    </font>
    <font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i/>
      <sz val="8"/>
      <color indexed="12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6"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13" fillId="0" borderId="11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49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166" fontId="0" fillId="0" borderId="13" xfId="0" applyNumberFormat="1" applyFont="1" applyFill="1" applyBorder="1" applyAlignment="1" applyProtection="1">
      <alignment horizontal="right" vertical="center"/>
      <protection locked="0"/>
    </xf>
    <xf numFmtId="49" fontId="0" fillId="0" borderId="13" xfId="2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20" applyFont="1" applyFill="1" applyBorder="1" applyAlignment="1" applyProtection="1">
      <alignment horizontal="center" vertical="center"/>
      <protection locked="0"/>
    </xf>
    <xf numFmtId="0" fontId="0" fillId="0" borderId="13" xfId="20" applyFont="1" applyFill="1" applyBorder="1" applyAlignment="1" applyProtection="1">
      <alignment horizontal="center" vertical="center" wrapText="1"/>
      <protection locked="0"/>
    </xf>
    <xf numFmtId="166" fontId="0" fillId="0" borderId="13" xfId="20" applyNumberFormat="1" applyFont="1" applyFill="1" applyBorder="1" applyAlignment="1" applyProtection="1">
      <alignment vertical="center"/>
      <protection locked="0"/>
    </xf>
    <xf numFmtId="49" fontId="0" fillId="0" borderId="13" xfId="20" applyNumberFormat="1" applyFont="1" applyFill="1" applyBorder="1" applyAlignment="1" applyProtection="1">
      <alignment horizontal="center" vertical="center" wrapText="1"/>
      <protection/>
    </xf>
    <xf numFmtId="166" fontId="0" fillId="0" borderId="13" xfId="20" applyNumberFormat="1" applyFont="1" applyFill="1" applyBorder="1" applyAlignment="1" applyProtection="1">
      <alignment vertical="center"/>
      <protection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 wrapText="1"/>
      <protection locked="0"/>
    </xf>
    <xf numFmtId="166" fontId="18" fillId="0" borderId="13" xfId="0" applyNumberFormat="1" applyFont="1" applyFill="1" applyBorder="1" applyAlignment="1" applyProtection="1">
      <alignment horizontal="right" vertical="center"/>
      <protection locked="0"/>
    </xf>
    <xf numFmtId="49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4" fontId="0" fillId="0" borderId="13" xfId="20" applyNumberFormat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0" borderId="13" xfId="20" applyFont="1" applyFill="1" applyBorder="1" applyAlignment="1" applyProtection="1">
      <alignment vertical="center" wrapText="1"/>
      <protection locked="0"/>
    </xf>
    <xf numFmtId="0" fontId="0" fillId="0" borderId="13" xfId="20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18" fillId="0" borderId="13" xfId="0" applyFont="1" applyFill="1" applyBorder="1" applyAlignment="1" applyProtection="1">
      <alignment vertical="center" wrapText="1"/>
      <protection locked="0"/>
    </xf>
    <xf numFmtId="4" fontId="0" fillId="0" borderId="13" xfId="0" applyNumberFormat="1" applyFont="1" applyFill="1" applyBorder="1" applyAlignment="1" applyProtection="1">
      <alignment vertical="center"/>
      <protection locked="0"/>
    </xf>
    <xf numFmtId="39" fontId="0" fillId="0" borderId="13" xfId="0" applyNumberFormat="1" applyFont="1" applyFill="1" applyBorder="1" applyAlignment="1" applyProtection="1">
      <alignment vertical="center"/>
      <protection locked="0"/>
    </xf>
    <xf numFmtId="4" fontId="18" fillId="0" borderId="13" xfId="0" applyNumberFormat="1" applyFont="1" applyFill="1" applyBorder="1" applyAlignment="1" applyProtection="1">
      <alignment vertical="center"/>
      <protection locked="0"/>
    </xf>
    <xf numFmtId="39" fontId="14" fillId="0" borderId="0" xfId="0" applyNumberFormat="1" applyFont="1" applyFill="1" applyBorder="1" applyAlignment="1" applyProtection="1">
      <alignment/>
      <protection locked="0"/>
    </xf>
    <xf numFmtId="164" fontId="6" fillId="0" borderId="0" xfId="0" applyNumberFormat="1" applyFont="1" applyBorder="1" applyAlignment="1" applyProtection="1">
      <alignment horizontal="left" vertical="center"/>
      <protection locked="0"/>
    </xf>
    <xf numFmtId="0" fontId="6" fillId="2" borderId="14" xfId="0" applyFont="1" applyFill="1" applyBorder="1" applyAlignment="1" applyProtection="1">
      <alignment horizontal="center" wrapText="1"/>
      <protection locked="0"/>
    </xf>
    <xf numFmtId="0" fontId="6" fillId="2" borderId="15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39" fontId="14" fillId="2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39" fontId="17" fillId="0" borderId="0" xfId="0" applyNumberFormat="1" applyFont="1" applyBorder="1" applyAlignment="1" applyProtection="1">
      <alignment horizontal="right" vertical="center"/>
      <protection locked="0"/>
    </xf>
    <xf numFmtId="39" fontId="14" fillId="0" borderId="0" xfId="0" applyNumberFormat="1" applyFont="1" applyBorder="1" applyAlignment="1" applyProtection="1">
      <alignment horizontal="right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39" fontId="3" fillId="2" borderId="16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39" fontId="11" fillId="0" borderId="0" xfId="0" applyNumberFormat="1" applyFont="1" applyBorder="1" applyAlignment="1" applyProtection="1">
      <alignment horizontal="right" vertical="center"/>
      <protection locked="0"/>
    </xf>
    <xf numFmtId="165" fontId="10" fillId="0" borderId="0" xfId="0" applyNumberFormat="1" applyFont="1" applyBorder="1" applyAlignment="1" applyProtection="1">
      <alignment horizontal="right" vertical="center"/>
      <protection locked="0"/>
    </xf>
    <xf numFmtId="39" fontId="4" fillId="0" borderId="2" xfId="0" applyNumberFormat="1" applyFont="1" applyBorder="1" applyAlignment="1" applyProtection="1">
      <alignment horizontal="right" vertical="center"/>
      <protection locked="0"/>
    </xf>
    <xf numFmtId="164" fontId="6" fillId="0" borderId="0" xfId="0" applyNumberFormat="1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39" fontId="9" fillId="0" borderId="0" xfId="0" applyNumberFormat="1" applyFont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N82"/>
  <sheetViews>
    <sheetView showGridLines="0" tabSelected="1" zoomScale="128" zoomScaleNormal="128" workbookViewId="0" topLeftCell="A42">
      <selection activeCell="K27" sqref="K27:N27"/>
    </sheetView>
  </sheetViews>
  <sheetFormatPr defaultColWidth="15.33203125" defaultRowHeight="13.5" customHeight="1"/>
  <cols>
    <col min="1" max="1" width="1.66796875" style="1" customWidth="1"/>
    <col min="2" max="2" width="4.16015625" style="1" customWidth="1"/>
    <col min="3" max="32" width="2.5" style="1" customWidth="1"/>
    <col min="33" max="33" width="3.33203125" style="1" customWidth="1"/>
    <col min="34" max="36" width="2.5" style="1" customWidth="1"/>
    <col min="37" max="37" width="8.33203125" style="1" customWidth="1"/>
    <col min="38" max="38" width="3.33203125" style="1" customWidth="1"/>
    <col min="39" max="39" width="13.33203125" style="1" customWidth="1"/>
    <col min="40" max="40" width="7.5" style="1" customWidth="1"/>
    <col min="41" max="41" width="4.16015625" style="1" customWidth="1"/>
    <col min="42" max="42" width="1.66796875" style="1" customWidth="1"/>
    <col min="43" max="43" width="10.66015625" style="78" customWidth="1"/>
    <col min="44" max="144" width="10.66015625" style="2" customWidth="1"/>
  </cols>
  <sheetData>
    <row r="1" spans="1:43" s="1" customFormat="1" ht="37.5" customHeight="1">
      <c r="A1" s="75"/>
      <c r="B1" s="94" t="s">
        <v>0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75"/>
      <c r="AQ1" s="75"/>
    </row>
    <row r="2" spans="1:43" s="1" customFormat="1" ht="7.5" customHeight="1">
      <c r="A2" s="75"/>
      <c r="AP2" s="75"/>
      <c r="AQ2" s="75"/>
    </row>
    <row r="3" spans="1:43" s="1" customFormat="1" ht="26.25" customHeight="1">
      <c r="A3" s="75"/>
      <c r="C3" s="3" t="s">
        <v>1</v>
      </c>
      <c r="J3" s="88" t="s">
        <v>177</v>
      </c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P3" s="75"/>
      <c r="AQ3" s="75"/>
    </row>
    <row r="4" spans="1:43" s="1" customFormat="1" ht="7.5" customHeight="1">
      <c r="A4" s="75"/>
      <c r="AP4" s="75"/>
      <c r="AQ4" s="75"/>
    </row>
    <row r="5" spans="1:43" s="1" customFormat="1" ht="15" customHeight="1">
      <c r="A5" s="75"/>
      <c r="C5" s="4" t="s">
        <v>2</v>
      </c>
      <c r="J5" s="5" t="s">
        <v>3</v>
      </c>
      <c r="AJ5" s="4" t="s">
        <v>4</v>
      </c>
      <c r="AM5" s="93">
        <v>45331</v>
      </c>
      <c r="AN5" s="93"/>
      <c r="AP5" s="75"/>
      <c r="AQ5" s="75"/>
    </row>
    <row r="6" spans="1:43" s="1" customFormat="1" ht="15" customHeight="1">
      <c r="A6" s="75"/>
      <c r="AP6" s="75"/>
      <c r="AQ6" s="75"/>
    </row>
    <row r="7" spans="1:43" s="1" customFormat="1" ht="15" customHeight="1">
      <c r="A7" s="75"/>
      <c r="C7" s="4" t="s">
        <v>5</v>
      </c>
      <c r="P7" s="6"/>
      <c r="AJ7" s="4" t="s">
        <v>6</v>
      </c>
      <c r="AM7" s="5" t="s">
        <v>7</v>
      </c>
      <c r="AP7" s="75"/>
      <c r="AQ7" s="75"/>
    </row>
    <row r="8" spans="1:43" s="1" customFormat="1" ht="19.5" customHeight="1">
      <c r="A8" s="75"/>
      <c r="D8" s="5" t="s">
        <v>8</v>
      </c>
      <c r="AJ8" s="4" t="s">
        <v>9</v>
      </c>
      <c r="AM8" s="5" t="s">
        <v>10</v>
      </c>
      <c r="AP8" s="75"/>
      <c r="AQ8" s="75"/>
    </row>
    <row r="9" spans="1:43" s="1" customFormat="1" ht="7.5" customHeight="1">
      <c r="A9" s="75"/>
      <c r="AP9" s="75"/>
      <c r="AQ9" s="75"/>
    </row>
    <row r="10" spans="1:43" s="1" customFormat="1" ht="15" customHeight="1">
      <c r="A10" s="75"/>
      <c r="C10" s="4" t="s">
        <v>11</v>
      </c>
      <c r="AJ10" s="4" t="s">
        <v>6</v>
      </c>
      <c r="AM10" s="5"/>
      <c r="AP10" s="75"/>
      <c r="AQ10" s="75"/>
    </row>
    <row r="11" spans="1:43" s="1" customFormat="1" ht="15.75" customHeight="1">
      <c r="A11" s="75"/>
      <c r="D11" s="5"/>
      <c r="AJ11" s="4" t="s">
        <v>9</v>
      </c>
      <c r="AM11" s="5"/>
      <c r="AP11" s="75"/>
      <c r="AQ11" s="75"/>
    </row>
    <row r="12" spans="1:43" s="1" customFormat="1" ht="7.5" customHeight="1">
      <c r="A12" s="75"/>
      <c r="AP12" s="75"/>
      <c r="AQ12" s="75"/>
    </row>
    <row r="13" spans="1:43" s="1" customFormat="1" ht="15" customHeight="1">
      <c r="A13" s="75"/>
      <c r="C13" s="4" t="s">
        <v>12</v>
      </c>
      <c r="AJ13" s="4" t="s">
        <v>6</v>
      </c>
      <c r="AM13" s="5"/>
      <c r="AP13" s="75"/>
      <c r="AQ13" s="75"/>
    </row>
    <row r="14" spans="1:43" s="1" customFormat="1" ht="19.5" customHeight="1">
      <c r="A14" s="75"/>
      <c r="D14" s="5" t="s">
        <v>13</v>
      </c>
      <c r="AJ14" s="4" t="s">
        <v>9</v>
      </c>
      <c r="AM14" s="5"/>
      <c r="AP14" s="75"/>
      <c r="AQ14" s="75"/>
    </row>
    <row r="15" spans="1:43" s="1" customFormat="1" ht="7.5" customHeight="1">
      <c r="A15" s="75"/>
      <c r="AP15" s="75"/>
      <c r="AQ15" s="75"/>
    </row>
    <row r="16" spans="1:43" s="1" customFormat="1" ht="15" customHeight="1">
      <c r="A16" s="75"/>
      <c r="C16" s="4" t="s">
        <v>14</v>
      </c>
      <c r="AJ16" s="4" t="s">
        <v>6</v>
      </c>
      <c r="AM16" s="5"/>
      <c r="AP16" s="75"/>
      <c r="AQ16" s="75"/>
    </row>
    <row r="17" spans="1:43" s="1" customFormat="1" ht="19.5" customHeight="1">
      <c r="A17" s="75"/>
      <c r="D17" s="5"/>
      <c r="AJ17" s="4" t="s">
        <v>9</v>
      </c>
      <c r="AM17" s="5"/>
      <c r="AP17" s="75"/>
      <c r="AQ17" s="75"/>
    </row>
    <row r="18" spans="1:43" s="1" customFormat="1" ht="7.5" customHeight="1">
      <c r="A18" s="75"/>
      <c r="AP18" s="75"/>
      <c r="AQ18" s="75"/>
    </row>
    <row r="19" spans="1:43" s="1" customFormat="1" ht="7.5" customHeight="1">
      <c r="A19" s="75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P19" s="75"/>
      <c r="AQ19" s="75"/>
    </row>
    <row r="20" spans="1:43" s="1" customFormat="1" ht="15" customHeight="1">
      <c r="A20" s="75"/>
      <c r="C20" s="8" t="s">
        <v>15</v>
      </c>
      <c r="AJ20" s="95">
        <f>AF80</f>
        <v>0</v>
      </c>
      <c r="AK20" s="95"/>
      <c r="AL20" s="95"/>
      <c r="AM20" s="95"/>
      <c r="AN20" s="95"/>
      <c r="AP20" s="75"/>
      <c r="AQ20" s="75"/>
    </row>
    <row r="21" spans="1:43" s="1" customFormat="1" ht="15" customHeight="1">
      <c r="A21" s="75"/>
      <c r="C21" s="8" t="s">
        <v>16</v>
      </c>
      <c r="AJ21" s="95">
        <v>0</v>
      </c>
      <c r="AK21" s="95"/>
      <c r="AL21" s="95"/>
      <c r="AM21" s="95"/>
      <c r="AN21" s="95"/>
      <c r="AP21" s="75"/>
      <c r="AQ21" s="75"/>
    </row>
    <row r="22" spans="1:43" s="9" customFormat="1" ht="7.5" customHeight="1">
      <c r="A22" s="67"/>
      <c r="AP22" s="67"/>
      <c r="AQ22" s="63"/>
    </row>
    <row r="23" spans="1:43" s="9" customFormat="1" ht="27" customHeight="1">
      <c r="A23" s="67"/>
      <c r="C23" s="10" t="s">
        <v>17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92">
        <f>AJ20+AJ21</f>
        <v>0</v>
      </c>
      <c r="AK23" s="92"/>
      <c r="AL23" s="92"/>
      <c r="AM23" s="92"/>
      <c r="AN23" s="92"/>
      <c r="AP23" s="67"/>
      <c r="AQ23" s="63"/>
    </row>
    <row r="24" spans="1:43" s="9" customFormat="1" ht="7.5" customHeight="1">
      <c r="A24" s="67"/>
      <c r="AP24" s="67"/>
      <c r="AQ24" s="63"/>
    </row>
    <row r="25" spans="1:43" s="9" customFormat="1" ht="15" customHeight="1">
      <c r="A25" s="76"/>
      <c r="C25" s="12" t="s">
        <v>18</v>
      </c>
      <c r="E25" s="12" t="s">
        <v>19</v>
      </c>
      <c r="K25" s="91">
        <v>0.21</v>
      </c>
      <c r="L25" s="91"/>
      <c r="M25" s="91"/>
      <c r="N25" s="91"/>
      <c r="S25" s="13" t="s">
        <v>20</v>
      </c>
      <c r="V25" s="90">
        <f>AJ23</f>
        <v>0</v>
      </c>
      <c r="W25" s="90"/>
      <c r="X25" s="90"/>
      <c r="Y25" s="90"/>
      <c r="Z25" s="90"/>
      <c r="AA25" s="90"/>
      <c r="AB25" s="90"/>
      <c r="AC25" s="90"/>
      <c r="AD25" s="90"/>
      <c r="AJ25" s="90">
        <f>K25*V25</f>
        <v>0</v>
      </c>
      <c r="AK25" s="90"/>
      <c r="AL25" s="90"/>
      <c r="AM25" s="90"/>
      <c r="AN25" s="90"/>
      <c r="AP25" s="76"/>
      <c r="AQ25" s="63"/>
    </row>
    <row r="26" spans="1:43" s="9" customFormat="1" ht="15" customHeight="1">
      <c r="A26" s="76"/>
      <c r="E26" s="12" t="s">
        <v>21</v>
      </c>
      <c r="K26" s="91">
        <v>0.15</v>
      </c>
      <c r="L26" s="91"/>
      <c r="M26" s="91"/>
      <c r="N26" s="91"/>
      <c r="S26" s="13" t="s">
        <v>20</v>
      </c>
      <c r="V26" s="90">
        <v>0</v>
      </c>
      <c r="W26" s="90"/>
      <c r="X26" s="90"/>
      <c r="Y26" s="90"/>
      <c r="Z26" s="90"/>
      <c r="AA26" s="90"/>
      <c r="AB26" s="90"/>
      <c r="AC26" s="90"/>
      <c r="AD26" s="90"/>
      <c r="AJ26" s="90">
        <v>0</v>
      </c>
      <c r="AK26" s="90"/>
      <c r="AL26" s="90"/>
      <c r="AM26" s="90"/>
      <c r="AN26" s="90"/>
      <c r="AP26" s="76"/>
      <c r="AQ26" s="63"/>
    </row>
    <row r="27" spans="1:43" s="9" customFormat="1" ht="15" customHeight="1" hidden="1">
      <c r="A27" s="76"/>
      <c r="E27" s="12" t="s">
        <v>22</v>
      </c>
      <c r="K27" s="91">
        <v>0.21</v>
      </c>
      <c r="L27" s="91"/>
      <c r="M27" s="91"/>
      <c r="N27" s="91"/>
      <c r="S27" s="13" t="s">
        <v>20</v>
      </c>
      <c r="V27" s="90" t="e">
        <v>#REF!</v>
      </c>
      <c r="W27" s="90"/>
      <c r="X27" s="90"/>
      <c r="Y27" s="90"/>
      <c r="Z27" s="90"/>
      <c r="AA27" s="90"/>
      <c r="AB27" s="90"/>
      <c r="AC27" s="90"/>
      <c r="AD27" s="90"/>
      <c r="AJ27" s="90">
        <v>0</v>
      </c>
      <c r="AK27" s="90"/>
      <c r="AL27" s="90"/>
      <c r="AM27" s="90"/>
      <c r="AN27" s="90"/>
      <c r="AP27" s="76"/>
      <c r="AQ27" s="63"/>
    </row>
    <row r="28" spans="1:43" s="9" customFormat="1" ht="15" customHeight="1" hidden="1">
      <c r="A28" s="76"/>
      <c r="E28" s="12" t="s">
        <v>23</v>
      </c>
      <c r="K28" s="91">
        <v>0.15</v>
      </c>
      <c r="L28" s="91"/>
      <c r="M28" s="91"/>
      <c r="N28" s="91"/>
      <c r="S28" s="13" t="s">
        <v>20</v>
      </c>
      <c r="V28" s="90" t="e">
        <v>#REF!</v>
      </c>
      <c r="W28" s="90"/>
      <c r="X28" s="90"/>
      <c r="Y28" s="90"/>
      <c r="Z28" s="90"/>
      <c r="AA28" s="90"/>
      <c r="AB28" s="90"/>
      <c r="AC28" s="90"/>
      <c r="AD28" s="90"/>
      <c r="AJ28" s="90">
        <v>0</v>
      </c>
      <c r="AK28" s="90"/>
      <c r="AL28" s="90"/>
      <c r="AM28" s="90"/>
      <c r="AN28" s="90"/>
      <c r="AP28" s="76"/>
      <c r="AQ28" s="63"/>
    </row>
    <row r="29" spans="1:43" s="9" customFormat="1" ht="15" customHeight="1" hidden="1">
      <c r="A29" s="76"/>
      <c r="E29" s="12" t="s">
        <v>24</v>
      </c>
      <c r="K29" s="91">
        <v>0</v>
      </c>
      <c r="L29" s="91"/>
      <c r="M29" s="91"/>
      <c r="N29" s="91"/>
      <c r="S29" s="13" t="s">
        <v>20</v>
      </c>
      <c r="V29" s="90" t="e">
        <v>#REF!</v>
      </c>
      <c r="W29" s="90"/>
      <c r="X29" s="90"/>
      <c r="Y29" s="90"/>
      <c r="Z29" s="90"/>
      <c r="AA29" s="90"/>
      <c r="AB29" s="90"/>
      <c r="AC29" s="90"/>
      <c r="AD29" s="90"/>
      <c r="AJ29" s="90">
        <v>0</v>
      </c>
      <c r="AK29" s="90"/>
      <c r="AL29" s="90"/>
      <c r="AM29" s="90"/>
      <c r="AN29" s="90"/>
      <c r="AP29" s="76"/>
      <c r="AQ29" s="63"/>
    </row>
    <row r="30" spans="1:43" s="9" customFormat="1" ht="7.5" customHeight="1">
      <c r="A30" s="67"/>
      <c r="AP30" s="67"/>
      <c r="AQ30" s="63"/>
    </row>
    <row r="31" spans="1:43" s="9" customFormat="1" ht="27" customHeight="1">
      <c r="A31" s="67"/>
      <c r="B31" s="14"/>
      <c r="C31" s="15" t="s">
        <v>25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 t="s">
        <v>26</v>
      </c>
      <c r="T31" s="16"/>
      <c r="U31" s="16"/>
      <c r="V31" s="16"/>
      <c r="W31" s="86" t="s">
        <v>27</v>
      </c>
      <c r="X31" s="86"/>
      <c r="Y31" s="86"/>
      <c r="Z31" s="86"/>
      <c r="AA31" s="86"/>
      <c r="AB31" s="16"/>
      <c r="AC31" s="16"/>
      <c r="AD31" s="16"/>
      <c r="AE31" s="16"/>
      <c r="AF31" s="16"/>
      <c r="AG31" s="16"/>
      <c r="AH31" s="16"/>
      <c r="AI31" s="16"/>
      <c r="AJ31" s="87">
        <f>AJ23+AJ25</f>
        <v>0</v>
      </c>
      <c r="AK31" s="87"/>
      <c r="AL31" s="87"/>
      <c r="AM31" s="87"/>
      <c r="AN31" s="87"/>
      <c r="AO31" s="14"/>
      <c r="AP31" s="67"/>
      <c r="AQ31" s="63"/>
    </row>
    <row r="32" spans="1:43" s="9" customFormat="1" ht="15" customHeight="1">
      <c r="A32" s="67"/>
      <c r="AP32" s="67"/>
      <c r="AQ32" s="63"/>
    </row>
    <row r="33" spans="1:43" s="1" customFormat="1" ht="14.25" customHeight="1">
      <c r="A33" s="75"/>
      <c r="AP33" s="75"/>
      <c r="AQ33" s="75"/>
    </row>
    <row r="34" spans="1:43" s="1" customFormat="1" ht="14.25" customHeight="1">
      <c r="A34" s="75"/>
      <c r="AP34" s="75"/>
      <c r="AQ34" s="75"/>
    </row>
    <row r="35" spans="1:43" s="1" customFormat="1" ht="14.25" customHeight="1">
      <c r="A35" s="75"/>
      <c r="AP35" s="75"/>
      <c r="AQ35" s="75"/>
    </row>
    <row r="36" spans="1:43" s="1" customFormat="1" ht="14.25" customHeight="1">
      <c r="A36" s="75"/>
      <c r="AP36" s="75"/>
      <c r="AQ36" s="75"/>
    </row>
    <row r="37" spans="1:43" s="9" customFormat="1" ht="15.75" customHeight="1">
      <c r="A37" s="67"/>
      <c r="C37" s="18" t="s">
        <v>28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0"/>
      <c r="AB37" s="18" t="s">
        <v>29</v>
      </c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20"/>
      <c r="AP37" s="67"/>
      <c r="AQ37" s="63"/>
    </row>
    <row r="38" spans="1:43" s="1" customFormat="1" ht="14.25" customHeight="1">
      <c r="A38" s="75"/>
      <c r="C38" s="21"/>
      <c r="Y38" s="22"/>
      <c r="AB38" s="21"/>
      <c r="AN38" s="22"/>
      <c r="AP38" s="75"/>
      <c r="AQ38" s="75"/>
    </row>
    <row r="39" spans="1:43" s="1" customFormat="1" ht="14.25" customHeight="1">
      <c r="A39" s="75"/>
      <c r="C39" s="21"/>
      <c r="Y39" s="22"/>
      <c r="AB39" s="21"/>
      <c r="AN39" s="22"/>
      <c r="AP39" s="75"/>
      <c r="AQ39" s="75"/>
    </row>
    <row r="40" spans="1:43" s="1" customFormat="1" ht="14.25" customHeight="1">
      <c r="A40" s="75"/>
      <c r="C40" s="21"/>
      <c r="Y40" s="22"/>
      <c r="AB40" s="21"/>
      <c r="AN40" s="22"/>
      <c r="AP40" s="75"/>
      <c r="AQ40" s="75"/>
    </row>
    <row r="41" spans="1:43" s="1" customFormat="1" ht="14.25" customHeight="1">
      <c r="A41" s="75"/>
      <c r="C41" s="21"/>
      <c r="Y41" s="22"/>
      <c r="AB41" s="21"/>
      <c r="AN41" s="22"/>
      <c r="AP41" s="75"/>
      <c r="AQ41" s="75"/>
    </row>
    <row r="42" spans="1:43" s="1" customFormat="1" ht="14.25" customHeight="1">
      <c r="A42" s="75"/>
      <c r="C42" s="21"/>
      <c r="Y42" s="22"/>
      <c r="AB42" s="21"/>
      <c r="AN42" s="22"/>
      <c r="AP42" s="75"/>
      <c r="AQ42" s="75"/>
    </row>
    <row r="43" spans="1:43" s="1" customFormat="1" ht="14.25" customHeight="1">
      <c r="A43" s="75"/>
      <c r="C43" s="21"/>
      <c r="Y43" s="22"/>
      <c r="AB43" s="21"/>
      <c r="AN43" s="22"/>
      <c r="AP43" s="75"/>
      <c r="AQ43" s="75"/>
    </row>
    <row r="44" spans="1:43" s="1" customFormat="1" ht="14.25" customHeight="1">
      <c r="A44" s="75"/>
      <c r="C44" s="21"/>
      <c r="Y44" s="22"/>
      <c r="AB44" s="21"/>
      <c r="AN44" s="22"/>
      <c r="AP44" s="75"/>
      <c r="AQ44" s="75"/>
    </row>
    <row r="45" spans="1:43" s="1" customFormat="1" ht="14.25" customHeight="1">
      <c r="A45" s="75"/>
      <c r="C45" s="21"/>
      <c r="Y45" s="22"/>
      <c r="AB45" s="21"/>
      <c r="AN45" s="22"/>
      <c r="AP45" s="75"/>
      <c r="AQ45" s="75"/>
    </row>
    <row r="46" spans="1:43" s="9" customFormat="1" ht="15.75" customHeight="1">
      <c r="A46" s="67"/>
      <c r="C46" s="23" t="s">
        <v>30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5" t="s">
        <v>31</v>
      </c>
      <c r="R46" s="24"/>
      <c r="S46" s="24"/>
      <c r="T46" s="24"/>
      <c r="U46" s="24"/>
      <c r="V46" s="24"/>
      <c r="W46" s="24"/>
      <c r="X46" s="24"/>
      <c r="Y46" s="26"/>
      <c r="AB46" s="23" t="s">
        <v>30</v>
      </c>
      <c r="AC46" s="24"/>
      <c r="AD46" s="24"/>
      <c r="AE46" s="24"/>
      <c r="AF46" s="24"/>
      <c r="AG46" s="24"/>
      <c r="AH46" s="24"/>
      <c r="AI46" s="24"/>
      <c r="AJ46" s="24"/>
      <c r="AK46" s="24"/>
      <c r="AL46" s="25" t="s">
        <v>31</v>
      </c>
      <c r="AM46" s="24"/>
      <c r="AN46" s="26"/>
      <c r="AP46" s="67"/>
      <c r="AQ46" s="63"/>
    </row>
    <row r="47" spans="1:43" s="1" customFormat="1" ht="14.25" customHeight="1">
      <c r="A47" s="75"/>
      <c r="AP47" s="75"/>
      <c r="AQ47" s="75"/>
    </row>
    <row r="48" spans="1:43" s="9" customFormat="1" ht="15.75" customHeight="1">
      <c r="A48" s="67"/>
      <c r="C48" s="18" t="s">
        <v>32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0"/>
      <c r="AB48" s="18" t="s">
        <v>33</v>
      </c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20"/>
      <c r="AP48" s="67"/>
      <c r="AQ48" s="63"/>
    </row>
    <row r="49" spans="1:43" s="1" customFormat="1" ht="14.25" customHeight="1">
      <c r="A49" s="75"/>
      <c r="C49" s="21"/>
      <c r="Y49" s="22"/>
      <c r="AB49" s="21"/>
      <c r="AN49" s="22"/>
      <c r="AP49" s="75"/>
      <c r="AQ49" s="75"/>
    </row>
    <row r="50" spans="1:43" s="1" customFormat="1" ht="14.25" customHeight="1">
      <c r="A50" s="75"/>
      <c r="C50" s="21"/>
      <c r="Y50" s="22"/>
      <c r="AB50" s="21"/>
      <c r="AN50" s="22"/>
      <c r="AP50" s="75"/>
      <c r="AQ50" s="75"/>
    </row>
    <row r="51" spans="1:43" s="1" customFormat="1" ht="14.25" customHeight="1">
      <c r="A51" s="75"/>
      <c r="C51" s="21"/>
      <c r="Y51" s="22"/>
      <c r="AB51" s="21"/>
      <c r="AN51" s="22"/>
      <c r="AP51" s="75"/>
      <c r="AQ51" s="75"/>
    </row>
    <row r="52" spans="1:43" s="1" customFormat="1" ht="14.25" customHeight="1">
      <c r="A52" s="75"/>
      <c r="C52" s="21"/>
      <c r="Y52" s="22"/>
      <c r="AB52" s="21"/>
      <c r="AN52" s="22"/>
      <c r="AP52" s="75"/>
      <c r="AQ52" s="75"/>
    </row>
    <row r="53" spans="1:43" s="1" customFormat="1" ht="14.25" customHeight="1">
      <c r="A53" s="75"/>
      <c r="C53" s="21"/>
      <c r="Y53" s="22"/>
      <c r="AB53" s="21"/>
      <c r="AN53" s="22"/>
      <c r="AP53" s="75"/>
      <c r="AQ53" s="75"/>
    </row>
    <row r="54" spans="1:43" s="1" customFormat="1" ht="14.25" customHeight="1">
      <c r="A54" s="75"/>
      <c r="C54" s="21"/>
      <c r="Y54" s="22"/>
      <c r="AB54" s="21"/>
      <c r="AN54" s="22"/>
      <c r="AP54" s="75"/>
      <c r="AQ54" s="75"/>
    </row>
    <row r="55" spans="1:43" s="1" customFormat="1" ht="14.25" customHeight="1">
      <c r="A55" s="75"/>
      <c r="C55" s="21"/>
      <c r="Y55" s="22"/>
      <c r="AB55" s="21"/>
      <c r="AN55" s="22"/>
      <c r="AP55" s="75"/>
      <c r="AQ55" s="75"/>
    </row>
    <row r="56" spans="1:43" s="1" customFormat="1" ht="14.25" customHeight="1">
      <c r="A56" s="75"/>
      <c r="C56" s="21"/>
      <c r="Y56" s="22"/>
      <c r="AB56" s="21"/>
      <c r="AN56" s="22"/>
      <c r="AP56" s="75"/>
      <c r="AQ56" s="75"/>
    </row>
    <row r="57" spans="1:43" s="9" customFormat="1" ht="15.75" customHeight="1">
      <c r="A57" s="67"/>
      <c r="C57" s="23" t="s">
        <v>30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5" t="s">
        <v>31</v>
      </c>
      <c r="R57" s="24"/>
      <c r="S57" s="24"/>
      <c r="T57" s="24"/>
      <c r="U57" s="24"/>
      <c r="V57" s="24"/>
      <c r="W57" s="24"/>
      <c r="X57" s="24"/>
      <c r="Y57" s="26"/>
      <c r="AB57" s="23" t="s">
        <v>30</v>
      </c>
      <c r="AC57" s="24"/>
      <c r="AD57" s="24"/>
      <c r="AE57" s="24"/>
      <c r="AF57" s="24"/>
      <c r="AG57" s="24"/>
      <c r="AH57" s="24"/>
      <c r="AI57" s="24"/>
      <c r="AJ57" s="24"/>
      <c r="AK57" s="24"/>
      <c r="AL57" s="25" t="s">
        <v>31</v>
      </c>
      <c r="AM57" s="24"/>
      <c r="AN57" s="26"/>
      <c r="AP57" s="67"/>
      <c r="AQ57" s="63"/>
    </row>
    <row r="58" spans="1:43" s="9" customFormat="1" ht="7.5" customHeight="1">
      <c r="A58" s="67"/>
      <c r="AP58" s="67"/>
      <c r="AQ58" s="63"/>
    </row>
    <row r="59" spans="1:42" s="63" customFormat="1" ht="7.5" customHeight="1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</row>
    <row r="62" spans="1:144" s="73" customFormat="1" ht="13.5" customHeight="1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</row>
    <row r="63" spans="1:43" s="9" customFormat="1" ht="7.5" customHeight="1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3"/>
    </row>
    <row r="64" spans="1:43" s="9" customFormat="1" ht="37.5" customHeight="1">
      <c r="A64" s="67"/>
      <c r="B64" s="94" t="s">
        <v>34</v>
      </c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67"/>
      <c r="AQ64" s="63"/>
    </row>
    <row r="65" spans="1:43" s="9" customFormat="1" ht="7.5" customHeight="1">
      <c r="A65" s="67"/>
      <c r="AP65" s="67"/>
      <c r="AQ65" s="63"/>
    </row>
    <row r="66" spans="1:43" s="3" customFormat="1" ht="27" customHeight="1">
      <c r="A66" s="32"/>
      <c r="B66" s="3" t="s">
        <v>1</v>
      </c>
      <c r="K66" s="88" t="s">
        <v>177</v>
      </c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P66" s="32"/>
      <c r="AQ66" s="32"/>
    </row>
    <row r="67" spans="1:43" s="9" customFormat="1" ht="7.5" customHeight="1">
      <c r="A67" s="67"/>
      <c r="AP67" s="67"/>
      <c r="AQ67" s="63"/>
    </row>
    <row r="68" spans="1:43" s="9" customFormat="1" ht="15.75" customHeight="1">
      <c r="A68" s="67"/>
      <c r="B68" s="4" t="s">
        <v>2</v>
      </c>
      <c r="K68" s="5" t="s">
        <v>3</v>
      </c>
      <c r="AH68" s="4" t="s">
        <v>4</v>
      </c>
      <c r="AL68" s="93">
        <v>45331</v>
      </c>
      <c r="AM68" s="93"/>
      <c r="AP68" s="67"/>
      <c r="AQ68" s="63"/>
    </row>
    <row r="69" spans="1:43" s="9" customFormat="1" ht="7.5" customHeight="1">
      <c r="A69" s="67"/>
      <c r="AP69" s="67"/>
      <c r="AQ69" s="63"/>
    </row>
    <row r="70" spans="1:43" s="9" customFormat="1" ht="18.75" customHeight="1">
      <c r="A70" s="67"/>
      <c r="B70" s="4" t="s">
        <v>5</v>
      </c>
      <c r="K70" s="5" t="s">
        <v>8</v>
      </c>
      <c r="AH70" s="4" t="s">
        <v>12</v>
      </c>
      <c r="AL70" s="89" t="s">
        <v>13</v>
      </c>
      <c r="AM70" s="89"/>
      <c r="AN70" s="89"/>
      <c r="AO70" s="89"/>
      <c r="AP70" s="67"/>
      <c r="AQ70" s="63"/>
    </row>
    <row r="71" spans="1:43" s="9" customFormat="1" ht="15.75" customHeight="1">
      <c r="A71" s="67"/>
      <c r="B71" s="4" t="s">
        <v>11</v>
      </c>
      <c r="K71" s="5" t="s">
        <v>237</v>
      </c>
      <c r="AH71" s="4" t="s">
        <v>14</v>
      </c>
      <c r="AL71" s="89" t="s">
        <v>237</v>
      </c>
      <c r="AM71" s="89"/>
      <c r="AN71" s="89"/>
      <c r="AO71" s="89"/>
      <c r="AP71" s="67"/>
      <c r="AQ71" s="63"/>
    </row>
    <row r="72" spans="1:43" s="9" customFormat="1" ht="12" customHeight="1">
      <c r="A72" s="67"/>
      <c r="AP72" s="67"/>
      <c r="AQ72" s="63"/>
    </row>
    <row r="73" spans="1:43" s="9" customFormat="1" ht="30" customHeight="1">
      <c r="A73" s="67"/>
      <c r="B73" s="83" t="s">
        <v>35</v>
      </c>
      <c r="C73" s="83"/>
      <c r="D73" s="83"/>
      <c r="E73" s="83"/>
      <c r="F73" s="83"/>
      <c r="G73" s="16"/>
      <c r="H73" s="84" t="s">
        <v>36</v>
      </c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 t="s">
        <v>37</v>
      </c>
      <c r="AG73" s="84"/>
      <c r="AH73" s="84"/>
      <c r="AI73" s="84"/>
      <c r="AJ73" s="84"/>
      <c r="AK73" s="84"/>
      <c r="AL73" s="84"/>
      <c r="AM73" s="85" t="s">
        <v>38</v>
      </c>
      <c r="AN73" s="85"/>
      <c r="AO73" s="85"/>
      <c r="AP73" s="67"/>
      <c r="AQ73" s="63"/>
    </row>
    <row r="74" spans="1:43" s="9" customFormat="1" ht="12" customHeight="1">
      <c r="A74" s="67"/>
      <c r="AP74" s="67"/>
      <c r="AQ74" s="63"/>
    </row>
    <row r="75" spans="1:43" s="3" customFormat="1" ht="33" customHeight="1">
      <c r="A75" s="32"/>
      <c r="B75" s="27" t="s">
        <v>39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82">
        <f>AF76+AF77</f>
        <v>0</v>
      </c>
      <c r="AG75" s="82"/>
      <c r="AH75" s="82"/>
      <c r="AI75" s="82"/>
      <c r="AJ75" s="82"/>
      <c r="AK75" s="82"/>
      <c r="AL75" s="82"/>
      <c r="AM75" s="82">
        <f>AM76+AM77</f>
        <v>0</v>
      </c>
      <c r="AN75" s="82"/>
      <c r="AO75" s="82"/>
      <c r="AP75" s="32"/>
      <c r="AQ75" s="32"/>
    </row>
    <row r="76" spans="1:43" s="29" customFormat="1" ht="37.35" customHeight="1">
      <c r="A76" s="77"/>
      <c r="B76" s="28"/>
      <c r="C76" s="80" t="s">
        <v>40</v>
      </c>
      <c r="D76" s="80"/>
      <c r="E76" s="80"/>
      <c r="F76" s="80"/>
      <c r="G76" s="80"/>
      <c r="H76" s="28"/>
      <c r="I76" s="80" t="s">
        <v>41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1">
        <f>'Oprava MK'!I13</f>
        <v>0</v>
      </c>
      <c r="AG76" s="81"/>
      <c r="AH76" s="81"/>
      <c r="AI76" s="81"/>
      <c r="AJ76" s="81"/>
      <c r="AK76" s="81"/>
      <c r="AL76" s="81"/>
      <c r="AM76" s="81">
        <f>ROUND(AF76*1.21,2)</f>
        <v>0</v>
      </c>
      <c r="AN76" s="81"/>
      <c r="AO76" s="81"/>
      <c r="AP76" s="77"/>
      <c r="AQ76" s="77"/>
    </row>
    <row r="77" spans="1:43" s="29" customFormat="1" ht="37.35" customHeight="1">
      <c r="A77" s="77"/>
      <c r="B77" s="28"/>
      <c r="C77" s="80" t="s">
        <v>40</v>
      </c>
      <c r="D77" s="80"/>
      <c r="E77" s="80"/>
      <c r="F77" s="80"/>
      <c r="G77" s="80"/>
      <c r="H77" s="28"/>
      <c r="I77" s="80" t="s">
        <v>42</v>
      </c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1">
        <f>'Oprava chodníků'!I13</f>
        <v>0</v>
      </c>
      <c r="AG77" s="81"/>
      <c r="AH77" s="81"/>
      <c r="AI77" s="81"/>
      <c r="AJ77" s="81"/>
      <c r="AK77" s="81"/>
      <c r="AL77" s="81"/>
      <c r="AM77" s="81">
        <f>ROUND(AF77*1.21,2)</f>
        <v>0</v>
      </c>
      <c r="AN77" s="81"/>
      <c r="AO77" s="81"/>
      <c r="AP77" s="77"/>
      <c r="AQ77" s="77"/>
    </row>
    <row r="78" spans="1:43" s="9" customFormat="1" ht="30.75" customHeight="1">
      <c r="A78" s="67"/>
      <c r="B78" s="27" t="s">
        <v>43</v>
      </c>
      <c r="AF78" s="82">
        <v>0</v>
      </c>
      <c r="AG78" s="82"/>
      <c r="AH78" s="82"/>
      <c r="AI78" s="82"/>
      <c r="AJ78" s="82"/>
      <c r="AK78" s="82"/>
      <c r="AL78" s="82"/>
      <c r="AM78" s="82">
        <v>0</v>
      </c>
      <c r="AN78" s="82"/>
      <c r="AO78" s="82"/>
      <c r="AP78" s="67"/>
      <c r="AQ78" s="63"/>
    </row>
    <row r="79" spans="1:43" s="9" customFormat="1" ht="12" customHeight="1">
      <c r="A79" s="67"/>
      <c r="AP79" s="67"/>
      <c r="AQ79" s="63"/>
    </row>
    <row r="80" spans="1:43" s="9" customFormat="1" ht="30.75" customHeight="1">
      <c r="A80" s="67"/>
      <c r="B80" s="30" t="s">
        <v>44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79">
        <f>AF75+AF78</f>
        <v>0</v>
      </c>
      <c r="AG80" s="79"/>
      <c r="AH80" s="79"/>
      <c r="AI80" s="79"/>
      <c r="AJ80" s="79"/>
      <c r="AK80" s="79"/>
      <c r="AL80" s="79"/>
      <c r="AM80" s="79">
        <f>AM75+AM78</f>
        <v>0</v>
      </c>
      <c r="AN80" s="79"/>
      <c r="AO80" s="79"/>
      <c r="AP80" s="67"/>
      <c r="AQ80" s="63"/>
    </row>
    <row r="81" spans="1:43" s="9" customFormat="1" ht="7.5" customHeight="1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3"/>
    </row>
    <row r="82" spans="1:144" s="73" customFormat="1" ht="13.5" customHeight="1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</row>
  </sheetData>
  <sheetProtection selectLockedCells="1" selectUnlockedCells="1"/>
  <mergeCells count="46">
    <mergeCell ref="AJ23:AN23"/>
    <mergeCell ref="AL68:AM68"/>
    <mergeCell ref="B1:AO1"/>
    <mergeCell ref="J3:AN3"/>
    <mergeCell ref="AM5:AN5"/>
    <mergeCell ref="AJ20:AN20"/>
    <mergeCell ref="AJ21:AN21"/>
    <mergeCell ref="K25:N25"/>
    <mergeCell ref="V25:AD25"/>
    <mergeCell ref="AJ25:AN25"/>
    <mergeCell ref="K26:N26"/>
    <mergeCell ref="V26:AD26"/>
    <mergeCell ref="AJ26:AN26"/>
    <mergeCell ref="B64:AO64"/>
    <mergeCell ref="K27:N27"/>
    <mergeCell ref="V27:AD27"/>
    <mergeCell ref="AJ27:AN27"/>
    <mergeCell ref="K28:N28"/>
    <mergeCell ref="V28:AD28"/>
    <mergeCell ref="AJ28:AN28"/>
    <mergeCell ref="K29:N29"/>
    <mergeCell ref="V29:AD29"/>
    <mergeCell ref="AJ29:AN29"/>
    <mergeCell ref="W31:AA31"/>
    <mergeCell ref="AJ31:AN31"/>
    <mergeCell ref="K66:AN66"/>
    <mergeCell ref="AL70:AO70"/>
    <mergeCell ref="AL71:AO71"/>
    <mergeCell ref="B73:F73"/>
    <mergeCell ref="H73:AE73"/>
    <mergeCell ref="AF73:AL73"/>
    <mergeCell ref="AM73:AO73"/>
    <mergeCell ref="AF75:AL75"/>
    <mergeCell ref="AM75:AO75"/>
    <mergeCell ref="C76:G76"/>
    <mergeCell ref="I76:AE76"/>
    <mergeCell ref="AF76:AL76"/>
    <mergeCell ref="AM76:AO76"/>
    <mergeCell ref="AF78:AL78"/>
    <mergeCell ref="AM78:AO78"/>
    <mergeCell ref="AF80:AL80"/>
    <mergeCell ref="AM80:AO80"/>
    <mergeCell ref="C77:G77"/>
    <mergeCell ref="I77:AE77"/>
    <mergeCell ref="AF77:AL77"/>
    <mergeCell ref="AM77:AO7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  <rowBreaks count="1" manualBreakCount="1"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5"/>
  <sheetViews>
    <sheetView showGridLines="0" zoomScaleSheetLayoutView="100" workbookViewId="0" topLeftCell="A1">
      <selection activeCell="M18" sqref="M18"/>
    </sheetView>
  </sheetViews>
  <sheetFormatPr defaultColWidth="15.33203125" defaultRowHeight="13.5" customHeight="1"/>
  <cols>
    <col min="1" max="1" width="1.66796875" style="75" customWidth="1"/>
    <col min="2" max="2" width="4.16015625" style="1" customWidth="1"/>
    <col min="3" max="3" width="5.33203125" style="1" customWidth="1"/>
    <col min="4" max="4" width="13.83203125" style="1" customWidth="1"/>
    <col min="5" max="5" width="55.83203125" style="1" customWidth="1"/>
    <col min="6" max="6" width="5.16015625" style="1" customWidth="1"/>
    <col min="7" max="7" width="11.5" style="1" customWidth="1"/>
    <col min="8" max="8" width="12" style="1" customWidth="1"/>
    <col min="9" max="9" width="22" style="1" customWidth="1"/>
    <col min="10" max="10" width="1.66796875" style="1" customWidth="1"/>
    <col min="11" max="11" width="4" style="73" customWidth="1"/>
    <col min="12" max="194" width="16" style="0" customWidth="1"/>
  </cols>
  <sheetData>
    <row r="1" spans="1:10" s="63" customFormat="1" ht="37.5" customHeight="1">
      <c r="A1" s="67"/>
      <c r="B1" s="94" t="s">
        <v>45</v>
      </c>
      <c r="C1" s="94"/>
      <c r="D1" s="94"/>
      <c r="E1" s="94"/>
      <c r="F1" s="94"/>
      <c r="G1" s="94"/>
      <c r="H1" s="94"/>
      <c r="I1" s="94"/>
      <c r="J1" s="67"/>
    </row>
    <row r="2" spans="1:11" s="9" customFormat="1" ht="7.5" customHeight="1">
      <c r="A2" s="67"/>
      <c r="B2" s="63"/>
      <c r="C2" s="63"/>
      <c r="D2" s="63"/>
      <c r="E2" s="63"/>
      <c r="F2" s="63"/>
      <c r="G2" s="63"/>
      <c r="H2" s="63"/>
      <c r="I2" s="63"/>
      <c r="J2" s="67"/>
      <c r="K2" s="63"/>
    </row>
    <row r="3" spans="1:11" s="9" customFormat="1" ht="18">
      <c r="A3" s="67"/>
      <c r="B3" s="32" t="s">
        <v>1</v>
      </c>
      <c r="C3" s="63"/>
      <c r="D3" s="63"/>
      <c r="E3" s="32" t="s">
        <v>177</v>
      </c>
      <c r="F3" s="32"/>
      <c r="G3" s="32"/>
      <c r="H3" s="32"/>
      <c r="I3" s="32"/>
      <c r="J3" s="67"/>
      <c r="K3" s="63"/>
    </row>
    <row r="4" spans="1:11" s="9" customFormat="1" ht="18">
      <c r="A4" s="67"/>
      <c r="B4" s="32" t="s">
        <v>46</v>
      </c>
      <c r="C4" s="63"/>
      <c r="D4" s="63"/>
      <c r="E4" s="32" t="s">
        <v>41</v>
      </c>
      <c r="F4" s="32"/>
      <c r="G4" s="32"/>
      <c r="H4" s="32"/>
      <c r="I4" s="32"/>
      <c r="J4" s="67"/>
      <c r="K4" s="63"/>
    </row>
    <row r="5" spans="1:11" s="9" customFormat="1" ht="7.5" customHeight="1">
      <c r="A5" s="67"/>
      <c r="B5" s="63"/>
      <c r="C5" s="63"/>
      <c r="D5" s="63"/>
      <c r="E5" s="63"/>
      <c r="F5" s="63"/>
      <c r="G5" s="63"/>
      <c r="H5" s="63"/>
      <c r="I5" s="63"/>
      <c r="J5" s="67"/>
      <c r="K5" s="63"/>
    </row>
    <row r="6" spans="1:11" s="9" customFormat="1" ht="18.75" customHeight="1">
      <c r="A6" s="67"/>
      <c r="B6" s="64" t="s">
        <v>2</v>
      </c>
      <c r="C6" s="63"/>
      <c r="D6" s="63"/>
      <c r="E6" s="48" t="s">
        <v>3</v>
      </c>
      <c r="F6" s="63"/>
      <c r="G6" s="64" t="s">
        <v>4</v>
      </c>
      <c r="H6" s="63"/>
      <c r="I6" s="59">
        <v>45331</v>
      </c>
      <c r="J6" s="67"/>
      <c r="K6" s="63"/>
    </row>
    <row r="7" spans="1:11" s="9" customFormat="1" ht="7.5" customHeight="1">
      <c r="A7" s="67"/>
      <c r="B7" s="63"/>
      <c r="C7" s="63"/>
      <c r="D7" s="63"/>
      <c r="E7" s="63"/>
      <c r="F7" s="63"/>
      <c r="G7" s="63"/>
      <c r="H7" s="63"/>
      <c r="I7" s="63"/>
      <c r="J7" s="67"/>
      <c r="K7" s="63"/>
    </row>
    <row r="8" spans="1:11" s="9" customFormat="1" ht="15.75" customHeight="1">
      <c r="A8" s="67"/>
      <c r="B8" s="64" t="s">
        <v>5</v>
      </c>
      <c r="C8" s="63"/>
      <c r="D8" s="63"/>
      <c r="E8" s="48" t="s">
        <v>8</v>
      </c>
      <c r="F8" s="63"/>
      <c r="G8" s="64" t="s">
        <v>12</v>
      </c>
      <c r="H8" s="63"/>
      <c r="I8" s="48"/>
      <c r="J8" s="67"/>
      <c r="K8" s="63"/>
    </row>
    <row r="9" spans="1:11" s="9" customFormat="1" ht="15" customHeight="1">
      <c r="A9" s="67"/>
      <c r="B9" s="64" t="s">
        <v>11</v>
      </c>
      <c r="C9" s="63"/>
      <c r="D9" s="63"/>
      <c r="E9" s="48"/>
      <c r="F9" s="63"/>
      <c r="G9" s="64" t="s">
        <v>14</v>
      </c>
      <c r="H9" s="63"/>
      <c r="I9" s="48"/>
      <c r="J9" s="67"/>
      <c r="K9" s="63"/>
    </row>
    <row r="10" spans="1:11" s="9" customFormat="1" ht="11.25" customHeight="1">
      <c r="A10" s="67"/>
      <c r="B10" s="63"/>
      <c r="C10" s="63"/>
      <c r="D10" s="63"/>
      <c r="E10" s="63"/>
      <c r="F10" s="63"/>
      <c r="G10" s="63"/>
      <c r="H10" s="63"/>
      <c r="I10" s="63"/>
      <c r="J10" s="67"/>
      <c r="K10" s="63"/>
    </row>
    <row r="11" spans="1:11" s="33" customFormat="1" ht="30" customHeight="1">
      <c r="A11" s="68"/>
      <c r="B11" s="60" t="s">
        <v>47</v>
      </c>
      <c r="C11" s="60" t="s">
        <v>48</v>
      </c>
      <c r="D11" s="60" t="s">
        <v>35</v>
      </c>
      <c r="E11" s="60" t="s">
        <v>49</v>
      </c>
      <c r="F11" s="60" t="s">
        <v>50</v>
      </c>
      <c r="G11" s="60" t="s">
        <v>51</v>
      </c>
      <c r="H11" s="60" t="s">
        <v>52</v>
      </c>
      <c r="I11" s="61" t="s">
        <v>233</v>
      </c>
      <c r="J11" s="68"/>
      <c r="K11" s="71"/>
    </row>
    <row r="12" spans="1:11" s="33" customFormat="1" ht="10.15" customHeight="1">
      <c r="A12" s="68"/>
      <c r="B12" s="62"/>
      <c r="C12" s="62"/>
      <c r="D12" s="62"/>
      <c r="E12" s="62"/>
      <c r="F12" s="62"/>
      <c r="G12" s="62"/>
      <c r="H12" s="62"/>
      <c r="I12" s="62"/>
      <c r="J12" s="68"/>
      <c r="K12" s="71"/>
    </row>
    <row r="13" spans="1:11" s="9" customFormat="1" ht="18.4" customHeight="1">
      <c r="A13" s="67"/>
      <c r="B13" s="65" t="s">
        <v>53</v>
      </c>
      <c r="C13" s="66"/>
      <c r="D13" s="66"/>
      <c r="E13" s="66"/>
      <c r="F13" s="66"/>
      <c r="G13" s="66"/>
      <c r="H13" s="66"/>
      <c r="I13" s="58">
        <f>SUM(I14:I63)</f>
        <v>0</v>
      </c>
      <c r="J13" s="67"/>
      <c r="K13" s="63"/>
    </row>
    <row r="14" spans="1:11" s="9" customFormat="1" ht="13.5">
      <c r="A14" s="67"/>
      <c r="B14" s="34" t="s">
        <v>54</v>
      </c>
      <c r="C14" s="34" t="s">
        <v>55</v>
      </c>
      <c r="D14" s="35" t="s">
        <v>56</v>
      </c>
      <c r="E14" s="50" t="s">
        <v>57</v>
      </c>
      <c r="F14" s="36" t="s">
        <v>58</v>
      </c>
      <c r="G14" s="37">
        <v>1</v>
      </c>
      <c r="H14" s="55">
        <v>0</v>
      </c>
      <c r="I14" s="55">
        <f>ROUND(G14*H14,2)</f>
        <v>0</v>
      </c>
      <c r="J14" s="67"/>
      <c r="K14" s="63"/>
    </row>
    <row r="15" spans="1:11" s="9" customFormat="1" ht="13.5">
      <c r="A15" s="67"/>
      <c r="B15" s="34" t="s">
        <v>59</v>
      </c>
      <c r="C15" s="34" t="s">
        <v>55</v>
      </c>
      <c r="D15" s="35" t="s">
        <v>60</v>
      </c>
      <c r="E15" s="50" t="s">
        <v>61</v>
      </c>
      <c r="F15" s="36" t="s">
        <v>58</v>
      </c>
      <c r="G15" s="37">
        <v>1</v>
      </c>
      <c r="H15" s="55">
        <v>0</v>
      </c>
      <c r="I15" s="55">
        <f aca="true" t="shared" si="0" ref="I15:I63">ROUND(G15*H15,2)</f>
        <v>0</v>
      </c>
      <c r="J15" s="67"/>
      <c r="K15" s="63"/>
    </row>
    <row r="16" spans="1:11" s="9" customFormat="1" ht="13.5">
      <c r="A16" s="67"/>
      <c r="B16" s="34" t="s">
        <v>62</v>
      </c>
      <c r="C16" s="34" t="s">
        <v>55</v>
      </c>
      <c r="D16" s="35" t="s">
        <v>63</v>
      </c>
      <c r="E16" s="50" t="s">
        <v>64</v>
      </c>
      <c r="F16" s="36" t="s">
        <v>58</v>
      </c>
      <c r="G16" s="37">
        <v>1</v>
      </c>
      <c r="H16" s="55">
        <v>0</v>
      </c>
      <c r="I16" s="55">
        <f t="shared" si="0"/>
        <v>0</v>
      </c>
      <c r="J16" s="67"/>
      <c r="K16" s="63"/>
    </row>
    <row r="17" spans="1:11" s="9" customFormat="1" ht="13.5">
      <c r="A17" s="67"/>
      <c r="B17" s="34" t="s">
        <v>65</v>
      </c>
      <c r="C17" s="34" t="s">
        <v>55</v>
      </c>
      <c r="D17" s="35" t="s">
        <v>66</v>
      </c>
      <c r="E17" s="50" t="s">
        <v>67</v>
      </c>
      <c r="F17" s="36" t="s">
        <v>68</v>
      </c>
      <c r="G17" s="37">
        <v>0.2</v>
      </c>
      <c r="H17" s="55">
        <v>0</v>
      </c>
      <c r="I17" s="55">
        <f t="shared" si="0"/>
        <v>0</v>
      </c>
      <c r="J17" s="67"/>
      <c r="K17" s="63"/>
    </row>
    <row r="18" spans="1:11" s="9" customFormat="1" ht="13.5">
      <c r="A18" s="67"/>
      <c r="B18" s="34" t="s">
        <v>69</v>
      </c>
      <c r="C18" s="34" t="s">
        <v>55</v>
      </c>
      <c r="D18" s="35" t="s">
        <v>70</v>
      </c>
      <c r="E18" s="50" t="s">
        <v>178</v>
      </c>
      <c r="F18" s="36" t="s">
        <v>72</v>
      </c>
      <c r="G18" s="37">
        <v>1</v>
      </c>
      <c r="H18" s="55">
        <v>0</v>
      </c>
      <c r="I18" s="55">
        <f t="shared" si="0"/>
        <v>0</v>
      </c>
      <c r="J18" s="67"/>
      <c r="K18" s="63"/>
    </row>
    <row r="19" spans="1:11" s="9" customFormat="1" ht="13.5">
      <c r="A19" s="67"/>
      <c r="B19" s="34" t="s">
        <v>73</v>
      </c>
      <c r="C19" s="34" t="s">
        <v>55</v>
      </c>
      <c r="D19" s="35" t="s">
        <v>70</v>
      </c>
      <c r="E19" s="50" t="s">
        <v>71</v>
      </c>
      <c r="F19" s="36" t="s">
        <v>72</v>
      </c>
      <c r="G19" s="37">
        <v>1</v>
      </c>
      <c r="H19" s="55">
        <v>0</v>
      </c>
      <c r="I19" s="55">
        <f t="shared" si="0"/>
        <v>0</v>
      </c>
      <c r="J19" s="67"/>
      <c r="K19" s="63"/>
    </row>
    <row r="20" spans="1:11" s="9" customFormat="1" ht="13.5">
      <c r="A20" s="75"/>
      <c r="B20" s="34" t="s">
        <v>76</v>
      </c>
      <c r="C20" s="34" t="s">
        <v>55</v>
      </c>
      <c r="D20" s="38" t="s">
        <v>74</v>
      </c>
      <c r="E20" s="50" t="s">
        <v>75</v>
      </c>
      <c r="F20" s="36" t="s">
        <v>72</v>
      </c>
      <c r="G20" s="37">
        <v>1</v>
      </c>
      <c r="H20" s="56">
        <v>0</v>
      </c>
      <c r="I20" s="55">
        <f t="shared" si="0"/>
        <v>0</v>
      </c>
      <c r="J20" s="69"/>
      <c r="K20" s="72"/>
    </row>
    <row r="21" spans="1:11" s="9" customFormat="1" ht="13.5">
      <c r="A21" s="67"/>
      <c r="B21" s="34" t="s">
        <v>78</v>
      </c>
      <c r="C21" s="34" t="s">
        <v>55</v>
      </c>
      <c r="D21" s="38" t="s">
        <v>179</v>
      </c>
      <c r="E21" s="50" t="s">
        <v>180</v>
      </c>
      <c r="F21" s="36" t="s">
        <v>77</v>
      </c>
      <c r="G21" s="37">
        <v>185.98000000000002</v>
      </c>
      <c r="H21" s="56">
        <v>0</v>
      </c>
      <c r="I21" s="55">
        <f t="shared" si="0"/>
        <v>0</v>
      </c>
      <c r="J21" s="69"/>
      <c r="K21" s="63"/>
    </row>
    <row r="22" spans="1:11" s="9" customFormat="1" ht="27">
      <c r="A22" s="67"/>
      <c r="B22" s="34" t="s">
        <v>79</v>
      </c>
      <c r="C22" s="34" t="s">
        <v>55</v>
      </c>
      <c r="D22" s="38" t="s">
        <v>80</v>
      </c>
      <c r="E22" s="52" t="s">
        <v>81</v>
      </c>
      <c r="F22" s="36" t="s">
        <v>77</v>
      </c>
      <c r="G22" s="37">
        <v>1119.02</v>
      </c>
      <c r="H22" s="56">
        <v>0</v>
      </c>
      <c r="I22" s="55">
        <f t="shared" si="0"/>
        <v>0</v>
      </c>
      <c r="J22" s="67"/>
      <c r="K22" s="63"/>
    </row>
    <row r="23" spans="1:11" s="9" customFormat="1" ht="13.5">
      <c r="A23" s="67"/>
      <c r="B23" s="34" t="s">
        <v>82</v>
      </c>
      <c r="C23" s="34" t="s">
        <v>55</v>
      </c>
      <c r="D23" s="35" t="s">
        <v>90</v>
      </c>
      <c r="E23" s="51" t="s">
        <v>181</v>
      </c>
      <c r="F23" s="36" t="s">
        <v>85</v>
      </c>
      <c r="G23" s="37">
        <v>59.3</v>
      </c>
      <c r="H23" s="55">
        <v>0</v>
      </c>
      <c r="I23" s="55">
        <f t="shared" si="0"/>
        <v>0</v>
      </c>
      <c r="J23" s="67"/>
      <c r="K23" s="63"/>
    </row>
    <row r="24" spans="1:11" s="9" customFormat="1" ht="13.5">
      <c r="A24" s="67"/>
      <c r="B24" s="34" t="s">
        <v>86</v>
      </c>
      <c r="C24" s="34" t="s">
        <v>55</v>
      </c>
      <c r="D24" s="35" t="s">
        <v>83</v>
      </c>
      <c r="E24" s="51" t="s">
        <v>84</v>
      </c>
      <c r="F24" s="36" t="s">
        <v>85</v>
      </c>
      <c r="G24" s="37">
        <v>131.3</v>
      </c>
      <c r="H24" s="56">
        <v>0</v>
      </c>
      <c r="I24" s="55">
        <f t="shared" si="0"/>
        <v>0</v>
      </c>
      <c r="J24" s="67"/>
      <c r="K24" s="72"/>
    </row>
    <row r="25" spans="1:11" s="9" customFormat="1" ht="13.5">
      <c r="A25" s="67"/>
      <c r="B25" s="34" t="s">
        <v>89</v>
      </c>
      <c r="C25" s="34" t="s">
        <v>55</v>
      </c>
      <c r="D25" s="35" t="s">
        <v>87</v>
      </c>
      <c r="E25" s="51" t="s">
        <v>88</v>
      </c>
      <c r="F25" s="36" t="s">
        <v>85</v>
      </c>
      <c r="G25" s="37">
        <v>190.60000000000002</v>
      </c>
      <c r="H25" s="55">
        <v>0</v>
      </c>
      <c r="I25" s="55">
        <f t="shared" si="0"/>
        <v>0</v>
      </c>
      <c r="J25" s="67"/>
      <c r="K25" s="63"/>
    </row>
    <row r="26" spans="1:11" s="9" customFormat="1" ht="27">
      <c r="A26" s="67"/>
      <c r="B26" s="39" t="s">
        <v>91</v>
      </c>
      <c r="C26" s="39" t="s">
        <v>55</v>
      </c>
      <c r="D26" s="38" t="s">
        <v>92</v>
      </c>
      <c r="E26" s="51" t="s">
        <v>93</v>
      </c>
      <c r="F26" s="40" t="s">
        <v>94</v>
      </c>
      <c r="G26" s="41">
        <v>2.5</v>
      </c>
      <c r="H26" s="49">
        <v>0</v>
      </c>
      <c r="I26" s="55">
        <f t="shared" si="0"/>
        <v>0</v>
      </c>
      <c r="J26" s="67"/>
      <c r="K26" s="72"/>
    </row>
    <row r="27" spans="1:11" s="9" customFormat="1" ht="40.5">
      <c r="A27" s="67"/>
      <c r="B27" s="34" t="s">
        <v>95</v>
      </c>
      <c r="C27" s="34" t="s">
        <v>96</v>
      </c>
      <c r="D27" s="42" t="s">
        <v>182</v>
      </c>
      <c r="E27" s="53" t="s">
        <v>164</v>
      </c>
      <c r="F27" s="36" t="s">
        <v>94</v>
      </c>
      <c r="G27" s="37">
        <v>12.82</v>
      </c>
      <c r="H27" s="49">
        <v>0</v>
      </c>
      <c r="I27" s="55">
        <f t="shared" si="0"/>
        <v>0</v>
      </c>
      <c r="J27" s="69"/>
      <c r="K27" s="72"/>
    </row>
    <row r="28" spans="1:11" s="9" customFormat="1" ht="40.5">
      <c r="A28" s="67"/>
      <c r="B28" s="34" t="s">
        <v>97</v>
      </c>
      <c r="C28" s="34" t="s">
        <v>96</v>
      </c>
      <c r="D28" s="42" t="s">
        <v>183</v>
      </c>
      <c r="E28" s="52" t="s">
        <v>184</v>
      </c>
      <c r="F28" s="36" t="s">
        <v>94</v>
      </c>
      <c r="G28" s="43">
        <v>261</v>
      </c>
      <c r="H28" s="49">
        <v>0</v>
      </c>
      <c r="I28" s="55">
        <f t="shared" si="0"/>
        <v>0</v>
      </c>
      <c r="J28" s="69"/>
      <c r="K28" s="72"/>
    </row>
    <row r="29" spans="1:11" s="9" customFormat="1" ht="40.5">
      <c r="A29" s="67"/>
      <c r="B29" s="34" t="s">
        <v>99</v>
      </c>
      <c r="C29" s="34" t="s">
        <v>96</v>
      </c>
      <c r="D29" s="35" t="s">
        <v>186</v>
      </c>
      <c r="E29" s="50" t="s">
        <v>187</v>
      </c>
      <c r="F29" s="36" t="s">
        <v>94</v>
      </c>
      <c r="G29" s="37">
        <v>64.63650000000001</v>
      </c>
      <c r="H29" s="55">
        <v>0</v>
      </c>
      <c r="I29" s="55">
        <f t="shared" si="0"/>
        <v>0</v>
      </c>
      <c r="J29" s="69"/>
      <c r="K29" s="63"/>
    </row>
    <row r="30" spans="1:11" s="9" customFormat="1" ht="27">
      <c r="A30" s="67"/>
      <c r="B30" s="34" t="s">
        <v>100</v>
      </c>
      <c r="C30" s="34" t="s">
        <v>55</v>
      </c>
      <c r="D30" s="35" t="s">
        <v>101</v>
      </c>
      <c r="E30" s="50" t="s">
        <v>102</v>
      </c>
      <c r="F30" s="36" t="s">
        <v>77</v>
      </c>
      <c r="G30" s="37">
        <v>66.225</v>
      </c>
      <c r="H30" s="55">
        <v>0</v>
      </c>
      <c r="I30" s="55">
        <f t="shared" si="0"/>
        <v>0</v>
      </c>
      <c r="J30" s="67"/>
      <c r="K30" s="63"/>
    </row>
    <row r="31" spans="1:11" s="9" customFormat="1" ht="13.5">
      <c r="A31" s="67"/>
      <c r="B31" s="44" t="s">
        <v>191</v>
      </c>
      <c r="C31" s="44" t="s">
        <v>103</v>
      </c>
      <c r="D31" s="47" t="s">
        <v>104</v>
      </c>
      <c r="E31" s="54" t="s">
        <v>105</v>
      </c>
      <c r="F31" s="45" t="s">
        <v>106</v>
      </c>
      <c r="G31" s="46">
        <v>13.245</v>
      </c>
      <c r="H31" s="57">
        <v>0</v>
      </c>
      <c r="I31" s="57">
        <f t="shared" si="0"/>
        <v>0</v>
      </c>
      <c r="J31" s="67"/>
      <c r="K31" s="63"/>
    </row>
    <row r="32" spans="1:11" s="9" customFormat="1" ht="27">
      <c r="A32" s="67"/>
      <c r="B32" s="34" t="s">
        <v>194</v>
      </c>
      <c r="C32" s="34" t="s">
        <v>55</v>
      </c>
      <c r="D32" s="35" t="s">
        <v>107</v>
      </c>
      <c r="E32" s="50" t="s">
        <v>108</v>
      </c>
      <c r="F32" s="36" t="s">
        <v>77</v>
      </c>
      <c r="G32" s="37">
        <v>66.225</v>
      </c>
      <c r="H32" s="55">
        <v>0</v>
      </c>
      <c r="I32" s="55">
        <f t="shared" si="0"/>
        <v>0</v>
      </c>
      <c r="J32" s="67"/>
      <c r="K32" s="63"/>
    </row>
    <row r="33" spans="1:11" s="9" customFormat="1" ht="13.5">
      <c r="A33" s="67"/>
      <c r="B33" s="44" t="s">
        <v>196</v>
      </c>
      <c r="C33" s="44" t="s">
        <v>103</v>
      </c>
      <c r="D33" s="47" t="s">
        <v>109</v>
      </c>
      <c r="E33" s="54" t="s">
        <v>110</v>
      </c>
      <c r="F33" s="45" t="s">
        <v>111</v>
      </c>
      <c r="G33" s="46">
        <v>2.65</v>
      </c>
      <c r="H33" s="57">
        <v>0</v>
      </c>
      <c r="I33" s="57">
        <f t="shared" si="0"/>
        <v>0</v>
      </c>
      <c r="J33" s="67"/>
      <c r="K33" s="63"/>
    </row>
    <row r="34" spans="1:11" s="9" customFormat="1" ht="27">
      <c r="A34" s="67"/>
      <c r="B34" s="34" t="s">
        <v>197</v>
      </c>
      <c r="C34" s="34" t="s">
        <v>55</v>
      </c>
      <c r="D34" s="35" t="s">
        <v>112</v>
      </c>
      <c r="E34" s="50" t="s">
        <v>113</v>
      </c>
      <c r="F34" s="36" t="s">
        <v>77</v>
      </c>
      <c r="G34" s="37">
        <v>66.225</v>
      </c>
      <c r="H34" s="55">
        <v>0</v>
      </c>
      <c r="I34" s="55">
        <f t="shared" si="0"/>
        <v>0</v>
      </c>
      <c r="J34" s="67"/>
      <c r="K34" s="63"/>
    </row>
    <row r="35" spans="1:11" s="9" customFormat="1" ht="13.5">
      <c r="A35" s="67"/>
      <c r="B35" s="34" t="s">
        <v>198</v>
      </c>
      <c r="C35" s="34" t="s">
        <v>55</v>
      </c>
      <c r="D35" s="35" t="s">
        <v>114</v>
      </c>
      <c r="E35" s="50" t="s">
        <v>115</v>
      </c>
      <c r="F35" s="36" t="s">
        <v>77</v>
      </c>
      <c r="G35" s="37">
        <v>66.225</v>
      </c>
      <c r="H35" s="55">
        <v>0</v>
      </c>
      <c r="I35" s="55">
        <f t="shared" si="0"/>
        <v>0</v>
      </c>
      <c r="J35" s="67"/>
      <c r="K35" s="63"/>
    </row>
    <row r="36" spans="1:11" s="9" customFormat="1" ht="40.5">
      <c r="A36" s="67"/>
      <c r="B36" s="34" t="s">
        <v>200</v>
      </c>
      <c r="C36" s="34" t="s">
        <v>55</v>
      </c>
      <c r="D36" s="35" t="s">
        <v>188</v>
      </c>
      <c r="E36" s="50" t="s">
        <v>189</v>
      </c>
      <c r="F36" s="36" t="s">
        <v>85</v>
      </c>
      <c r="G36" s="37">
        <v>143.2</v>
      </c>
      <c r="H36" s="55">
        <v>0</v>
      </c>
      <c r="I36" s="55">
        <f t="shared" si="0"/>
        <v>0</v>
      </c>
      <c r="J36" s="67"/>
      <c r="K36" s="63"/>
    </row>
    <row r="37" spans="1:11" s="9" customFormat="1" ht="13.5">
      <c r="A37" s="67"/>
      <c r="B37" s="34" t="s">
        <v>201</v>
      </c>
      <c r="C37" s="34" t="s">
        <v>55</v>
      </c>
      <c r="D37" s="35" t="s">
        <v>167</v>
      </c>
      <c r="E37" s="50" t="s">
        <v>168</v>
      </c>
      <c r="F37" s="36" t="s">
        <v>77</v>
      </c>
      <c r="G37" s="37">
        <v>1305</v>
      </c>
      <c r="H37" s="55">
        <v>0</v>
      </c>
      <c r="I37" s="55">
        <f t="shared" si="0"/>
        <v>0</v>
      </c>
      <c r="J37" s="67"/>
      <c r="K37" s="72"/>
    </row>
    <row r="38" spans="1:11" s="9" customFormat="1" ht="13.5">
      <c r="A38" s="67"/>
      <c r="B38" s="34" t="s">
        <v>202</v>
      </c>
      <c r="C38" s="34" t="s">
        <v>55</v>
      </c>
      <c r="D38" s="35" t="s">
        <v>192</v>
      </c>
      <c r="E38" s="50" t="s">
        <v>193</v>
      </c>
      <c r="F38" s="36" t="s">
        <v>77</v>
      </c>
      <c r="G38" s="37">
        <v>128.2</v>
      </c>
      <c r="H38" s="55">
        <v>0</v>
      </c>
      <c r="I38" s="55">
        <f t="shared" si="0"/>
        <v>0</v>
      </c>
      <c r="J38" s="67"/>
      <c r="K38" s="63"/>
    </row>
    <row r="39" spans="1:11" s="9" customFormat="1" ht="27">
      <c r="A39" s="67"/>
      <c r="B39" s="34" t="s">
        <v>203</v>
      </c>
      <c r="C39" s="34" t="s">
        <v>55</v>
      </c>
      <c r="D39" s="35" t="s">
        <v>116</v>
      </c>
      <c r="E39" s="50" t="s">
        <v>117</v>
      </c>
      <c r="F39" s="36" t="s">
        <v>77</v>
      </c>
      <c r="G39" s="37">
        <v>1305</v>
      </c>
      <c r="H39" s="55">
        <v>0</v>
      </c>
      <c r="I39" s="55">
        <f t="shared" si="0"/>
        <v>0</v>
      </c>
      <c r="J39" s="67"/>
      <c r="K39" s="63"/>
    </row>
    <row r="40" spans="1:11" s="9" customFormat="1" ht="13.5">
      <c r="A40" s="67"/>
      <c r="B40" s="34" t="s">
        <v>204</v>
      </c>
      <c r="C40" s="34" t="s">
        <v>55</v>
      </c>
      <c r="D40" s="35" t="s">
        <v>118</v>
      </c>
      <c r="E40" s="50" t="s">
        <v>119</v>
      </c>
      <c r="F40" s="36" t="s">
        <v>106</v>
      </c>
      <c r="G40" s="37">
        <v>32.625</v>
      </c>
      <c r="H40" s="55">
        <v>0</v>
      </c>
      <c r="I40" s="55">
        <f t="shared" si="0"/>
        <v>0</v>
      </c>
      <c r="J40" s="67"/>
      <c r="K40" s="73"/>
    </row>
    <row r="41" spans="1:11" s="9" customFormat="1" ht="27">
      <c r="A41" s="67"/>
      <c r="B41" s="34" t="s">
        <v>205</v>
      </c>
      <c r="C41" s="34" t="s">
        <v>55</v>
      </c>
      <c r="D41" s="35" t="s">
        <v>120</v>
      </c>
      <c r="E41" s="50" t="s">
        <v>121</v>
      </c>
      <c r="F41" s="36" t="s">
        <v>77</v>
      </c>
      <c r="G41" s="37">
        <v>2610</v>
      </c>
      <c r="H41" s="55">
        <v>0</v>
      </c>
      <c r="I41" s="55">
        <f t="shared" si="0"/>
        <v>0</v>
      </c>
      <c r="J41" s="69"/>
      <c r="K41" s="63"/>
    </row>
    <row r="42" spans="1:11" s="9" customFormat="1" ht="27">
      <c r="A42" s="67"/>
      <c r="B42" s="34" t="s">
        <v>206</v>
      </c>
      <c r="C42" s="34" t="s">
        <v>55</v>
      </c>
      <c r="D42" s="35" t="s">
        <v>122</v>
      </c>
      <c r="E42" s="50" t="s">
        <v>123</v>
      </c>
      <c r="F42" s="36" t="s">
        <v>77</v>
      </c>
      <c r="G42" s="37">
        <v>1305</v>
      </c>
      <c r="H42" s="55">
        <v>0</v>
      </c>
      <c r="I42" s="55">
        <f t="shared" si="0"/>
        <v>0</v>
      </c>
      <c r="J42" s="67"/>
      <c r="K42" s="73"/>
    </row>
    <row r="43" spans="1:11" s="9" customFormat="1" ht="27">
      <c r="A43" s="67"/>
      <c r="B43" s="34" t="s">
        <v>207</v>
      </c>
      <c r="C43" s="34" t="s">
        <v>55</v>
      </c>
      <c r="D43" s="35" t="s">
        <v>208</v>
      </c>
      <c r="E43" s="50" t="s">
        <v>209</v>
      </c>
      <c r="F43" s="36" t="s">
        <v>132</v>
      </c>
      <c r="G43" s="37">
        <v>15</v>
      </c>
      <c r="H43" s="55">
        <v>0</v>
      </c>
      <c r="I43" s="55">
        <f t="shared" si="0"/>
        <v>0</v>
      </c>
      <c r="J43" s="67"/>
      <c r="K43" s="63"/>
    </row>
    <row r="44" spans="2:10" ht="27">
      <c r="B44" s="34" t="s">
        <v>190</v>
      </c>
      <c r="C44" s="34" t="s">
        <v>55</v>
      </c>
      <c r="D44" s="35" t="s">
        <v>124</v>
      </c>
      <c r="E44" s="50" t="s">
        <v>125</v>
      </c>
      <c r="F44" s="36" t="s">
        <v>85</v>
      </c>
      <c r="G44" s="37">
        <v>378.3</v>
      </c>
      <c r="H44" s="55">
        <v>0</v>
      </c>
      <c r="I44" s="55">
        <f t="shared" si="0"/>
        <v>0</v>
      </c>
      <c r="J44" s="67"/>
    </row>
    <row r="45" spans="2:11" ht="13.5">
      <c r="B45" s="44" t="s">
        <v>210</v>
      </c>
      <c r="C45" s="44" t="s">
        <v>103</v>
      </c>
      <c r="D45" s="47" t="s">
        <v>126</v>
      </c>
      <c r="E45" s="54" t="s">
        <v>127</v>
      </c>
      <c r="F45" s="45" t="s">
        <v>77</v>
      </c>
      <c r="G45" s="46">
        <v>47.67</v>
      </c>
      <c r="H45" s="57">
        <v>0</v>
      </c>
      <c r="I45" s="57">
        <f t="shared" si="0"/>
        <v>0</v>
      </c>
      <c r="J45" s="67"/>
      <c r="K45" s="74"/>
    </row>
    <row r="46" spans="2:10" ht="27">
      <c r="B46" s="34" t="s">
        <v>211</v>
      </c>
      <c r="C46" s="34" t="s">
        <v>55</v>
      </c>
      <c r="D46" s="35" t="s">
        <v>128</v>
      </c>
      <c r="E46" s="50" t="s">
        <v>129</v>
      </c>
      <c r="F46" s="36" t="s">
        <v>85</v>
      </c>
      <c r="G46" s="37">
        <v>190.60000000000002</v>
      </c>
      <c r="H46" s="55">
        <v>0</v>
      </c>
      <c r="I46" s="55">
        <f t="shared" si="0"/>
        <v>0</v>
      </c>
      <c r="J46" s="67"/>
    </row>
    <row r="47" spans="2:10" ht="13.5">
      <c r="B47" s="44" t="s">
        <v>195</v>
      </c>
      <c r="C47" s="44" t="s">
        <v>103</v>
      </c>
      <c r="D47" s="47" t="s">
        <v>130</v>
      </c>
      <c r="E47" s="54" t="s">
        <v>131</v>
      </c>
      <c r="F47" s="45" t="s">
        <v>132</v>
      </c>
      <c r="G47" s="46">
        <v>175</v>
      </c>
      <c r="H47" s="57">
        <v>0</v>
      </c>
      <c r="I47" s="57">
        <f t="shared" si="0"/>
        <v>0</v>
      </c>
      <c r="J47" s="70"/>
    </row>
    <row r="48" spans="2:10" ht="13.5">
      <c r="B48" s="44" t="s">
        <v>199</v>
      </c>
      <c r="C48" s="44" t="s">
        <v>103</v>
      </c>
      <c r="D48" s="47" t="s">
        <v>133</v>
      </c>
      <c r="E48" s="54" t="s">
        <v>134</v>
      </c>
      <c r="F48" s="45" t="s">
        <v>132</v>
      </c>
      <c r="G48" s="46">
        <v>6</v>
      </c>
      <c r="H48" s="57">
        <v>0</v>
      </c>
      <c r="I48" s="57">
        <f t="shared" si="0"/>
        <v>0</v>
      </c>
      <c r="J48" s="70"/>
    </row>
    <row r="49" spans="2:10" ht="13.5">
      <c r="B49" s="44" t="s">
        <v>212</v>
      </c>
      <c r="C49" s="44" t="s">
        <v>103</v>
      </c>
      <c r="D49" s="47" t="s">
        <v>135</v>
      </c>
      <c r="E49" s="54" t="s">
        <v>136</v>
      </c>
      <c r="F49" s="45" t="s">
        <v>132</v>
      </c>
      <c r="G49" s="46">
        <v>13</v>
      </c>
      <c r="H49" s="57">
        <v>0</v>
      </c>
      <c r="I49" s="57">
        <f t="shared" si="0"/>
        <v>0</v>
      </c>
      <c r="J49" s="67"/>
    </row>
    <row r="50" spans="2:11" ht="27">
      <c r="B50" s="34" t="s">
        <v>214</v>
      </c>
      <c r="C50" s="34" t="s">
        <v>55</v>
      </c>
      <c r="D50" s="35" t="s">
        <v>137</v>
      </c>
      <c r="E50" s="50" t="s">
        <v>138</v>
      </c>
      <c r="F50" s="36" t="s">
        <v>85</v>
      </c>
      <c r="G50" s="37">
        <v>187.7</v>
      </c>
      <c r="H50" s="55">
        <v>0</v>
      </c>
      <c r="I50" s="55">
        <f t="shared" si="0"/>
        <v>0</v>
      </c>
      <c r="J50" s="70"/>
      <c r="K50" s="74"/>
    </row>
    <row r="51" spans="2:10" ht="13.5">
      <c r="B51" s="44" t="s">
        <v>215</v>
      </c>
      <c r="C51" s="44" t="s">
        <v>103</v>
      </c>
      <c r="D51" s="47" t="s">
        <v>219</v>
      </c>
      <c r="E51" s="54" t="s">
        <v>220</v>
      </c>
      <c r="F51" s="45" t="s">
        <v>132</v>
      </c>
      <c r="G51" s="46">
        <v>191</v>
      </c>
      <c r="H51" s="57">
        <v>0</v>
      </c>
      <c r="I51" s="57">
        <f t="shared" si="0"/>
        <v>0</v>
      </c>
      <c r="J51" s="70"/>
    </row>
    <row r="52" spans="2:10" ht="27">
      <c r="B52" s="34" t="s">
        <v>216</v>
      </c>
      <c r="C52" s="34" t="s">
        <v>55</v>
      </c>
      <c r="D52" s="35" t="s">
        <v>141</v>
      </c>
      <c r="E52" s="50" t="s">
        <v>142</v>
      </c>
      <c r="F52" s="36" t="s">
        <v>94</v>
      </c>
      <c r="G52" s="37">
        <v>22.698000000000008</v>
      </c>
      <c r="H52" s="55">
        <v>0</v>
      </c>
      <c r="I52" s="55">
        <f t="shared" si="0"/>
        <v>0</v>
      </c>
      <c r="J52" s="69"/>
    </row>
    <row r="53" spans="2:10" ht="27">
      <c r="B53" s="34" t="s">
        <v>213</v>
      </c>
      <c r="C53" s="34" t="s">
        <v>55</v>
      </c>
      <c r="D53" s="35" t="s">
        <v>143</v>
      </c>
      <c r="E53" s="50" t="s">
        <v>144</v>
      </c>
      <c r="F53" s="36" t="s">
        <v>85</v>
      </c>
      <c r="G53" s="37">
        <v>85.6</v>
      </c>
      <c r="H53" s="55">
        <v>0</v>
      </c>
      <c r="I53" s="55">
        <f t="shared" si="0"/>
        <v>0</v>
      </c>
      <c r="J53" s="67"/>
    </row>
    <row r="54" spans="2:10" ht="27">
      <c r="B54" s="34" t="s">
        <v>222</v>
      </c>
      <c r="C54" s="34" t="s">
        <v>55</v>
      </c>
      <c r="D54" s="35" t="s">
        <v>145</v>
      </c>
      <c r="E54" s="50" t="s">
        <v>146</v>
      </c>
      <c r="F54" s="36" t="s">
        <v>85</v>
      </c>
      <c r="G54" s="37">
        <v>85.6</v>
      </c>
      <c r="H54" s="55">
        <v>0</v>
      </c>
      <c r="I54" s="55">
        <f t="shared" si="0"/>
        <v>0</v>
      </c>
      <c r="J54" s="67"/>
    </row>
    <row r="55" spans="2:10" ht="13.5">
      <c r="B55" s="34" t="s">
        <v>223</v>
      </c>
      <c r="C55" s="34" t="s">
        <v>55</v>
      </c>
      <c r="D55" s="35" t="s">
        <v>147</v>
      </c>
      <c r="E55" s="50" t="s">
        <v>148</v>
      </c>
      <c r="F55" s="36" t="s">
        <v>85</v>
      </c>
      <c r="G55" s="37">
        <v>421.1</v>
      </c>
      <c r="H55" s="55">
        <v>0</v>
      </c>
      <c r="I55" s="55">
        <f t="shared" si="0"/>
        <v>0</v>
      </c>
      <c r="J55" s="67"/>
    </row>
    <row r="56" spans="2:10" ht="27">
      <c r="B56" s="34" t="s">
        <v>217</v>
      </c>
      <c r="C56" s="34" t="s">
        <v>55</v>
      </c>
      <c r="D56" s="35" t="s">
        <v>149</v>
      </c>
      <c r="E56" s="50" t="s">
        <v>150</v>
      </c>
      <c r="F56" s="36" t="s">
        <v>77</v>
      </c>
      <c r="G56" s="37">
        <v>3729.02</v>
      </c>
      <c r="H56" s="55">
        <v>0</v>
      </c>
      <c r="I56" s="55">
        <f t="shared" si="0"/>
        <v>0</v>
      </c>
      <c r="J56" s="69"/>
    </row>
    <row r="57" spans="2:11" ht="13.5">
      <c r="B57" s="34" t="s">
        <v>218</v>
      </c>
      <c r="C57" s="34" t="s">
        <v>55</v>
      </c>
      <c r="D57" s="35" t="s">
        <v>185</v>
      </c>
      <c r="E57" s="50" t="s">
        <v>98</v>
      </c>
      <c r="F57" s="36" t="s">
        <v>94</v>
      </c>
      <c r="G57" s="37">
        <v>9.530000000000001</v>
      </c>
      <c r="H57" s="49">
        <v>0</v>
      </c>
      <c r="I57" s="55">
        <f t="shared" si="0"/>
        <v>0</v>
      </c>
      <c r="J57" s="69"/>
      <c r="K57" s="63"/>
    </row>
    <row r="58" spans="2:10" ht="13.5">
      <c r="B58" s="34" t="s">
        <v>224</v>
      </c>
      <c r="C58" s="34" t="s">
        <v>55</v>
      </c>
      <c r="D58" s="35" t="s">
        <v>151</v>
      </c>
      <c r="E58" s="50" t="s">
        <v>152</v>
      </c>
      <c r="F58" s="36" t="s">
        <v>106</v>
      </c>
      <c r="G58" s="37">
        <v>428.98449999999997</v>
      </c>
      <c r="H58" s="55">
        <v>0</v>
      </c>
      <c r="I58" s="55">
        <f t="shared" si="0"/>
        <v>0</v>
      </c>
      <c r="J58" s="69"/>
    </row>
    <row r="59" spans="2:10" ht="13.5">
      <c r="B59" s="34" t="s">
        <v>225</v>
      </c>
      <c r="C59" s="34" t="s">
        <v>55</v>
      </c>
      <c r="D59" s="35" t="s">
        <v>153</v>
      </c>
      <c r="E59" s="50" t="s">
        <v>154</v>
      </c>
      <c r="F59" s="36" t="s">
        <v>106</v>
      </c>
      <c r="G59" s="37">
        <v>6005.782999999999</v>
      </c>
      <c r="H59" s="55">
        <v>0</v>
      </c>
      <c r="I59" s="55">
        <f t="shared" si="0"/>
        <v>0</v>
      </c>
      <c r="J59" s="69"/>
    </row>
    <row r="60" spans="2:10" ht="13.5">
      <c r="B60" s="34" t="s">
        <v>226</v>
      </c>
      <c r="C60" s="34" t="s">
        <v>55</v>
      </c>
      <c r="D60" s="35" t="s">
        <v>155</v>
      </c>
      <c r="E60" s="50" t="s">
        <v>156</v>
      </c>
      <c r="F60" s="36" t="s">
        <v>106</v>
      </c>
      <c r="G60" s="37">
        <v>142.51538</v>
      </c>
      <c r="H60" s="55">
        <v>0</v>
      </c>
      <c r="I60" s="55">
        <f t="shared" si="0"/>
        <v>0</v>
      </c>
      <c r="J60" s="67"/>
    </row>
    <row r="61" spans="2:11" ht="27">
      <c r="B61" s="34" t="s">
        <v>227</v>
      </c>
      <c r="C61" s="34" t="s">
        <v>55</v>
      </c>
      <c r="D61" s="35" t="s">
        <v>229</v>
      </c>
      <c r="E61" s="50" t="s">
        <v>230</v>
      </c>
      <c r="F61" s="36" t="s">
        <v>106</v>
      </c>
      <c r="G61" s="37">
        <v>94.9045</v>
      </c>
      <c r="H61" s="55">
        <v>0</v>
      </c>
      <c r="I61" s="55">
        <f t="shared" si="0"/>
        <v>0</v>
      </c>
      <c r="J61" s="67"/>
      <c r="K61" s="74"/>
    </row>
    <row r="62" spans="2:10" ht="27">
      <c r="B62" s="34" t="s">
        <v>221</v>
      </c>
      <c r="C62" s="34" t="s">
        <v>55</v>
      </c>
      <c r="D62" s="35" t="s">
        <v>231</v>
      </c>
      <c r="E62" s="50" t="s">
        <v>232</v>
      </c>
      <c r="F62" s="36" t="s">
        <v>106</v>
      </c>
      <c r="G62" s="37">
        <v>334.08</v>
      </c>
      <c r="H62" s="55">
        <v>0</v>
      </c>
      <c r="I62" s="55">
        <f t="shared" si="0"/>
        <v>0</v>
      </c>
      <c r="J62" s="67"/>
    </row>
    <row r="63" spans="2:11" ht="27">
      <c r="B63" s="34" t="s">
        <v>228</v>
      </c>
      <c r="C63" s="34" t="s">
        <v>55</v>
      </c>
      <c r="D63" s="35" t="s">
        <v>157</v>
      </c>
      <c r="E63" s="50" t="s">
        <v>158</v>
      </c>
      <c r="F63" s="36" t="s">
        <v>106</v>
      </c>
      <c r="G63" s="37">
        <v>1223.6827693200005</v>
      </c>
      <c r="H63" s="55">
        <v>0</v>
      </c>
      <c r="I63" s="55">
        <f t="shared" si="0"/>
        <v>0</v>
      </c>
      <c r="J63" s="67"/>
      <c r="K63" s="74"/>
    </row>
    <row r="64" spans="2:10" ht="8.65" customHeight="1">
      <c r="B64" s="75"/>
      <c r="C64" s="75"/>
      <c r="D64" s="75"/>
      <c r="E64" s="75"/>
      <c r="F64" s="75"/>
      <c r="G64" s="75"/>
      <c r="H64" s="75"/>
      <c r="I64" s="75"/>
      <c r="J64" s="75"/>
    </row>
    <row r="65" spans="1:10" s="73" customFormat="1" ht="13.5" customHeight="1">
      <c r="A65" s="75"/>
      <c r="B65" s="75"/>
      <c r="C65" s="75"/>
      <c r="D65" s="75"/>
      <c r="E65" s="75"/>
      <c r="F65" s="75"/>
      <c r="G65" s="75"/>
      <c r="H65" s="75"/>
      <c r="I65" s="75"/>
      <c r="J65" s="75"/>
    </row>
  </sheetData>
  <sheetProtection selectLockedCells="1" selectUnlockedCells="1"/>
  <mergeCells count="1">
    <mergeCell ref="B1:I1"/>
  </mergeCells>
  <printOptions/>
  <pageMargins left="0.3937007874015748" right="0.3937007874015748" top="0.3937007874015748" bottom="0.3937007874015748" header="0.5118110236220472" footer="0.5118110236220472"/>
  <pageSetup fitToHeight="0" fitToWidth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DF653-7F3B-475C-912C-4623C9E25D4F}">
  <dimension ref="A1:I47"/>
  <sheetViews>
    <sheetView showGridLines="0" zoomScaleSheetLayoutView="100" workbookViewId="0" topLeftCell="A25">
      <selection activeCell="K21" sqref="K21"/>
    </sheetView>
  </sheetViews>
  <sheetFormatPr defaultColWidth="15.33203125" defaultRowHeight="13.5" customHeight="1"/>
  <cols>
    <col min="1" max="1" width="1.66796875" style="75" customWidth="1"/>
    <col min="2" max="2" width="4.16015625" style="1" customWidth="1"/>
    <col min="3" max="3" width="5.66015625" style="1" customWidth="1"/>
    <col min="4" max="4" width="13.83203125" style="1" customWidth="1"/>
    <col min="5" max="5" width="54.83203125" style="1" customWidth="1"/>
    <col min="6" max="6" width="5.16015625" style="1" customWidth="1"/>
    <col min="7" max="7" width="11.5" style="1" customWidth="1"/>
    <col min="8" max="8" width="12" style="1" customWidth="1"/>
    <col min="9" max="9" width="22" style="1" customWidth="1"/>
    <col min="10" max="173" width="16" style="0" customWidth="1"/>
  </cols>
  <sheetData>
    <row r="1" spans="1:9" s="9" customFormat="1" ht="37.5" customHeight="1">
      <c r="A1" s="67"/>
      <c r="B1" s="94" t="s">
        <v>45</v>
      </c>
      <c r="C1" s="94"/>
      <c r="D1" s="94"/>
      <c r="E1" s="94"/>
      <c r="F1" s="94"/>
      <c r="G1" s="94"/>
      <c r="H1" s="94"/>
      <c r="I1" s="94"/>
    </row>
    <row r="2" spans="1:9" s="9" customFormat="1" ht="7.5" customHeight="1">
      <c r="A2" s="67"/>
      <c r="B2" s="63"/>
      <c r="C2" s="63"/>
      <c r="D2" s="63"/>
      <c r="E2" s="63"/>
      <c r="F2" s="63"/>
      <c r="G2" s="63"/>
      <c r="H2" s="63"/>
      <c r="I2" s="63"/>
    </row>
    <row r="3" spans="1:9" s="9" customFormat="1" ht="18">
      <c r="A3" s="67"/>
      <c r="B3" s="32" t="s">
        <v>1</v>
      </c>
      <c r="C3" s="63"/>
      <c r="D3" s="63"/>
      <c r="E3" s="32" t="s">
        <v>177</v>
      </c>
      <c r="F3" s="32"/>
      <c r="G3" s="32"/>
      <c r="H3" s="32"/>
      <c r="I3" s="32"/>
    </row>
    <row r="4" spans="1:9" s="9" customFormat="1" ht="18">
      <c r="A4" s="67"/>
      <c r="B4" s="32" t="s">
        <v>46</v>
      </c>
      <c r="C4" s="63"/>
      <c r="D4" s="63"/>
      <c r="E4" s="32" t="s">
        <v>42</v>
      </c>
      <c r="F4" s="32"/>
      <c r="G4" s="32"/>
      <c r="H4" s="32"/>
      <c r="I4" s="32"/>
    </row>
    <row r="5" spans="1:9" s="9" customFormat="1" ht="7.5" customHeight="1">
      <c r="A5" s="67"/>
      <c r="B5" s="63"/>
      <c r="C5" s="63"/>
      <c r="D5" s="63"/>
      <c r="E5" s="63"/>
      <c r="F5" s="63"/>
      <c r="G5" s="63"/>
      <c r="H5" s="63"/>
      <c r="I5" s="63"/>
    </row>
    <row r="6" spans="1:9" s="9" customFormat="1" ht="18.75" customHeight="1">
      <c r="A6" s="67"/>
      <c r="B6" s="64" t="s">
        <v>2</v>
      </c>
      <c r="C6" s="63"/>
      <c r="D6" s="63"/>
      <c r="E6" s="48" t="s">
        <v>3</v>
      </c>
      <c r="F6" s="63"/>
      <c r="G6" s="64" t="s">
        <v>4</v>
      </c>
      <c r="H6" s="63"/>
      <c r="I6" s="59">
        <v>45331</v>
      </c>
    </row>
    <row r="7" spans="1:9" s="9" customFormat="1" ht="7.5" customHeight="1">
      <c r="A7" s="67"/>
      <c r="B7" s="63"/>
      <c r="C7" s="63"/>
      <c r="D7" s="63"/>
      <c r="E7" s="63"/>
      <c r="F7" s="63"/>
      <c r="G7" s="63"/>
      <c r="H7" s="63"/>
      <c r="I7" s="63"/>
    </row>
    <row r="8" spans="1:9" s="9" customFormat="1" ht="15.75" customHeight="1">
      <c r="A8" s="67"/>
      <c r="B8" s="64" t="s">
        <v>5</v>
      </c>
      <c r="C8" s="63"/>
      <c r="D8" s="63"/>
      <c r="E8" s="48" t="s">
        <v>8</v>
      </c>
      <c r="F8" s="63"/>
      <c r="G8" s="64" t="s">
        <v>12</v>
      </c>
      <c r="H8" s="63"/>
      <c r="I8" s="48"/>
    </row>
    <row r="9" spans="1:9" s="9" customFormat="1" ht="15" customHeight="1">
      <c r="A9" s="67"/>
      <c r="B9" s="64" t="s">
        <v>11</v>
      </c>
      <c r="C9" s="63"/>
      <c r="D9" s="63"/>
      <c r="E9" s="48"/>
      <c r="F9" s="63"/>
      <c r="G9" s="64" t="s">
        <v>14</v>
      </c>
      <c r="H9" s="63"/>
      <c r="I9" s="48"/>
    </row>
    <row r="10" spans="1:9" s="9" customFormat="1" ht="11.25" customHeight="1">
      <c r="A10" s="67"/>
      <c r="B10" s="63"/>
      <c r="C10" s="63"/>
      <c r="D10" s="63"/>
      <c r="E10" s="63"/>
      <c r="F10" s="63"/>
      <c r="G10" s="63"/>
      <c r="H10" s="63"/>
      <c r="I10" s="63"/>
    </row>
    <row r="11" spans="1:9" s="33" customFormat="1" ht="30" customHeight="1">
      <c r="A11" s="68"/>
      <c r="B11" s="60" t="s">
        <v>47</v>
      </c>
      <c r="C11" s="60" t="s">
        <v>48</v>
      </c>
      <c r="D11" s="60" t="s">
        <v>35</v>
      </c>
      <c r="E11" s="60" t="s">
        <v>49</v>
      </c>
      <c r="F11" s="60" t="s">
        <v>50</v>
      </c>
      <c r="G11" s="60" t="s">
        <v>51</v>
      </c>
      <c r="H11" s="60" t="s">
        <v>52</v>
      </c>
      <c r="I11" s="61" t="s">
        <v>233</v>
      </c>
    </row>
    <row r="12" spans="1:9" s="33" customFormat="1" ht="10.15" customHeight="1">
      <c r="A12" s="68"/>
      <c r="B12" s="62"/>
      <c r="C12" s="62"/>
      <c r="D12" s="62"/>
      <c r="E12" s="62"/>
      <c r="F12" s="62"/>
      <c r="G12" s="62"/>
      <c r="H12" s="62"/>
      <c r="I12" s="62"/>
    </row>
    <row r="13" spans="1:9" s="9" customFormat="1" ht="18.4" customHeight="1">
      <c r="A13" s="67"/>
      <c r="B13" s="65" t="s">
        <v>53</v>
      </c>
      <c r="C13" s="66"/>
      <c r="D13" s="66"/>
      <c r="E13" s="66"/>
      <c r="F13" s="66"/>
      <c r="G13" s="66"/>
      <c r="H13" s="66"/>
      <c r="I13" s="58">
        <f>SUM(I14:I45)</f>
        <v>0</v>
      </c>
    </row>
    <row r="14" spans="1:9" s="9" customFormat="1" ht="13.5">
      <c r="A14" s="67"/>
      <c r="B14" s="34" t="s">
        <v>54</v>
      </c>
      <c r="C14" s="34" t="s">
        <v>55</v>
      </c>
      <c r="D14" s="35" t="s">
        <v>56</v>
      </c>
      <c r="E14" s="50" t="s">
        <v>57</v>
      </c>
      <c r="F14" s="36" t="s">
        <v>58</v>
      </c>
      <c r="G14" s="37">
        <v>1</v>
      </c>
      <c r="H14" s="55">
        <v>0</v>
      </c>
      <c r="I14" s="55">
        <f>ROUND(G14*H14,2)</f>
        <v>0</v>
      </c>
    </row>
    <row r="15" spans="1:9" s="9" customFormat="1" ht="13.5">
      <c r="A15" s="67"/>
      <c r="B15" s="34" t="s">
        <v>59</v>
      </c>
      <c r="C15" s="34" t="s">
        <v>55</v>
      </c>
      <c r="D15" s="35" t="s">
        <v>60</v>
      </c>
      <c r="E15" s="50" t="s">
        <v>61</v>
      </c>
      <c r="F15" s="36" t="s">
        <v>58</v>
      </c>
      <c r="G15" s="37">
        <v>1</v>
      </c>
      <c r="H15" s="55">
        <v>0</v>
      </c>
      <c r="I15" s="55">
        <f aca="true" t="shared" si="0" ref="I15:I45">ROUND(G15*H15,2)</f>
        <v>0</v>
      </c>
    </row>
    <row r="16" spans="1:9" s="9" customFormat="1" ht="13.5">
      <c r="A16" s="67"/>
      <c r="B16" s="34" t="s">
        <v>62</v>
      </c>
      <c r="C16" s="34" t="s">
        <v>55</v>
      </c>
      <c r="D16" s="35" t="s">
        <v>66</v>
      </c>
      <c r="E16" s="50" t="s">
        <v>67</v>
      </c>
      <c r="F16" s="36" t="s">
        <v>68</v>
      </c>
      <c r="G16" s="37">
        <v>0.2</v>
      </c>
      <c r="H16" s="55">
        <v>0</v>
      </c>
      <c r="I16" s="55">
        <f t="shared" si="0"/>
        <v>0</v>
      </c>
    </row>
    <row r="17" spans="1:9" s="9" customFormat="1" ht="27">
      <c r="A17" s="67"/>
      <c r="B17" s="34" t="s">
        <v>65</v>
      </c>
      <c r="C17" s="34" t="s">
        <v>55</v>
      </c>
      <c r="D17" s="35" t="s">
        <v>159</v>
      </c>
      <c r="E17" s="50" t="s">
        <v>160</v>
      </c>
      <c r="F17" s="36" t="s">
        <v>77</v>
      </c>
      <c r="G17" s="37">
        <v>50.6</v>
      </c>
      <c r="H17" s="55">
        <v>0</v>
      </c>
      <c r="I17" s="55">
        <f t="shared" si="0"/>
        <v>0</v>
      </c>
    </row>
    <row r="18" spans="1:9" s="9" customFormat="1" ht="27">
      <c r="A18" s="67"/>
      <c r="B18" s="34" t="s">
        <v>69</v>
      </c>
      <c r="C18" s="34" t="s">
        <v>55</v>
      </c>
      <c r="D18" s="35" t="s">
        <v>161</v>
      </c>
      <c r="E18" s="50" t="s">
        <v>234</v>
      </c>
      <c r="F18" s="36" t="s">
        <v>77</v>
      </c>
      <c r="G18" s="37">
        <v>161</v>
      </c>
      <c r="H18" s="55">
        <v>0</v>
      </c>
      <c r="I18" s="55">
        <f t="shared" si="0"/>
        <v>0</v>
      </c>
    </row>
    <row r="19" spans="1:9" s="9" customFormat="1" ht="13.5">
      <c r="A19" s="67"/>
      <c r="B19" s="34" t="s">
        <v>73</v>
      </c>
      <c r="C19" s="34" t="s">
        <v>55</v>
      </c>
      <c r="D19" s="35" t="s">
        <v>162</v>
      </c>
      <c r="E19" s="50" t="s">
        <v>163</v>
      </c>
      <c r="F19" s="36" t="s">
        <v>77</v>
      </c>
      <c r="G19" s="37">
        <v>161</v>
      </c>
      <c r="H19" s="55">
        <v>0</v>
      </c>
      <c r="I19" s="55">
        <f t="shared" si="0"/>
        <v>0</v>
      </c>
    </row>
    <row r="20" spans="1:9" s="9" customFormat="1" ht="13.5">
      <c r="A20" s="75"/>
      <c r="B20" s="34" t="s">
        <v>76</v>
      </c>
      <c r="C20" s="34" t="s">
        <v>55</v>
      </c>
      <c r="D20" s="38" t="s">
        <v>83</v>
      </c>
      <c r="E20" s="50" t="s">
        <v>84</v>
      </c>
      <c r="F20" s="36" t="s">
        <v>85</v>
      </c>
      <c r="G20" s="37">
        <v>88.1</v>
      </c>
      <c r="H20" s="56">
        <v>0</v>
      </c>
      <c r="I20" s="55">
        <f t="shared" si="0"/>
        <v>0</v>
      </c>
    </row>
    <row r="21" spans="1:9" s="9" customFormat="1" ht="27">
      <c r="A21" s="67"/>
      <c r="B21" s="34" t="s">
        <v>78</v>
      </c>
      <c r="C21" s="34" t="s">
        <v>55</v>
      </c>
      <c r="D21" s="38" t="s">
        <v>92</v>
      </c>
      <c r="E21" s="50" t="s">
        <v>93</v>
      </c>
      <c r="F21" s="36" t="s">
        <v>94</v>
      </c>
      <c r="G21" s="37">
        <v>1.5</v>
      </c>
      <c r="H21" s="56">
        <v>0</v>
      </c>
      <c r="I21" s="55">
        <f t="shared" si="0"/>
        <v>0</v>
      </c>
    </row>
    <row r="22" spans="1:9" s="9" customFormat="1" ht="40.5">
      <c r="A22" s="67"/>
      <c r="B22" s="34" t="s">
        <v>79</v>
      </c>
      <c r="C22" s="34" t="s">
        <v>96</v>
      </c>
      <c r="D22" s="38" t="s">
        <v>182</v>
      </c>
      <c r="E22" s="52" t="s">
        <v>164</v>
      </c>
      <c r="F22" s="36" t="s">
        <v>94</v>
      </c>
      <c r="G22" s="37">
        <v>28.75</v>
      </c>
      <c r="H22" s="56">
        <v>0</v>
      </c>
      <c r="I22" s="55">
        <f t="shared" si="0"/>
        <v>0</v>
      </c>
    </row>
    <row r="23" spans="1:9" s="9" customFormat="1" ht="27">
      <c r="A23" s="67"/>
      <c r="B23" s="39" t="s">
        <v>82</v>
      </c>
      <c r="C23" s="39" t="s">
        <v>55</v>
      </c>
      <c r="D23" s="38" t="s">
        <v>101</v>
      </c>
      <c r="E23" s="51" t="s">
        <v>102</v>
      </c>
      <c r="F23" s="40" t="s">
        <v>77</v>
      </c>
      <c r="G23" s="41">
        <v>66.07499999999999</v>
      </c>
      <c r="H23" s="49">
        <v>0</v>
      </c>
      <c r="I23" s="55">
        <f t="shared" si="0"/>
        <v>0</v>
      </c>
    </row>
    <row r="24" spans="1:9" s="9" customFormat="1" ht="13.5">
      <c r="A24" s="67"/>
      <c r="B24" s="44" t="s">
        <v>86</v>
      </c>
      <c r="C24" s="44" t="s">
        <v>103</v>
      </c>
      <c r="D24" s="47" t="s">
        <v>104</v>
      </c>
      <c r="E24" s="54" t="s">
        <v>105</v>
      </c>
      <c r="F24" s="45" t="s">
        <v>106</v>
      </c>
      <c r="G24" s="46">
        <v>13.214999999999998</v>
      </c>
      <c r="H24" s="57">
        <v>0</v>
      </c>
      <c r="I24" s="57">
        <f t="shared" si="0"/>
        <v>0</v>
      </c>
    </row>
    <row r="25" spans="1:9" s="9" customFormat="1" ht="27">
      <c r="A25" s="67"/>
      <c r="B25" s="34" t="s">
        <v>89</v>
      </c>
      <c r="C25" s="34" t="s">
        <v>55</v>
      </c>
      <c r="D25" s="42" t="s">
        <v>107</v>
      </c>
      <c r="E25" s="52" t="s">
        <v>108</v>
      </c>
      <c r="F25" s="36" t="s">
        <v>77</v>
      </c>
      <c r="G25" s="43">
        <v>66.07499999999999</v>
      </c>
      <c r="H25" s="49">
        <v>0</v>
      </c>
      <c r="I25" s="55">
        <f t="shared" si="0"/>
        <v>0</v>
      </c>
    </row>
    <row r="26" spans="1:9" s="9" customFormat="1" ht="13.5">
      <c r="A26" s="67"/>
      <c r="B26" s="44" t="s">
        <v>91</v>
      </c>
      <c r="C26" s="44" t="s">
        <v>103</v>
      </c>
      <c r="D26" s="47" t="s">
        <v>109</v>
      </c>
      <c r="E26" s="54" t="s">
        <v>110</v>
      </c>
      <c r="F26" s="45" t="s">
        <v>111</v>
      </c>
      <c r="G26" s="46">
        <v>2.64</v>
      </c>
      <c r="H26" s="57">
        <v>0</v>
      </c>
      <c r="I26" s="57">
        <f t="shared" si="0"/>
        <v>0</v>
      </c>
    </row>
    <row r="27" spans="1:9" s="9" customFormat="1" ht="27">
      <c r="A27" s="67"/>
      <c r="B27" s="34" t="s">
        <v>95</v>
      </c>
      <c r="C27" s="34" t="s">
        <v>55</v>
      </c>
      <c r="D27" s="35" t="s">
        <v>112</v>
      </c>
      <c r="E27" s="50" t="s">
        <v>113</v>
      </c>
      <c r="F27" s="36" t="s">
        <v>77</v>
      </c>
      <c r="G27" s="37">
        <v>66.07499999999999</v>
      </c>
      <c r="H27" s="55">
        <v>0</v>
      </c>
      <c r="I27" s="55">
        <f t="shared" si="0"/>
        <v>0</v>
      </c>
    </row>
    <row r="28" spans="1:9" s="9" customFormat="1" ht="13.5">
      <c r="A28" s="67"/>
      <c r="B28" s="34" t="s">
        <v>97</v>
      </c>
      <c r="C28" s="34" t="s">
        <v>55</v>
      </c>
      <c r="D28" s="35" t="s">
        <v>114</v>
      </c>
      <c r="E28" s="50" t="s">
        <v>115</v>
      </c>
      <c r="F28" s="36" t="s">
        <v>77</v>
      </c>
      <c r="G28" s="37">
        <v>66.07499999999999</v>
      </c>
      <c r="H28" s="55">
        <v>0</v>
      </c>
      <c r="I28" s="55">
        <f t="shared" si="0"/>
        <v>0</v>
      </c>
    </row>
    <row r="29" spans="1:9" s="9" customFormat="1" ht="27">
      <c r="A29" s="67"/>
      <c r="B29" s="34" t="s">
        <v>99</v>
      </c>
      <c r="C29" s="34" t="s">
        <v>55</v>
      </c>
      <c r="D29" s="35" t="s">
        <v>165</v>
      </c>
      <c r="E29" s="50" t="s">
        <v>166</v>
      </c>
      <c r="F29" s="36" t="s">
        <v>77</v>
      </c>
      <c r="G29" s="37">
        <v>201</v>
      </c>
      <c r="H29" s="55">
        <v>0</v>
      </c>
      <c r="I29" s="55">
        <f t="shared" si="0"/>
        <v>0</v>
      </c>
    </row>
    <row r="30" spans="1:9" s="9" customFormat="1" ht="13.5">
      <c r="A30" s="67"/>
      <c r="B30" s="34" t="s">
        <v>100</v>
      </c>
      <c r="C30" s="34" t="s">
        <v>55</v>
      </c>
      <c r="D30" s="35" t="s">
        <v>167</v>
      </c>
      <c r="E30" s="50" t="s">
        <v>168</v>
      </c>
      <c r="F30" s="36" t="s">
        <v>77</v>
      </c>
      <c r="G30" s="37">
        <v>201</v>
      </c>
      <c r="H30" s="55">
        <v>0</v>
      </c>
      <c r="I30" s="55">
        <f t="shared" si="0"/>
        <v>0</v>
      </c>
    </row>
    <row r="31" spans="1:9" s="9" customFormat="1" ht="27">
      <c r="A31" s="67"/>
      <c r="B31" s="34" t="s">
        <v>191</v>
      </c>
      <c r="C31" s="34" t="s">
        <v>55</v>
      </c>
      <c r="D31" s="35" t="s">
        <v>235</v>
      </c>
      <c r="E31" s="50" t="s">
        <v>236</v>
      </c>
      <c r="F31" s="36" t="s">
        <v>77</v>
      </c>
      <c r="G31" s="37">
        <v>201</v>
      </c>
      <c r="H31" s="55">
        <v>0</v>
      </c>
      <c r="I31" s="55">
        <f t="shared" si="0"/>
        <v>0</v>
      </c>
    </row>
    <row r="32" spans="1:9" s="9" customFormat="1" ht="13.5">
      <c r="A32" s="67"/>
      <c r="B32" s="44" t="s">
        <v>194</v>
      </c>
      <c r="C32" s="44" t="s">
        <v>103</v>
      </c>
      <c r="D32" s="47" t="s">
        <v>169</v>
      </c>
      <c r="E32" s="54" t="s">
        <v>170</v>
      </c>
      <c r="F32" s="45" t="s">
        <v>77</v>
      </c>
      <c r="G32" s="46">
        <v>201.88</v>
      </c>
      <c r="H32" s="57">
        <v>0</v>
      </c>
      <c r="I32" s="57">
        <f t="shared" si="0"/>
        <v>0</v>
      </c>
    </row>
    <row r="33" spans="1:9" s="9" customFormat="1" ht="27">
      <c r="A33" s="67"/>
      <c r="B33" s="44" t="s">
        <v>196</v>
      </c>
      <c r="C33" s="44" t="s">
        <v>103</v>
      </c>
      <c r="D33" s="47" t="s">
        <v>171</v>
      </c>
      <c r="E33" s="54" t="s">
        <v>172</v>
      </c>
      <c r="F33" s="45" t="s">
        <v>77</v>
      </c>
      <c r="G33" s="46">
        <v>5.15</v>
      </c>
      <c r="H33" s="57">
        <v>0</v>
      </c>
      <c r="I33" s="57">
        <f t="shared" si="0"/>
        <v>0</v>
      </c>
    </row>
    <row r="34" spans="1:9" s="9" customFormat="1" ht="27">
      <c r="A34" s="67"/>
      <c r="B34" s="34" t="s">
        <v>197</v>
      </c>
      <c r="C34" s="34" t="s">
        <v>55</v>
      </c>
      <c r="D34" s="35" t="s">
        <v>137</v>
      </c>
      <c r="E34" s="50" t="s">
        <v>138</v>
      </c>
      <c r="F34" s="36" t="s">
        <v>85</v>
      </c>
      <c r="G34" s="37">
        <v>134</v>
      </c>
      <c r="H34" s="55">
        <v>0</v>
      </c>
      <c r="I34" s="55">
        <f t="shared" si="0"/>
        <v>0</v>
      </c>
    </row>
    <row r="35" spans="1:9" s="9" customFormat="1" ht="13.5">
      <c r="A35" s="67"/>
      <c r="B35" s="44" t="s">
        <v>198</v>
      </c>
      <c r="C35" s="44" t="s">
        <v>103</v>
      </c>
      <c r="D35" s="47" t="s">
        <v>139</v>
      </c>
      <c r="E35" s="54" t="s">
        <v>140</v>
      </c>
      <c r="F35" s="45" t="s">
        <v>132</v>
      </c>
      <c r="G35" s="46">
        <v>136</v>
      </c>
      <c r="H35" s="57">
        <v>0</v>
      </c>
      <c r="I35" s="57">
        <f t="shared" si="0"/>
        <v>0</v>
      </c>
    </row>
    <row r="36" spans="1:9" s="9" customFormat="1" ht="27">
      <c r="A36" s="67"/>
      <c r="B36" s="34" t="s">
        <v>200</v>
      </c>
      <c r="C36" s="34" t="s">
        <v>55</v>
      </c>
      <c r="D36" s="35" t="s">
        <v>141</v>
      </c>
      <c r="E36" s="50" t="s">
        <v>142</v>
      </c>
      <c r="F36" s="36" t="s">
        <v>94</v>
      </c>
      <c r="G36" s="37">
        <v>4.02</v>
      </c>
      <c r="H36" s="55">
        <v>0</v>
      </c>
      <c r="I36" s="55">
        <f t="shared" si="0"/>
        <v>0</v>
      </c>
    </row>
    <row r="37" spans="1:9" s="9" customFormat="1" ht="27">
      <c r="A37" s="67"/>
      <c r="B37" s="34" t="s">
        <v>201</v>
      </c>
      <c r="C37" s="34" t="s">
        <v>55</v>
      </c>
      <c r="D37" s="35" t="s">
        <v>145</v>
      </c>
      <c r="E37" s="50" t="s">
        <v>146</v>
      </c>
      <c r="F37" s="36" t="s">
        <v>85</v>
      </c>
      <c r="G37" s="37">
        <v>1.5</v>
      </c>
      <c r="H37" s="55">
        <v>0</v>
      </c>
      <c r="I37" s="55">
        <f t="shared" si="0"/>
        <v>0</v>
      </c>
    </row>
    <row r="38" spans="1:9" s="9" customFormat="1" ht="13.5">
      <c r="A38" s="67"/>
      <c r="B38" s="34" t="s">
        <v>202</v>
      </c>
      <c r="C38" s="34" t="s">
        <v>55</v>
      </c>
      <c r="D38" s="35" t="s">
        <v>173</v>
      </c>
      <c r="E38" s="50" t="s">
        <v>174</v>
      </c>
      <c r="F38" s="36" t="s">
        <v>85</v>
      </c>
      <c r="G38" s="37">
        <v>1.5</v>
      </c>
      <c r="H38" s="55">
        <v>0</v>
      </c>
      <c r="I38" s="55">
        <f t="shared" si="0"/>
        <v>0</v>
      </c>
    </row>
    <row r="39" spans="1:9" s="9" customFormat="1" ht="13.5">
      <c r="A39" s="67"/>
      <c r="B39" s="34" t="s">
        <v>203</v>
      </c>
      <c r="C39" s="34" t="s">
        <v>55</v>
      </c>
      <c r="D39" s="35" t="s">
        <v>185</v>
      </c>
      <c r="E39" s="50" t="s">
        <v>98</v>
      </c>
      <c r="F39" s="36" t="s">
        <v>94</v>
      </c>
      <c r="G39" s="37">
        <v>4.405</v>
      </c>
      <c r="H39" s="55">
        <v>0</v>
      </c>
      <c r="I39" s="55">
        <f t="shared" si="0"/>
        <v>0</v>
      </c>
    </row>
    <row r="40" spans="1:9" s="9" customFormat="1" ht="13.5">
      <c r="A40" s="67"/>
      <c r="B40" s="34" t="s">
        <v>204</v>
      </c>
      <c r="C40" s="34" t="s">
        <v>55</v>
      </c>
      <c r="D40" s="35" t="s">
        <v>151</v>
      </c>
      <c r="E40" s="50" t="s">
        <v>152</v>
      </c>
      <c r="F40" s="36" t="s">
        <v>106</v>
      </c>
      <c r="G40" s="37">
        <v>146.2435</v>
      </c>
      <c r="H40" s="55">
        <v>0</v>
      </c>
      <c r="I40" s="55">
        <f t="shared" si="0"/>
        <v>0</v>
      </c>
    </row>
    <row r="41" spans="1:9" s="9" customFormat="1" ht="13.5">
      <c r="A41" s="67"/>
      <c r="B41" s="34" t="s">
        <v>205</v>
      </c>
      <c r="C41" s="34" t="s">
        <v>55</v>
      </c>
      <c r="D41" s="35" t="s">
        <v>153</v>
      </c>
      <c r="E41" s="50" t="s">
        <v>154</v>
      </c>
      <c r="F41" s="36" t="s">
        <v>106</v>
      </c>
      <c r="G41" s="37">
        <v>2047.409</v>
      </c>
      <c r="H41" s="55">
        <v>0</v>
      </c>
      <c r="I41" s="55">
        <f t="shared" si="0"/>
        <v>0</v>
      </c>
    </row>
    <row r="42" spans="2:9" ht="27">
      <c r="B42" s="34" t="s">
        <v>206</v>
      </c>
      <c r="C42" s="34" t="s">
        <v>55</v>
      </c>
      <c r="D42" s="35" t="s">
        <v>155</v>
      </c>
      <c r="E42" s="50" t="s">
        <v>156</v>
      </c>
      <c r="F42" s="36" t="s">
        <v>106</v>
      </c>
      <c r="G42" s="37">
        <v>146.2435</v>
      </c>
      <c r="H42" s="55">
        <v>0</v>
      </c>
      <c r="I42" s="55">
        <f t="shared" si="0"/>
        <v>0</v>
      </c>
    </row>
    <row r="43" spans="2:9" ht="27">
      <c r="B43" s="34" t="s">
        <v>207</v>
      </c>
      <c r="C43" s="34" t="s">
        <v>55</v>
      </c>
      <c r="D43" s="35" t="s">
        <v>229</v>
      </c>
      <c r="E43" s="50" t="s">
        <v>230</v>
      </c>
      <c r="F43" s="36" t="s">
        <v>106</v>
      </c>
      <c r="G43" s="37">
        <v>125.63550000000001</v>
      </c>
      <c r="H43" s="55">
        <v>0</v>
      </c>
      <c r="I43" s="55">
        <f t="shared" si="0"/>
        <v>0</v>
      </c>
    </row>
    <row r="44" spans="2:9" ht="27">
      <c r="B44" s="34" t="s">
        <v>190</v>
      </c>
      <c r="C44" s="34" t="s">
        <v>55</v>
      </c>
      <c r="D44" s="35" t="s">
        <v>231</v>
      </c>
      <c r="E44" s="50" t="s">
        <v>232</v>
      </c>
      <c r="F44" s="36" t="s">
        <v>106</v>
      </c>
      <c r="G44" s="37">
        <v>20.608</v>
      </c>
      <c r="H44" s="55">
        <v>0</v>
      </c>
      <c r="I44" s="55">
        <f t="shared" si="0"/>
        <v>0</v>
      </c>
    </row>
    <row r="45" spans="2:9" ht="13.5">
      <c r="B45" s="34" t="s">
        <v>210</v>
      </c>
      <c r="C45" s="34" t="s">
        <v>55</v>
      </c>
      <c r="D45" s="35" t="s">
        <v>175</v>
      </c>
      <c r="E45" s="50" t="s">
        <v>176</v>
      </c>
      <c r="F45" s="36" t="s">
        <v>106</v>
      </c>
      <c r="G45" s="37">
        <v>214.82230180000005</v>
      </c>
      <c r="H45" s="55">
        <v>0</v>
      </c>
      <c r="I45" s="55">
        <f t="shared" si="0"/>
        <v>0</v>
      </c>
    </row>
    <row r="46" spans="2:9" ht="8.65" customHeight="1">
      <c r="B46" s="75"/>
      <c r="C46" s="75"/>
      <c r="D46" s="75"/>
      <c r="E46" s="75"/>
      <c r="F46" s="75"/>
      <c r="G46" s="75"/>
      <c r="H46" s="75"/>
      <c r="I46" s="75"/>
    </row>
    <row r="47" spans="1:9" s="73" customFormat="1" ht="13.5" customHeight="1">
      <c r="A47" s="75"/>
      <c r="B47" s="75"/>
      <c r="C47" s="75"/>
      <c r="D47" s="75"/>
      <c r="E47" s="75"/>
      <c r="F47" s="75"/>
      <c r="G47" s="75"/>
      <c r="H47" s="75"/>
      <c r="I47" s="75"/>
    </row>
  </sheetData>
  <sheetProtection selectLockedCells="1" selectUnlockedCells="1"/>
  <mergeCells count="1">
    <mergeCell ref="B1:I1"/>
  </mergeCells>
  <printOptions/>
  <pageMargins left="0.3937007874015748" right="0.3937007874015748" top="0.3937007874015748" bottom="0.3937007874015748" header="0.5118110236220472" footer="0.5118110236220472"/>
  <pageSetup fitToHeight="0" fitToWidth="0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AEC23-86F1-4879-8065-0510124B6495}">
  <dimension ref="A1:A1"/>
  <sheetViews>
    <sheetView workbookViewId="0" topLeftCell="A1">
      <selection activeCell="K27" sqref="K27"/>
    </sheetView>
  </sheetViews>
  <sheetFormatPr defaultColWidth="9.33203125" defaultRowHeight="13.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2024-02-14T11:38:48Z</cp:lastPrinted>
  <dcterms:created xsi:type="dcterms:W3CDTF">2024-02-07T11:43:18Z</dcterms:created>
  <dcterms:modified xsi:type="dcterms:W3CDTF">2024-02-14T11:51:00Z</dcterms:modified>
  <cp:category/>
  <cp:version/>
  <cp:contentType/>
  <cp:contentStatus/>
</cp:coreProperties>
</file>