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905" activeTab="1"/>
  </bookViews>
  <sheets>
    <sheet name="Rekapitulace" sheetId="1" r:id="rId1"/>
    <sheet name="Rozpočet" sheetId="2" r:id="rId2"/>
    <sheet name="List1" sheetId="6" r:id="rId3"/>
  </sheets>
  <definedNames>
    <definedName name="_____Excel_BuiltIn_Print_Titles" localSheetId="1">'Rozpočet'!$A$11:$DU$12</definedName>
    <definedName name="____Excel_BuiltIn_Print_Titles" localSheetId="1">'Rozpočet'!$A$11:$DV$12</definedName>
    <definedName name="___Excel_BuiltIn_Print_Titles" localSheetId="1">'Rozpočet'!$A$11:$DZ$12</definedName>
    <definedName name="__Excel_BuiltIn_Print_Titles" localSheetId="1">'Rozpočet'!$A$11:$EF$12</definedName>
    <definedName name="_Excel_BuiltIn_Print_Titles" localSheetId="1">'Rozpočet'!$A$11:$FA$12</definedName>
    <definedName name="Excel_BuiltIn_Print_Titles" localSheetId="1">'Rozpočet'!$A$11:$FZ$12</definedName>
    <definedName name="_xlnm.Print_Area" localSheetId="0">'Rekapitulace'!$B$1:$AO$80</definedName>
    <definedName name="_xlnm.Print_Area" localSheetId="1">'Rozpočet'!$B$1:$I$95</definedName>
    <definedName name="_xlnm.Print_Titles" localSheetId="1">'Rozpočet'!$11:$12</definedName>
  </definedNames>
  <calcPr calcId="162913"/>
  <extLst/>
</workbook>
</file>

<file path=xl/sharedStrings.xml><?xml version="1.0" encoding="utf-8"?>
<sst xmlns="http://schemas.openxmlformats.org/spreadsheetml/2006/main" count="422" uniqueCount="230">
  <si>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</si>
  <si>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</si>
  <si>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</si>
  <si>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</si>
  <si>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</si>
  <si>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</si>
  <si>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</si>
  <si>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</si>
  <si>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</si>
  <si>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</si>
  <si>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</si>
  <si>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</si>
  <si>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</si>
  <si>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</si>
  <si>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</si>
  <si>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</si>
  <si>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</si>
  <si>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</si>
  <si>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</si>
  <si>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</si>
  <si>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</si>
  <si>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</si>
  <si>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</si>
  <si>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</si>
  <si>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</si>
  <si>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</si>
  <si>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</si>
  <si>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</si>
  <si>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</si>
  <si>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</si>
  <si>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</si>
  <si>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</si>
  <si>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</si>
  <si>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</si>
  <si>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</si>
  <si>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</si>
  <si>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</si>
  <si>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</si>
  <si>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</si>
  <si>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</si>
  <si>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</si>
  <si>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</si>
  <si>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</si>
  <si>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</si>
  <si>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</si>
  <si>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</si>
  <si>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</si>
  <si>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</si>
  <si>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</si>
  <si>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</si>
  <si>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Náklady z rozpočtu</t>
  </si>
  <si>
    <t>K</t>
  </si>
  <si>
    <t>034503000</t>
  </si>
  <si>
    <t>Informační tabule na staveništi</t>
  </si>
  <si>
    <t>034403000</t>
  </si>
  <si>
    <t>Dopravní značení na staveništi</t>
  </si>
  <si>
    <t>030001000</t>
  </si>
  <si>
    <t>Zařízení staveniště</t>
  </si>
  <si>
    <t>460010025</t>
  </si>
  <si>
    <t>Vytyčení trasy inženýrských sítí v zastavěném prostoru</t>
  </si>
  <si>
    <t>km</t>
  </si>
  <si>
    <t>012303000</t>
  </si>
  <si>
    <t xml:space="preserve">Geodetické práce po výstavbě   </t>
  </si>
  <si>
    <t>kpl</t>
  </si>
  <si>
    <t>043002000</t>
  </si>
  <si>
    <t xml:space="preserve">Zkoušky a ostatní měření   </t>
  </si>
  <si>
    <t>m2</t>
  </si>
  <si>
    <t>113154224</t>
  </si>
  <si>
    <t>Frézování živičného krytu tl 100 mm pruh š 1 m pl do 1000 m2 bez překážek v trase</t>
  </si>
  <si>
    <t>113202111</t>
  </si>
  <si>
    <t>Vytrhání obrub krajníků obrubníků stojatých</t>
  </si>
  <si>
    <t>m</t>
  </si>
  <si>
    <t>113203111</t>
  </si>
  <si>
    <t>Vytrhání obrub z dlažebních kostek</t>
  </si>
  <si>
    <t>120901121</t>
  </si>
  <si>
    <t>Bourání zdiva z betonu prostého neprokládaného v odkopávkách nebo prokopávkách ručně</t>
  </si>
  <si>
    <t>m3</t>
  </si>
  <si>
    <t>R</t>
  </si>
  <si>
    <t>Bourání betonového lože pod obrubami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</si>
  <si>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</si>
  <si>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</si>
  <si>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</si>
  <si>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</si>
  <si>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</si>
  <si>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</si>
  <si>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</si>
  <si>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</si>
  <si>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</si>
  <si>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</si>
  <si>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</si>
  <si>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</si>
  <si>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</si>
  <si>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</si>
  <si>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</si>
  <si>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565135121</t>
  </si>
  <si>
    <t>Asfaltový beton vrstva podkladní ACP 16 (obalované kamenivo OKS) tl 50 mm š přes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</si>
  <si>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</si>
  <si>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</si>
  <si>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</si>
  <si>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</si>
  <si>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577144121</t>
  </si>
  <si>
    <t>Asfaltový beton vrstva obrusná ACO 11 (ABS) tř. I tl 50 mm š přes 3 m z nemodifikovaného asfaltu</t>
  </si>
  <si>
    <t>916111123</t>
  </si>
  <si>
    <t>Osazení obruby z drobných kostek s boční opěrou do lože z betonu prostého</t>
  </si>
  <si>
    <t>58381007</t>
  </si>
  <si>
    <t>kostka dlažební žula drobná 8/10</t>
  </si>
  <si>
    <t>916131213</t>
  </si>
  <si>
    <t>Osazení silničního obrubníku betonového stojatého s boční opěrou do lože z betonu prostého</t>
  </si>
  <si>
    <t>59217023</t>
  </si>
  <si>
    <t>kus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</si>
  <si>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</si>
  <si>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</si>
  <si>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</si>
  <si>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</si>
  <si>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</si>
  <si>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</si>
  <si>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</si>
  <si>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</si>
  <si>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</si>
  <si>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</si>
  <si>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</si>
  <si>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</si>
  <si>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</si>
  <si>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</si>
  <si>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</si>
  <si>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</si>
  <si>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</si>
  <si>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</si>
  <si>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</si>
  <si>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</si>
  <si>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</si>
  <si>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</si>
  <si>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998225111</t>
  </si>
  <si>
    <t>Přesun hmot pro pozemní komunikace s krytem z kamene, monolitickým betonovým nebo živičným</t>
  </si>
  <si>
    <t>113106121</t>
  </si>
  <si>
    <t xml:space="preserve">Odkopávky a prokopávky nezapažené v hornině třídy těžitelnosti II, skupiny 4 objem do 20 m3 strojně vč. nakládání, odvozu, poplatku za skládku a úpravy pláně  </t>
  </si>
  <si>
    <t>451577777</t>
  </si>
  <si>
    <t>Podklad nebo lože pod dlažbu vodorovný nebo do sklonu 1:5 z kameniva těženého tl do 100 mm</t>
  </si>
  <si>
    <t>564861111</t>
  </si>
  <si>
    <t>Podklad ze štěrkodrtě ŠD tl 200 mm</t>
  </si>
  <si>
    <t>59245006</t>
  </si>
  <si>
    <t>dlažba tvar obdélník betonová pro nevidomé 200x100x60mm barevná</t>
  </si>
  <si>
    <t xml:space="preserve">Geodetické práce při výstavbě   </t>
  </si>
  <si>
    <t>113107142</t>
  </si>
  <si>
    <t>Odstranění podkladu pl do 50 m2 živičných tl 100 mm</t>
  </si>
  <si>
    <t>1223511.1</t>
  </si>
  <si>
    <t>961044111</t>
  </si>
  <si>
    <t>1323511.1</t>
  </si>
  <si>
    <t>Hloubení rýh nezapažených  š do 800 mm v hornině třídy těžitelnosti II, skupiny 4 objem do 20 m3 strojně vč. nakládání, odvozu a poplatku za skládku</t>
  </si>
  <si>
    <t>59217017</t>
  </si>
  <si>
    <t>obrubník betonový chodníkový 1000x100x250mm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</si>
  <si>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</si>
  <si>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</si>
  <si>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</si>
  <si>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</si>
  <si>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Cena celkem [CZK]</t>
  </si>
  <si>
    <t/>
  </si>
  <si>
    <t>Rozebrání dlažeb z betonových nebo kamenných dlaždic komunikací pro pěší ručně</t>
  </si>
  <si>
    <t>113106123</t>
  </si>
  <si>
    <t>Rozebrání dlažeb ze zámkových dlaždic komunikací pro pěší ručně</t>
  </si>
  <si>
    <t>113107031</t>
  </si>
  <si>
    <t>113107041</t>
  </si>
  <si>
    <t>Odstranění podkladu plochy do 15 m2 živičných tl 50 mm</t>
  </si>
  <si>
    <t>113107131</t>
  </si>
  <si>
    <t>Odstranění podkladu pl do 50 m2 z betonu prostého tl 150 mm</t>
  </si>
  <si>
    <t>113107141</t>
  </si>
  <si>
    <t>Odstranění podkladu pl do 50 m2 živičných tl 50 mm</t>
  </si>
  <si>
    <t>1223511.2</t>
  </si>
  <si>
    <t xml:space="preserve">Odkopávky a prokopávky nezapažené v hornině třídy těžitelnosti II, skupiny 4 objem do 50 m3 strojně  vč. nakládání, odvozu, poplatku za skládku a úpravy pláně  </t>
  </si>
  <si>
    <t>564811111</t>
  </si>
  <si>
    <t>Podklad ze štěrkodrtě ŠD tl 50 mm</t>
  </si>
  <si>
    <t>564851111</t>
  </si>
  <si>
    <t>Podklad ze štěrkodrtě ŠD tl 150 mm</t>
  </si>
  <si>
    <t>564871111</t>
  </si>
  <si>
    <t>Podklad ze štěrkodrtě ŠD tl 250 mm</t>
  </si>
  <si>
    <t>577144111</t>
  </si>
  <si>
    <t>Asfaltový beton vrstva obrusná ACO 11 (ABS) tř. I tl 50 mm š do 3 m z nemodifikovaného asfaltu</t>
  </si>
  <si>
    <t>596211120</t>
  </si>
  <si>
    <t>Kladení zámkové dlažby komunikací pro pěší tl 60 mm skupiny B pl do 50 m2</t>
  </si>
  <si>
    <t>59245021</t>
  </si>
  <si>
    <t>dlažba tvar čtverec betonová 200x200x60mm přírodní</t>
  </si>
  <si>
    <t>596211220</t>
  </si>
  <si>
    <t>Kladení zámkové dlažby komunikací pro pěší tl 80 mm skupiny B pl do 50 m2</t>
  </si>
  <si>
    <t>596811120</t>
  </si>
  <si>
    <t>Kladení betonové dlažby komunikací pro pěší do lože z kameniva vel do 0,09 m2 plochy do 50 m2</t>
  </si>
  <si>
    <t>VP01</t>
  </si>
  <si>
    <t>VP02</t>
  </si>
  <si>
    <t>Dodávka a montáž uličních vpustí, vč. uložení a napojení na dešťovou kanalizaci, vybourání stávající ul.vpusti</t>
  </si>
  <si>
    <t xml:space="preserve">Přípojka PVC KG DN 150 </t>
  </si>
  <si>
    <t>914111111</t>
  </si>
  <si>
    <t>Montáž svislé dopravní značky do velikosti 1 m2 objímkami na sloupek nebo konzolu</t>
  </si>
  <si>
    <t>40445625</t>
  </si>
  <si>
    <t>informativní značky provozní IP8, IP9, IP11-IP13 500x700mm</t>
  </si>
  <si>
    <t>40445650</t>
  </si>
  <si>
    <t>dodatkové tabulky E7, E12, E13 500x300mm</t>
  </si>
  <si>
    <t>40445649</t>
  </si>
  <si>
    <t>dodatkové tabulky E3-E5, E8, E14-E16 500x150mm</t>
  </si>
  <si>
    <t>914511112</t>
  </si>
  <si>
    <t>Montáž sloupku dopravních značek délky do 3,5 m s betonovým základem a patkou</t>
  </si>
  <si>
    <t>40445225</t>
  </si>
  <si>
    <t>sloupek pro dopravní značku Zn D 60mm v 3,5m</t>
  </si>
  <si>
    <t>40445240</t>
  </si>
  <si>
    <t>patka pro sloupek Al D 60mm</t>
  </si>
  <si>
    <t>40445256</t>
  </si>
  <si>
    <t>svorka upínací na sloupek dopravní značky D 60mm</t>
  </si>
  <si>
    <t>40445253</t>
  </si>
  <si>
    <t>víčko plastové na sloupek D 60mm</t>
  </si>
  <si>
    <t>915131112</t>
  </si>
  <si>
    <t>Vodorovné dopravní značení přechody pro chodce, šipky, symboly retroreflexní bílá barva</t>
  </si>
  <si>
    <t>915111112</t>
  </si>
  <si>
    <t>Vodorovné dopravní značení dělící čáry souvislé š 125 mm retroreflexní bílá barva</t>
  </si>
  <si>
    <t>915111116</t>
  </si>
  <si>
    <t>Vodorovné dopravní značení dělící čáry souvislé š 125 mm retroreflexní žlutá barva</t>
  </si>
  <si>
    <t>59217001</t>
  </si>
  <si>
    <t>obrubník betonový chodníkový ABO 100/5/25 II nat 100x5x25 cm</t>
  </si>
  <si>
    <t>596291111</t>
  </si>
  <si>
    <t>Řezání zámkové dlažby tl. 60 mm</t>
  </si>
  <si>
    <t>596291113</t>
  </si>
  <si>
    <t>Řezání zámkové dlažby tl. 80 mm</t>
  </si>
  <si>
    <t>979054441</t>
  </si>
  <si>
    <t>Očištění vybouraných z desek nebo dlaždic s původním spárováním z kameniva těženého</t>
  </si>
  <si>
    <t>979054451</t>
  </si>
  <si>
    <t>Očištění vybouraných zámkových dlaždic s původním spárováním z kameniva těženého</t>
  </si>
  <si>
    <t>979071122</t>
  </si>
  <si>
    <t>Očištění dlažebních kostek drobných s původním spárováním živičnou směsí nebo MC</t>
  </si>
  <si>
    <t>Odstranění podkladu pl do 15 m2 z betonu prostého tl 150 mm</t>
  </si>
  <si>
    <t>Oprava místní komunikace ul. Víta Nejedlého v Karviné – Ráji</t>
  </si>
  <si>
    <t>obrubník betonový silniční 100x15x25 cm</t>
  </si>
  <si>
    <t>ks</t>
  </si>
  <si>
    <t>statutární město Karviná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</si>
</sst>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0.00%;\-0.00%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166" fontId="0" fillId="0" borderId="13" xfId="20" applyNumberFormat="1" applyFont="1" applyFill="1" applyBorder="1" applyAlignment="1" applyProtection="1">
      <alignment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/>
    </xf>
    <xf numFmtId="166" fontId="0" fillId="0" borderId="13" xfId="2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horizontal="right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0" fillId="0" borderId="13" xfId="2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18" fillId="0" borderId="13" xfId="0" applyFont="1" applyFill="1" applyBorder="1" applyAlignment="1" applyProtection="1">
      <alignment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39" fontId="0" fillId="0" borderId="13" xfId="0" applyNumberFormat="1" applyFont="1" applyFill="1" applyBorder="1" applyAlignment="1" applyProtection="1">
      <alignment vertical="center"/>
      <protection locked="0"/>
    </xf>
    <xf numFmtId="4" fontId="18" fillId="0" borderId="13" xfId="0" applyNumberFormat="1" applyFont="1" applyFill="1" applyBorder="1" applyAlignment="1" applyProtection="1">
      <alignment vertic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39" fontId="11" fillId="0" borderId="0" xfId="0" applyNumberFormat="1" applyFont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9" fontId="3" fillId="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39" fontId="14" fillId="0" borderId="0" xfId="0" applyNumberFormat="1" applyFont="1" applyBorder="1" applyAlignment="1" applyProtection="1">
      <alignment horizontal="right" vertical="center"/>
      <protection locked="0"/>
    </xf>
    <xf numFmtId="39" fontId="14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39" fontId="17" fillId="0" borderId="0" xfId="0" applyNumberFormat="1" applyFon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81"/>
  <sheetViews>
    <sheetView showGridLines="0" zoomScale="128" zoomScaleNormal="128" workbookViewId="0" topLeftCell="A75">
      <selection activeCell="N62" sqref="N62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2" width="2.5" style="1" customWidth="1"/>
    <col min="33" max="33" width="3.33203125" style="1" customWidth="1"/>
    <col min="34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015625" style="1" customWidth="1"/>
    <col min="42" max="42" width="1.66796875" style="1" customWidth="1"/>
    <col min="43" max="43" width="10.66015625" style="77" customWidth="1"/>
    <col min="44" max="155" width="10.66015625" style="2" customWidth="1"/>
  </cols>
  <sheetData>
    <row r="1" spans="1:43" s="1" customFormat="1" ht="37.5" customHeight="1">
      <c r="A1" s="74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74"/>
      <c r="AQ1" s="74"/>
    </row>
    <row r="2" spans="1:43" s="1" customFormat="1" ht="7.5" customHeight="1">
      <c r="A2" s="74"/>
      <c r="AP2" s="74"/>
      <c r="AQ2" s="74"/>
    </row>
    <row r="3" spans="1:43" s="1" customFormat="1" ht="26.25" customHeight="1">
      <c r="A3" s="74"/>
      <c r="C3" s="3" t="s">
        <v>1</v>
      </c>
      <c r="J3" s="82" t="s">
        <v>226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P3" s="74"/>
      <c r="AQ3" s="74"/>
    </row>
    <row r="4" spans="1:43" s="1" customFormat="1" ht="7.5" customHeight="1">
      <c r="A4" s="74"/>
      <c r="AP4" s="74"/>
      <c r="AQ4" s="74"/>
    </row>
    <row r="5" spans="1:43" s="1" customFormat="1" ht="15" customHeight="1">
      <c r="A5" s="74"/>
      <c r="C5" s="4" t="s">
        <v>2</v>
      </c>
      <c r="J5" s="5" t="s">
        <v>3</v>
      </c>
      <c r="AJ5" s="4" t="s">
        <v>4</v>
      </c>
      <c r="AM5" s="80">
        <v>45338</v>
      </c>
      <c r="AN5" s="80"/>
      <c r="AP5" s="74"/>
      <c r="AQ5" s="74"/>
    </row>
    <row r="6" spans="1:43" s="1" customFormat="1" ht="15" customHeight="1">
      <c r="A6" s="74"/>
      <c r="AP6" s="74"/>
      <c r="AQ6" s="74"/>
    </row>
    <row r="7" spans="1:43" s="1" customFormat="1" ht="15" customHeight="1">
      <c r="A7" s="74"/>
      <c r="C7" s="4" t="s">
        <v>5</v>
      </c>
      <c r="P7" s="6"/>
      <c r="AJ7" s="4" t="s">
        <v>6</v>
      </c>
      <c r="AM7" s="5" t="s">
        <v>7</v>
      </c>
      <c r="AP7" s="74"/>
      <c r="AQ7" s="74"/>
    </row>
    <row r="8" spans="1:43" s="1" customFormat="1" ht="19.5" customHeight="1">
      <c r="A8" s="74"/>
      <c r="D8" s="5" t="s">
        <v>229</v>
      </c>
      <c r="AJ8" s="4" t="s">
        <v>8</v>
      </c>
      <c r="AM8" s="5" t="s">
        <v>9</v>
      </c>
      <c r="AP8" s="74"/>
      <c r="AQ8" s="74"/>
    </row>
    <row r="9" spans="1:43" s="1" customFormat="1" ht="7.5" customHeight="1">
      <c r="A9" s="74"/>
      <c r="AP9" s="74"/>
      <c r="AQ9" s="74"/>
    </row>
    <row r="10" spans="1:43" s="1" customFormat="1" ht="15" customHeight="1">
      <c r="A10" s="74"/>
      <c r="C10" s="4" t="s">
        <v>10</v>
      </c>
      <c r="AJ10" s="4" t="s">
        <v>6</v>
      </c>
      <c r="AM10" s="5"/>
      <c r="AP10" s="74"/>
      <c r="AQ10" s="74"/>
    </row>
    <row r="11" spans="1:43" s="1" customFormat="1" ht="15.75" customHeight="1">
      <c r="A11" s="74"/>
      <c r="D11" s="5"/>
      <c r="AJ11" s="4" t="s">
        <v>8</v>
      </c>
      <c r="AM11" s="5"/>
      <c r="AP11" s="74"/>
      <c r="AQ11" s="74"/>
    </row>
    <row r="12" spans="1:43" s="1" customFormat="1" ht="7.5" customHeight="1">
      <c r="A12" s="74"/>
      <c r="AP12" s="74"/>
      <c r="AQ12" s="74"/>
    </row>
    <row r="13" spans="1:43" s="1" customFormat="1" ht="15" customHeight="1">
      <c r="A13" s="74"/>
      <c r="C13" s="4" t="s">
        <v>11</v>
      </c>
      <c r="AJ13" s="4" t="s">
        <v>6</v>
      </c>
      <c r="AM13" s="5"/>
      <c r="AP13" s="74"/>
      <c r="AQ13" s="74"/>
    </row>
    <row r="14" spans="1:43" s="1" customFormat="1" ht="19.5" customHeight="1">
      <c r="A14" s="74"/>
      <c r="D14" s="5" t="s">
        <v>12</v>
      </c>
      <c r="AJ14" s="4" t="s">
        <v>8</v>
      </c>
      <c r="AM14" s="5"/>
      <c r="AP14" s="74"/>
      <c r="AQ14" s="74"/>
    </row>
    <row r="15" spans="1:43" s="1" customFormat="1" ht="7.5" customHeight="1">
      <c r="A15" s="74"/>
      <c r="AP15" s="74"/>
      <c r="AQ15" s="74"/>
    </row>
    <row r="16" spans="1:43" s="1" customFormat="1" ht="15" customHeight="1">
      <c r="A16" s="74"/>
      <c r="C16" s="4" t="s">
        <v>13</v>
      </c>
      <c r="AJ16" s="4" t="s">
        <v>6</v>
      </c>
      <c r="AM16" s="5"/>
      <c r="AP16" s="74"/>
      <c r="AQ16" s="74"/>
    </row>
    <row r="17" spans="1:43" s="1" customFormat="1" ht="19.5" customHeight="1">
      <c r="A17" s="74"/>
      <c r="D17" s="5"/>
      <c r="AJ17" s="4" t="s">
        <v>8</v>
      </c>
      <c r="AM17" s="5"/>
      <c r="AP17" s="74"/>
      <c r="AQ17" s="74"/>
    </row>
    <row r="18" spans="1:43" s="1" customFormat="1" ht="7.5" customHeight="1">
      <c r="A18" s="74"/>
      <c r="AP18" s="74"/>
      <c r="AQ18" s="74"/>
    </row>
    <row r="19" spans="1:43" s="1" customFormat="1" ht="7.5" customHeight="1">
      <c r="A19" s="7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P19" s="74"/>
      <c r="AQ19" s="74"/>
    </row>
    <row r="20" spans="1:43" s="1" customFormat="1" ht="15" customHeight="1">
      <c r="A20" s="74"/>
      <c r="C20" s="8" t="s">
        <v>14</v>
      </c>
      <c r="AJ20" s="83">
        <f>AF79</f>
        <v>0</v>
      </c>
      <c r="AK20" s="83"/>
      <c r="AL20" s="83"/>
      <c r="AM20" s="83"/>
      <c r="AN20" s="83"/>
      <c r="AP20" s="74"/>
      <c r="AQ20" s="74"/>
    </row>
    <row r="21" spans="1:43" s="1" customFormat="1" ht="15" customHeight="1">
      <c r="A21" s="74"/>
      <c r="C21" s="8" t="s">
        <v>15</v>
      </c>
      <c r="AJ21" s="83">
        <v>0</v>
      </c>
      <c r="AK21" s="83"/>
      <c r="AL21" s="83"/>
      <c r="AM21" s="83"/>
      <c r="AN21" s="83"/>
      <c r="AP21" s="74"/>
      <c r="AQ21" s="74"/>
    </row>
    <row r="22" spans="1:43" s="9" customFormat="1" ht="7.5" customHeight="1">
      <c r="A22" s="66"/>
      <c r="AP22" s="66"/>
      <c r="AQ22" s="62"/>
    </row>
    <row r="23" spans="1:43" s="9" customFormat="1" ht="27" customHeight="1">
      <c r="A23" s="66"/>
      <c r="C23" s="10" t="s">
        <v>16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79">
        <f>AJ20+AJ21</f>
        <v>0</v>
      </c>
      <c r="AK23" s="79"/>
      <c r="AL23" s="79"/>
      <c r="AM23" s="79"/>
      <c r="AN23" s="79"/>
      <c r="AP23" s="66"/>
      <c r="AQ23" s="62"/>
    </row>
    <row r="24" spans="1:43" s="9" customFormat="1" ht="7.5" customHeight="1">
      <c r="A24" s="66"/>
      <c r="AP24" s="66"/>
      <c r="AQ24" s="62"/>
    </row>
    <row r="25" spans="1:43" s="9" customFormat="1" ht="15" customHeight="1">
      <c r="A25" s="75"/>
      <c r="C25" s="12" t="s">
        <v>17</v>
      </c>
      <c r="E25" s="12" t="s">
        <v>18</v>
      </c>
      <c r="K25" s="84">
        <v>0.21</v>
      </c>
      <c r="L25" s="84"/>
      <c r="M25" s="84"/>
      <c r="N25" s="84"/>
      <c r="S25" s="13" t="s">
        <v>19</v>
      </c>
      <c r="V25" s="85">
        <f>AJ23</f>
        <v>0</v>
      </c>
      <c r="W25" s="85"/>
      <c r="X25" s="85"/>
      <c r="Y25" s="85"/>
      <c r="Z25" s="85"/>
      <c r="AA25" s="85"/>
      <c r="AB25" s="85"/>
      <c r="AC25" s="85"/>
      <c r="AD25" s="85"/>
      <c r="AJ25" s="85">
        <f>K25*V25</f>
        <v>0</v>
      </c>
      <c r="AK25" s="85"/>
      <c r="AL25" s="85"/>
      <c r="AM25" s="85"/>
      <c r="AN25" s="85"/>
      <c r="AP25" s="75"/>
      <c r="AQ25" s="62"/>
    </row>
    <row r="26" spans="1:43" s="9" customFormat="1" ht="15" customHeight="1">
      <c r="A26" s="75"/>
      <c r="E26" s="12" t="s">
        <v>20</v>
      </c>
      <c r="K26" s="84">
        <v>0.15</v>
      </c>
      <c r="L26" s="84"/>
      <c r="M26" s="84"/>
      <c r="N26" s="84"/>
      <c r="S26" s="13" t="s">
        <v>19</v>
      </c>
      <c r="V26" s="85">
        <v>0</v>
      </c>
      <c r="W26" s="85"/>
      <c r="X26" s="85"/>
      <c r="Y26" s="85"/>
      <c r="Z26" s="85"/>
      <c r="AA26" s="85"/>
      <c r="AB26" s="85"/>
      <c r="AC26" s="85"/>
      <c r="AD26" s="85"/>
      <c r="AJ26" s="85">
        <v>0</v>
      </c>
      <c r="AK26" s="85"/>
      <c r="AL26" s="85"/>
      <c r="AM26" s="85"/>
      <c r="AN26" s="85"/>
      <c r="AP26" s="75"/>
      <c r="AQ26" s="62"/>
    </row>
    <row r="27" spans="1:43" s="9" customFormat="1" ht="15" customHeight="1" hidden="1">
      <c r="A27" s="75"/>
      <c r="E27" s="12" t="s">
        <v>21</v>
      </c>
      <c r="K27" s="84">
        <v>0.21</v>
      </c>
      <c r="L27" s="84"/>
      <c r="M27" s="84"/>
      <c r="N27" s="84"/>
      <c r="S27" s="13" t="s">
        <v>19</v>
      </c>
      <c r="V27" s="85" t="e">
        <v>#REF!</v>
      </c>
      <c r="W27" s="85"/>
      <c r="X27" s="85"/>
      <c r="Y27" s="85"/>
      <c r="Z27" s="85"/>
      <c r="AA27" s="85"/>
      <c r="AB27" s="85"/>
      <c r="AC27" s="85"/>
      <c r="AD27" s="85"/>
      <c r="AJ27" s="85">
        <v>0</v>
      </c>
      <c r="AK27" s="85"/>
      <c r="AL27" s="85"/>
      <c r="AM27" s="85"/>
      <c r="AN27" s="85"/>
      <c r="AP27" s="75"/>
      <c r="AQ27" s="62"/>
    </row>
    <row r="28" spans="1:43" s="9" customFormat="1" ht="15" customHeight="1" hidden="1">
      <c r="A28" s="75"/>
      <c r="E28" s="12" t="s">
        <v>22</v>
      </c>
      <c r="K28" s="84">
        <v>0.15</v>
      </c>
      <c r="L28" s="84"/>
      <c r="M28" s="84"/>
      <c r="N28" s="84"/>
      <c r="S28" s="13" t="s">
        <v>19</v>
      </c>
      <c r="V28" s="85" t="e">
        <v>#REF!</v>
      </c>
      <c r="W28" s="85"/>
      <c r="X28" s="85"/>
      <c r="Y28" s="85"/>
      <c r="Z28" s="85"/>
      <c r="AA28" s="85"/>
      <c r="AB28" s="85"/>
      <c r="AC28" s="85"/>
      <c r="AD28" s="85"/>
      <c r="AJ28" s="85">
        <v>0</v>
      </c>
      <c r="AK28" s="85"/>
      <c r="AL28" s="85"/>
      <c r="AM28" s="85"/>
      <c r="AN28" s="85"/>
      <c r="AP28" s="75"/>
      <c r="AQ28" s="62"/>
    </row>
    <row r="29" spans="1:43" s="9" customFormat="1" ht="15" customHeight="1" hidden="1">
      <c r="A29" s="75"/>
      <c r="E29" s="12" t="s">
        <v>23</v>
      </c>
      <c r="K29" s="84">
        <v>0</v>
      </c>
      <c r="L29" s="84"/>
      <c r="M29" s="84"/>
      <c r="N29" s="84"/>
      <c r="S29" s="13" t="s">
        <v>19</v>
      </c>
      <c r="V29" s="85" t="e">
        <v>#REF!</v>
      </c>
      <c r="W29" s="85"/>
      <c r="X29" s="85"/>
      <c r="Y29" s="85"/>
      <c r="Z29" s="85"/>
      <c r="AA29" s="85"/>
      <c r="AB29" s="85"/>
      <c r="AC29" s="85"/>
      <c r="AD29" s="85"/>
      <c r="AJ29" s="85">
        <v>0</v>
      </c>
      <c r="AK29" s="85"/>
      <c r="AL29" s="85"/>
      <c r="AM29" s="85"/>
      <c r="AN29" s="85"/>
      <c r="AP29" s="75"/>
      <c r="AQ29" s="62"/>
    </row>
    <row r="30" spans="1:43" s="9" customFormat="1" ht="7.5" customHeight="1">
      <c r="A30" s="66"/>
      <c r="AP30" s="66"/>
      <c r="AQ30" s="62"/>
    </row>
    <row r="31" spans="1:43" s="9" customFormat="1" ht="27" customHeight="1">
      <c r="A31" s="66"/>
      <c r="B31" s="14"/>
      <c r="C31" s="15" t="s">
        <v>24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 t="s">
        <v>25</v>
      </c>
      <c r="T31" s="16"/>
      <c r="U31" s="16"/>
      <c r="V31" s="16"/>
      <c r="W31" s="86" t="s">
        <v>26</v>
      </c>
      <c r="X31" s="86"/>
      <c r="Y31" s="86"/>
      <c r="Z31" s="86"/>
      <c r="AA31" s="86"/>
      <c r="AB31" s="16"/>
      <c r="AC31" s="16"/>
      <c r="AD31" s="16"/>
      <c r="AE31" s="16"/>
      <c r="AF31" s="16"/>
      <c r="AG31" s="16"/>
      <c r="AH31" s="16"/>
      <c r="AI31" s="16"/>
      <c r="AJ31" s="87">
        <f>AJ23+AJ25</f>
        <v>0</v>
      </c>
      <c r="AK31" s="87"/>
      <c r="AL31" s="87"/>
      <c r="AM31" s="87"/>
      <c r="AN31" s="87"/>
      <c r="AO31" s="14"/>
      <c r="AP31" s="66"/>
      <c r="AQ31" s="62"/>
    </row>
    <row r="32" spans="1:43" s="9" customFormat="1" ht="15" customHeight="1">
      <c r="A32" s="66"/>
      <c r="AP32" s="66"/>
      <c r="AQ32" s="62"/>
    </row>
    <row r="33" spans="1:43" s="1" customFormat="1" ht="14.25" customHeight="1">
      <c r="A33" s="74"/>
      <c r="AP33" s="74"/>
      <c r="AQ33" s="74"/>
    </row>
    <row r="34" spans="1:43" s="1" customFormat="1" ht="14.25" customHeight="1">
      <c r="A34" s="74"/>
      <c r="AP34" s="74"/>
      <c r="AQ34" s="74"/>
    </row>
    <row r="35" spans="1:43" s="1" customFormat="1" ht="14.25" customHeight="1">
      <c r="A35" s="74"/>
      <c r="AP35" s="74"/>
      <c r="AQ35" s="74"/>
    </row>
    <row r="36" spans="1:43" s="1" customFormat="1" ht="14.25" customHeight="1">
      <c r="A36" s="74"/>
      <c r="AP36" s="74"/>
      <c r="AQ36" s="74"/>
    </row>
    <row r="37" spans="1:43" s="9" customFormat="1" ht="15.75" customHeight="1">
      <c r="A37" s="66"/>
      <c r="C37" s="18" t="s">
        <v>27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AB37" s="18" t="s">
        <v>28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0"/>
      <c r="AP37" s="66"/>
      <c r="AQ37" s="62"/>
    </row>
    <row r="38" spans="1:43" s="1" customFormat="1" ht="14.25" customHeight="1">
      <c r="A38" s="74"/>
      <c r="C38" s="21"/>
      <c r="Y38" s="22"/>
      <c r="AB38" s="21"/>
      <c r="AN38" s="22"/>
      <c r="AP38" s="74"/>
      <c r="AQ38" s="74"/>
    </row>
    <row r="39" spans="1:43" s="1" customFormat="1" ht="14.25" customHeight="1">
      <c r="A39" s="74"/>
      <c r="C39" s="21"/>
      <c r="Y39" s="22"/>
      <c r="AB39" s="21"/>
      <c r="AN39" s="22"/>
      <c r="AP39" s="74"/>
      <c r="AQ39" s="74"/>
    </row>
    <row r="40" spans="1:43" s="1" customFormat="1" ht="14.25" customHeight="1">
      <c r="A40" s="74"/>
      <c r="C40" s="21"/>
      <c r="Y40" s="22"/>
      <c r="AB40" s="21"/>
      <c r="AN40" s="22"/>
      <c r="AP40" s="74"/>
      <c r="AQ40" s="74"/>
    </row>
    <row r="41" spans="1:43" s="1" customFormat="1" ht="14.25" customHeight="1">
      <c r="A41" s="74"/>
      <c r="C41" s="21"/>
      <c r="Y41" s="22"/>
      <c r="AB41" s="21"/>
      <c r="AN41" s="22"/>
      <c r="AP41" s="74"/>
      <c r="AQ41" s="74"/>
    </row>
    <row r="42" spans="1:43" s="1" customFormat="1" ht="14.25" customHeight="1">
      <c r="A42" s="74"/>
      <c r="C42" s="21"/>
      <c r="Y42" s="22"/>
      <c r="AB42" s="21"/>
      <c r="AN42" s="22"/>
      <c r="AP42" s="74"/>
      <c r="AQ42" s="74"/>
    </row>
    <row r="43" spans="1:43" s="1" customFormat="1" ht="14.25" customHeight="1">
      <c r="A43" s="74"/>
      <c r="C43" s="21"/>
      <c r="Y43" s="22"/>
      <c r="AB43" s="21"/>
      <c r="AN43" s="22"/>
      <c r="AP43" s="74"/>
      <c r="AQ43" s="74"/>
    </row>
    <row r="44" spans="1:43" s="1" customFormat="1" ht="14.25" customHeight="1">
      <c r="A44" s="74"/>
      <c r="C44" s="21"/>
      <c r="Y44" s="22"/>
      <c r="AB44" s="21"/>
      <c r="AN44" s="22"/>
      <c r="AP44" s="74"/>
      <c r="AQ44" s="74"/>
    </row>
    <row r="45" spans="1:43" s="1" customFormat="1" ht="14.25" customHeight="1">
      <c r="A45" s="74"/>
      <c r="C45" s="21"/>
      <c r="Y45" s="22"/>
      <c r="AB45" s="21"/>
      <c r="AN45" s="22"/>
      <c r="AP45" s="74"/>
      <c r="AQ45" s="74"/>
    </row>
    <row r="46" spans="1:43" s="9" customFormat="1" ht="15.75" customHeight="1">
      <c r="A46" s="66"/>
      <c r="C46" s="23" t="s">
        <v>29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 t="s">
        <v>30</v>
      </c>
      <c r="R46" s="24"/>
      <c r="S46" s="24"/>
      <c r="T46" s="24"/>
      <c r="U46" s="24"/>
      <c r="V46" s="24"/>
      <c r="W46" s="24"/>
      <c r="X46" s="24"/>
      <c r="Y46" s="26"/>
      <c r="AB46" s="23" t="s">
        <v>29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 t="s">
        <v>30</v>
      </c>
      <c r="AM46" s="24"/>
      <c r="AN46" s="26"/>
      <c r="AP46" s="66"/>
      <c r="AQ46" s="62"/>
    </row>
    <row r="47" spans="1:43" s="1" customFormat="1" ht="14.25" customHeight="1">
      <c r="A47" s="74"/>
      <c r="AP47" s="74"/>
      <c r="AQ47" s="74"/>
    </row>
    <row r="48" spans="1:43" s="9" customFormat="1" ht="15.75" customHeight="1">
      <c r="A48" s="66"/>
      <c r="C48" s="18" t="s">
        <v>31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AB48" s="18" t="s">
        <v>32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AP48" s="66"/>
      <c r="AQ48" s="62"/>
    </row>
    <row r="49" spans="1:43" s="1" customFormat="1" ht="14.25" customHeight="1">
      <c r="A49" s="74"/>
      <c r="C49" s="21"/>
      <c r="Y49" s="22"/>
      <c r="AB49" s="21"/>
      <c r="AN49" s="22"/>
      <c r="AP49" s="74"/>
      <c r="AQ49" s="74"/>
    </row>
    <row r="50" spans="1:43" s="1" customFormat="1" ht="14.25" customHeight="1">
      <c r="A50" s="74"/>
      <c r="C50" s="21"/>
      <c r="Y50" s="22"/>
      <c r="AB50" s="21"/>
      <c r="AN50" s="22"/>
      <c r="AP50" s="74"/>
      <c r="AQ50" s="74"/>
    </row>
    <row r="51" spans="1:43" s="1" customFormat="1" ht="14.25" customHeight="1">
      <c r="A51" s="74"/>
      <c r="C51" s="21"/>
      <c r="Y51" s="22"/>
      <c r="AB51" s="21"/>
      <c r="AN51" s="22"/>
      <c r="AP51" s="74"/>
      <c r="AQ51" s="74"/>
    </row>
    <row r="52" spans="1:43" s="1" customFormat="1" ht="14.25" customHeight="1">
      <c r="A52" s="74"/>
      <c r="C52" s="21"/>
      <c r="Y52" s="22"/>
      <c r="AB52" s="21"/>
      <c r="AN52" s="22"/>
      <c r="AP52" s="74"/>
      <c r="AQ52" s="74"/>
    </row>
    <row r="53" spans="1:43" s="1" customFormat="1" ht="14.25" customHeight="1">
      <c r="A53" s="74"/>
      <c r="C53" s="21"/>
      <c r="Y53" s="22"/>
      <c r="AB53" s="21"/>
      <c r="AN53" s="22"/>
      <c r="AP53" s="74"/>
      <c r="AQ53" s="74"/>
    </row>
    <row r="54" spans="1:43" s="1" customFormat="1" ht="14.25" customHeight="1">
      <c r="A54" s="74"/>
      <c r="C54" s="21"/>
      <c r="Y54" s="22"/>
      <c r="AB54" s="21"/>
      <c r="AN54" s="22"/>
      <c r="AP54" s="74"/>
      <c r="AQ54" s="74"/>
    </row>
    <row r="55" spans="1:43" s="1" customFormat="1" ht="14.25" customHeight="1">
      <c r="A55" s="74"/>
      <c r="C55" s="21"/>
      <c r="Y55" s="22"/>
      <c r="AB55" s="21"/>
      <c r="AN55" s="22"/>
      <c r="AP55" s="74"/>
      <c r="AQ55" s="74"/>
    </row>
    <row r="56" spans="1:43" s="1" customFormat="1" ht="14.25" customHeight="1">
      <c r="A56" s="74"/>
      <c r="C56" s="21"/>
      <c r="Y56" s="22"/>
      <c r="AB56" s="21"/>
      <c r="AN56" s="22"/>
      <c r="AP56" s="74"/>
      <c r="AQ56" s="74"/>
    </row>
    <row r="57" spans="1:43" s="9" customFormat="1" ht="15.75" customHeight="1">
      <c r="A57" s="66"/>
      <c r="C57" s="23" t="s">
        <v>29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 t="s">
        <v>30</v>
      </c>
      <c r="R57" s="24"/>
      <c r="S57" s="24"/>
      <c r="T57" s="24"/>
      <c r="U57" s="24"/>
      <c r="V57" s="24"/>
      <c r="W57" s="24"/>
      <c r="X57" s="24"/>
      <c r="Y57" s="26"/>
      <c r="AB57" s="23" t="s">
        <v>29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5" t="s">
        <v>30</v>
      </c>
      <c r="AM57" s="24"/>
      <c r="AN57" s="26"/>
      <c r="AP57" s="66"/>
      <c r="AQ57" s="62"/>
    </row>
    <row r="58" spans="1:43" s="9" customFormat="1" ht="7.5" customHeight="1">
      <c r="A58" s="66"/>
      <c r="AP58" s="66"/>
      <c r="AQ58" s="62"/>
    </row>
    <row r="59" spans="1:42" s="62" customFormat="1" ht="7.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2" spans="1:155" s="72" customFormat="1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</row>
    <row r="63" spans="1:43" s="9" customFormat="1" ht="7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2"/>
    </row>
    <row r="64" spans="1:43" s="9" customFormat="1" ht="37.5" customHeight="1">
      <c r="A64" s="66"/>
      <c r="B64" s="81" t="s">
        <v>33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66"/>
      <c r="AQ64" s="62"/>
    </row>
    <row r="65" spans="1:43" s="9" customFormat="1" ht="7.5" customHeight="1">
      <c r="A65" s="66"/>
      <c r="AP65" s="66"/>
      <c r="AQ65" s="62"/>
    </row>
    <row r="66" spans="1:43" s="3" customFormat="1" ht="27" customHeight="1">
      <c r="A66" s="32"/>
      <c r="B66" s="3" t="s">
        <v>1</v>
      </c>
      <c r="K66" s="82" t="s">
        <v>226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P66" s="32"/>
      <c r="AQ66" s="32"/>
    </row>
    <row r="67" spans="1:43" s="9" customFormat="1" ht="7.5" customHeight="1">
      <c r="A67" s="66"/>
      <c r="AP67" s="66"/>
      <c r="AQ67" s="62"/>
    </row>
    <row r="68" spans="1:43" s="9" customFormat="1" ht="15.75" customHeight="1">
      <c r="A68" s="66"/>
      <c r="B68" s="4" t="s">
        <v>2</v>
      </c>
      <c r="K68" s="5" t="s">
        <v>3</v>
      </c>
      <c r="AH68" s="4" t="s">
        <v>4</v>
      </c>
      <c r="AL68" s="80">
        <v>45338</v>
      </c>
      <c r="AM68" s="80"/>
      <c r="AP68" s="66"/>
      <c r="AQ68" s="62"/>
    </row>
    <row r="69" spans="1:43" s="9" customFormat="1" ht="7.5" customHeight="1">
      <c r="A69" s="66"/>
      <c r="AP69" s="66"/>
      <c r="AQ69" s="62"/>
    </row>
    <row r="70" spans="1:43" s="9" customFormat="1" ht="18.75" customHeight="1">
      <c r="A70" s="66"/>
      <c r="B70" s="4" t="s">
        <v>5</v>
      </c>
      <c r="K70" s="5" t="s">
        <v>229</v>
      </c>
      <c r="AH70" s="4" t="s">
        <v>11</v>
      </c>
      <c r="AL70" s="88" t="s">
        <v>12</v>
      </c>
      <c r="AM70" s="88"/>
      <c r="AN70" s="88"/>
      <c r="AO70" s="88"/>
      <c r="AP70" s="66"/>
      <c r="AQ70" s="62"/>
    </row>
    <row r="71" spans="1:43" s="9" customFormat="1" ht="15.75" customHeight="1">
      <c r="A71" s="66"/>
      <c r="B71" s="4" t="s">
        <v>10</v>
      </c>
      <c r="K71" s="5" t="s">
        <v>156</v>
      </c>
      <c r="AH71" s="4" t="s">
        <v>13</v>
      </c>
      <c r="AL71" s="88" t="s">
        <v>156</v>
      </c>
      <c r="AM71" s="88"/>
      <c r="AN71" s="88"/>
      <c r="AO71" s="88"/>
      <c r="AP71" s="66"/>
      <c r="AQ71" s="62"/>
    </row>
    <row r="72" spans="1:43" s="9" customFormat="1" ht="12" customHeight="1">
      <c r="A72" s="66"/>
      <c r="AP72" s="66"/>
      <c r="AQ72" s="62"/>
    </row>
    <row r="73" spans="1:43" s="9" customFormat="1" ht="30" customHeight="1">
      <c r="A73" s="66"/>
      <c r="B73" s="89" t="s">
        <v>34</v>
      </c>
      <c r="C73" s="89"/>
      <c r="D73" s="89"/>
      <c r="E73" s="89"/>
      <c r="F73" s="89"/>
      <c r="G73" s="16"/>
      <c r="H73" s="90" t="s">
        <v>35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 t="s">
        <v>36</v>
      </c>
      <c r="AG73" s="90"/>
      <c r="AH73" s="90"/>
      <c r="AI73" s="90"/>
      <c r="AJ73" s="90"/>
      <c r="AK73" s="90"/>
      <c r="AL73" s="90"/>
      <c r="AM73" s="91" t="s">
        <v>37</v>
      </c>
      <c r="AN73" s="91"/>
      <c r="AO73" s="91"/>
      <c r="AP73" s="66"/>
      <c r="AQ73" s="62"/>
    </row>
    <row r="74" spans="1:43" s="9" customFormat="1" ht="12" customHeight="1">
      <c r="A74" s="66"/>
      <c r="AP74" s="66"/>
      <c r="AQ74" s="62"/>
    </row>
    <row r="75" spans="1:43" s="3" customFormat="1" ht="33" customHeight="1">
      <c r="A75" s="32"/>
      <c r="B75" s="27" t="s">
        <v>38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92">
        <f>AF76</f>
        <v>0</v>
      </c>
      <c r="AG75" s="92"/>
      <c r="AH75" s="92"/>
      <c r="AI75" s="92"/>
      <c r="AJ75" s="92"/>
      <c r="AK75" s="92"/>
      <c r="AL75" s="92"/>
      <c r="AM75" s="92">
        <f>AM76</f>
        <v>0</v>
      </c>
      <c r="AN75" s="92"/>
      <c r="AO75" s="92"/>
      <c r="AP75" s="32"/>
      <c r="AQ75" s="32"/>
    </row>
    <row r="76" spans="1:43" s="29" customFormat="1" ht="37.35" customHeight="1">
      <c r="A76" s="76"/>
      <c r="B76" s="28"/>
      <c r="C76" s="94" t="s">
        <v>39</v>
      </c>
      <c r="D76" s="94"/>
      <c r="E76" s="94"/>
      <c r="F76" s="94"/>
      <c r="G76" s="94"/>
      <c r="H76" s="28"/>
      <c r="I76" s="94" t="str">
        <f>J3</f>
        <v>Oprava místní komunikace ul. Víta Nejedlého v Karviné – Ráji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>
        <f>Rozpočet!I13</f>
        <v>0</v>
      </c>
      <c r="AG76" s="95"/>
      <c r="AH76" s="95"/>
      <c r="AI76" s="95"/>
      <c r="AJ76" s="95"/>
      <c r="AK76" s="95"/>
      <c r="AL76" s="95"/>
      <c r="AM76" s="95">
        <f>ROUND(AF76*1.21,2)</f>
        <v>0</v>
      </c>
      <c r="AN76" s="95"/>
      <c r="AO76" s="95"/>
      <c r="AP76" s="76"/>
      <c r="AQ76" s="76"/>
    </row>
    <row r="77" spans="1:43" s="9" customFormat="1" ht="30.75" customHeight="1">
      <c r="A77" s="66"/>
      <c r="B77" s="27" t="s">
        <v>40</v>
      </c>
      <c r="AF77" s="92">
        <v>0</v>
      </c>
      <c r="AG77" s="92"/>
      <c r="AH77" s="92"/>
      <c r="AI77" s="92"/>
      <c r="AJ77" s="92"/>
      <c r="AK77" s="92"/>
      <c r="AL77" s="92"/>
      <c r="AM77" s="92">
        <v>0</v>
      </c>
      <c r="AN77" s="92"/>
      <c r="AO77" s="92"/>
      <c r="AP77" s="66"/>
      <c r="AQ77" s="62"/>
    </row>
    <row r="78" spans="1:43" s="9" customFormat="1" ht="12" customHeight="1">
      <c r="A78" s="66"/>
      <c r="AP78" s="66"/>
      <c r="AQ78" s="62"/>
    </row>
    <row r="79" spans="1:43" s="9" customFormat="1" ht="30.75" customHeight="1">
      <c r="A79" s="66"/>
      <c r="B79" s="30" t="s">
        <v>41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93">
        <f>AF75+AF77</f>
        <v>0</v>
      </c>
      <c r="AG79" s="93"/>
      <c r="AH79" s="93"/>
      <c r="AI79" s="93"/>
      <c r="AJ79" s="93"/>
      <c r="AK79" s="93"/>
      <c r="AL79" s="93"/>
      <c r="AM79" s="93">
        <f>AM75+AM77</f>
        <v>0</v>
      </c>
      <c r="AN79" s="93"/>
      <c r="AO79" s="93"/>
      <c r="AP79" s="66"/>
      <c r="AQ79" s="62"/>
    </row>
    <row r="80" spans="1:43" s="9" customFormat="1" ht="7.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2"/>
    </row>
    <row r="81" spans="1:155" s="72" customFormat="1" ht="13.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</row>
  </sheetData>
  <sheetProtection selectLockedCells="1" selectUnlockedCells="1"/>
  <mergeCells count="42">
    <mergeCell ref="AF79:AL79"/>
    <mergeCell ref="AM79:AO79"/>
    <mergeCell ref="C76:G76"/>
    <mergeCell ref="I76:AE76"/>
    <mergeCell ref="AF76:AL76"/>
    <mergeCell ref="AM76:AO76"/>
    <mergeCell ref="AF77:AL77"/>
    <mergeCell ref="AM77:AO77"/>
    <mergeCell ref="B73:F73"/>
    <mergeCell ref="H73:AE73"/>
    <mergeCell ref="AF73:AL73"/>
    <mergeCell ref="AM73:AO73"/>
    <mergeCell ref="AF75:AL75"/>
    <mergeCell ref="AM75:AO75"/>
    <mergeCell ref="W31:AA31"/>
    <mergeCell ref="AJ31:AN31"/>
    <mergeCell ref="K66:AN66"/>
    <mergeCell ref="AL70:AO70"/>
    <mergeCell ref="AL71:AO71"/>
    <mergeCell ref="AJ27:AN27"/>
    <mergeCell ref="K28:N28"/>
    <mergeCell ref="V28:AD28"/>
    <mergeCell ref="AJ28:AN28"/>
    <mergeCell ref="K29:N29"/>
    <mergeCell ref="V29:AD29"/>
    <mergeCell ref="AJ29:AN29"/>
    <mergeCell ref="AJ23:AN23"/>
    <mergeCell ref="AL68:AM68"/>
    <mergeCell ref="B1:AO1"/>
    <mergeCell ref="J3:AN3"/>
    <mergeCell ref="AM5:AN5"/>
    <mergeCell ref="AJ20:AN20"/>
    <mergeCell ref="AJ21:AN21"/>
    <mergeCell ref="K25:N25"/>
    <mergeCell ref="V25:AD25"/>
    <mergeCell ref="AJ25:AN25"/>
    <mergeCell ref="K26:N26"/>
    <mergeCell ref="V26:AD26"/>
    <mergeCell ref="AJ26:AN26"/>
    <mergeCell ref="B64:AO64"/>
    <mergeCell ref="K27:N27"/>
    <mergeCell ref="V27:AD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tabSelected="1" zoomScaleSheetLayoutView="100" workbookViewId="0" topLeftCell="A1">
      <selection activeCell="E22" sqref="E22"/>
    </sheetView>
  </sheetViews>
  <sheetFormatPr defaultColWidth="15.33203125" defaultRowHeight="13.5" customHeight="1"/>
  <cols>
    <col min="1" max="1" width="1.66796875" style="74" customWidth="1"/>
    <col min="2" max="2" width="4.16015625" style="1" customWidth="1"/>
    <col min="3" max="3" width="5.33203125" style="1" customWidth="1"/>
    <col min="4" max="4" width="13.83203125" style="1" customWidth="1"/>
    <col min="5" max="5" width="55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0" width="1.66796875" style="1" customWidth="1"/>
    <col min="11" max="11" width="4" style="72" customWidth="1"/>
    <col min="12" max="182" width="16" style="0" customWidth="1"/>
  </cols>
  <sheetData>
    <row r="1" spans="1:10" s="62" customFormat="1" ht="37.5" customHeight="1">
      <c r="A1" s="66"/>
      <c r="B1" s="81" t="s">
        <v>42</v>
      </c>
      <c r="C1" s="81"/>
      <c r="D1" s="81"/>
      <c r="E1" s="81"/>
      <c r="F1" s="81"/>
      <c r="G1" s="81"/>
      <c r="H1" s="81"/>
      <c r="I1" s="81"/>
      <c r="J1" s="66"/>
    </row>
    <row r="2" spans="1:11" s="9" customFormat="1" ht="7.5" customHeight="1">
      <c r="A2" s="66"/>
      <c r="B2" s="62"/>
      <c r="C2" s="62"/>
      <c r="D2" s="62"/>
      <c r="E2" s="62"/>
      <c r="F2" s="62"/>
      <c r="G2" s="62"/>
      <c r="H2" s="62"/>
      <c r="I2" s="62"/>
      <c r="J2" s="66"/>
      <c r="K2" s="62"/>
    </row>
    <row r="3" spans="1:11" s="9" customFormat="1" ht="18">
      <c r="A3" s="66"/>
      <c r="B3" s="32" t="s">
        <v>1</v>
      </c>
      <c r="C3" s="62"/>
      <c r="D3" s="62"/>
      <c r="E3" s="32" t="s">
        <v>226</v>
      </c>
      <c r="F3" s="32"/>
      <c r="G3" s="32"/>
      <c r="H3" s="32"/>
      <c r="I3" s="32"/>
      <c r="J3" s="66"/>
      <c r="K3" s="62"/>
    </row>
    <row r="4" spans="1:11" s="9" customFormat="1" ht="18">
      <c r="A4" s="66"/>
      <c r="B4" s="32" t="s">
        <v>43</v>
      </c>
      <c r="C4" s="62"/>
      <c r="D4" s="62"/>
      <c r="E4" s="32"/>
      <c r="F4" s="32"/>
      <c r="G4" s="32"/>
      <c r="H4" s="32"/>
      <c r="I4" s="32"/>
      <c r="J4" s="66"/>
      <c r="K4" s="62"/>
    </row>
    <row r="5" spans="1:11" s="9" customFormat="1" ht="7.5" customHeight="1">
      <c r="A5" s="66"/>
      <c r="B5" s="62"/>
      <c r="C5" s="62"/>
      <c r="D5" s="62"/>
      <c r="E5" s="62"/>
      <c r="F5" s="62"/>
      <c r="G5" s="62"/>
      <c r="H5" s="62"/>
      <c r="I5" s="62"/>
      <c r="J5" s="66"/>
      <c r="K5" s="62"/>
    </row>
    <row r="6" spans="1:11" s="9" customFormat="1" ht="18.75" customHeight="1">
      <c r="A6" s="66"/>
      <c r="B6" s="63" t="s">
        <v>2</v>
      </c>
      <c r="C6" s="62"/>
      <c r="D6" s="62"/>
      <c r="E6" s="47" t="s">
        <v>3</v>
      </c>
      <c r="F6" s="62"/>
      <c r="G6" s="63" t="s">
        <v>4</v>
      </c>
      <c r="H6" s="62"/>
      <c r="I6" s="58">
        <v>45338</v>
      </c>
      <c r="J6" s="66"/>
      <c r="K6" s="62"/>
    </row>
    <row r="7" spans="1:11" s="9" customFormat="1" ht="7.5" customHeight="1">
      <c r="A7" s="66"/>
      <c r="B7" s="62"/>
      <c r="C7" s="62"/>
      <c r="D7" s="62"/>
      <c r="E7" s="62"/>
      <c r="F7" s="62"/>
      <c r="G7" s="62"/>
      <c r="H7" s="62"/>
      <c r="I7" s="62"/>
      <c r="J7" s="66"/>
      <c r="K7" s="62"/>
    </row>
    <row r="8" spans="1:11" s="9" customFormat="1" ht="15.75" customHeight="1">
      <c r="A8" s="66"/>
      <c r="B8" s="63" t="s">
        <v>5</v>
      </c>
      <c r="C8" s="62"/>
      <c r="D8" s="62"/>
      <c r="E8" s="47" t="s">
        <v>229</v>
      </c>
      <c r="F8" s="62"/>
      <c r="G8" s="63" t="s">
        <v>11</v>
      </c>
      <c r="H8" s="62"/>
      <c r="I8" s="47"/>
      <c r="J8" s="66"/>
      <c r="K8" s="62"/>
    </row>
    <row r="9" spans="1:11" s="9" customFormat="1" ht="15" customHeight="1">
      <c r="A9" s="66"/>
      <c r="B9" s="63" t="s">
        <v>10</v>
      </c>
      <c r="C9" s="62"/>
      <c r="D9" s="62"/>
      <c r="E9" s="47"/>
      <c r="F9" s="62"/>
      <c r="G9" s="63" t="s">
        <v>13</v>
      </c>
      <c r="H9" s="62"/>
      <c r="I9" s="47"/>
      <c r="J9" s="66"/>
      <c r="K9" s="62"/>
    </row>
    <row r="10" spans="1:11" s="9" customFormat="1" ht="11.25" customHeight="1">
      <c r="A10" s="66"/>
      <c r="B10" s="62"/>
      <c r="C10" s="62"/>
      <c r="D10" s="62"/>
      <c r="E10" s="62"/>
      <c r="F10" s="62"/>
      <c r="G10" s="62"/>
      <c r="H10" s="62"/>
      <c r="I10" s="62"/>
      <c r="J10" s="66"/>
      <c r="K10" s="62"/>
    </row>
    <row r="11" spans="1:11" s="33" customFormat="1" ht="30" customHeight="1">
      <c r="A11" s="67"/>
      <c r="B11" s="59" t="s">
        <v>44</v>
      </c>
      <c r="C11" s="59" t="s">
        <v>45</v>
      </c>
      <c r="D11" s="59" t="s">
        <v>34</v>
      </c>
      <c r="E11" s="59" t="s">
        <v>46</v>
      </c>
      <c r="F11" s="59" t="s">
        <v>47</v>
      </c>
      <c r="G11" s="59" t="s">
        <v>48</v>
      </c>
      <c r="H11" s="59" t="s">
        <v>49</v>
      </c>
      <c r="I11" s="60" t="s">
        <v>155</v>
      </c>
      <c r="J11" s="67"/>
      <c r="K11" s="70"/>
    </row>
    <row r="12" spans="1:11" s="33" customFormat="1" ht="10.15" customHeight="1">
      <c r="A12" s="67"/>
      <c r="B12" s="61"/>
      <c r="C12" s="61"/>
      <c r="D12" s="61"/>
      <c r="E12" s="61"/>
      <c r="F12" s="61"/>
      <c r="G12" s="61"/>
      <c r="H12" s="61"/>
      <c r="I12" s="61"/>
      <c r="J12" s="67"/>
      <c r="K12" s="70"/>
    </row>
    <row r="13" spans="1:11" s="9" customFormat="1" ht="18.4" customHeight="1">
      <c r="A13" s="66"/>
      <c r="B13" s="64" t="s">
        <v>50</v>
      </c>
      <c r="C13" s="65"/>
      <c r="D13" s="65"/>
      <c r="E13" s="65"/>
      <c r="F13" s="65"/>
      <c r="G13" s="65"/>
      <c r="H13" s="65"/>
      <c r="I13" s="57">
        <f>SUM(I14:I95)</f>
        <v>0</v>
      </c>
      <c r="J13" s="66"/>
      <c r="K13" s="62"/>
    </row>
    <row r="14" spans="1:11" s="9" customFormat="1" ht="13.5">
      <c r="A14" s="66"/>
      <c r="B14" s="78">
        <v>1</v>
      </c>
      <c r="C14" s="34" t="s">
        <v>51</v>
      </c>
      <c r="D14" s="35" t="s">
        <v>52</v>
      </c>
      <c r="E14" s="49" t="s">
        <v>53</v>
      </c>
      <c r="F14" s="36" t="s">
        <v>228</v>
      </c>
      <c r="G14" s="37">
        <v>2</v>
      </c>
      <c r="H14" s="54">
        <v>0</v>
      </c>
      <c r="I14" s="54">
        <f>ROUND(G14*H14,2)</f>
        <v>0</v>
      </c>
      <c r="J14" s="66"/>
      <c r="K14" s="62"/>
    </row>
    <row r="15" spans="1:11" s="9" customFormat="1" ht="13.5">
      <c r="A15" s="66"/>
      <c r="B15" s="78">
        <v>2</v>
      </c>
      <c r="C15" s="34" t="s">
        <v>51</v>
      </c>
      <c r="D15" s="35" t="s">
        <v>54</v>
      </c>
      <c r="E15" s="49" t="s">
        <v>55</v>
      </c>
      <c r="F15" s="36" t="s">
        <v>63</v>
      </c>
      <c r="G15" s="37">
        <v>1</v>
      </c>
      <c r="H15" s="54">
        <v>0</v>
      </c>
      <c r="I15" s="54">
        <f aca="true" t="shared" si="0" ref="I15:I78">ROUND(G15*H15,2)</f>
        <v>0</v>
      </c>
      <c r="J15" s="66"/>
      <c r="K15" s="62"/>
    </row>
    <row r="16" spans="1:11" s="9" customFormat="1" ht="13.5">
      <c r="A16" s="66"/>
      <c r="B16" s="78">
        <v>3</v>
      </c>
      <c r="C16" s="34" t="s">
        <v>51</v>
      </c>
      <c r="D16" s="35" t="s">
        <v>56</v>
      </c>
      <c r="E16" s="49" t="s">
        <v>57</v>
      </c>
      <c r="F16" s="36" t="s">
        <v>63</v>
      </c>
      <c r="G16" s="37">
        <v>1</v>
      </c>
      <c r="H16" s="54">
        <v>0</v>
      </c>
      <c r="I16" s="54">
        <f t="shared" si="0"/>
        <v>0</v>
      </c>
      <c r="J16" s="66"/>
      <c r="K16" s="62"/>
    </row>
    <row r="17" spans="1:11" s="9" customFormat="1" ht="13.5">
      <c r="A17" s="66"/>
      <c r="B17" s="78">
        <v>4</v>
      </c>
      <c r="C17" s="34" t="s">
        <v>51</v>
      </c>
      <c r="D17" s="35" t="s">
        <v>58</v>
      </c>
      <c r="E17" s="49" t="s">
        <v>59</v>
      </c>
      <c r="F17" s="36" t="s">
        <v>60</v>
      </c>
      <c r="G17" s="37">
        <v>0.2</v>
      </c>
      <c r="H17" s="54">
        <v>0</v>
      </c>
      <c r="I17" s="54">
        <f t="shared" si="0"/>
        <v>0</v>
      </c>
      <c r="J17" s="66"/>
      <c r="K17" s="62"/>
    </row>
    <row r="18" spans="1:11" s="9" customFormat="1" ht="13.5">
      <c r="A18" s="66"/>
      <c r="B18" s="78">
        <v>5</v>
      </c>
      <c r="C18" s="34" t="s">
        <v>51</v>
      </c>
      <c r="D18" s="35" t="s">
        <v>61</v>
      </c>
      <c r="E18" s="49" t="s">
        <v>142</v>
      </c>
      <c r="F18" s="36" t="s">
        <v>63</v>
      </c>
      <c r="G18" s="37">
        <v>1</v>
      </c>
      <c r="H18" s="54">
        <v>0</v>
      </c>
      <c r="I18" s="54">
        <f t="shared" si="0"/>
        <v>0</v>
      </c>
      <c r="J18" s="66"/>
      <c r="K18" s="62"/>
    </row>
    <row r="19" spans="1:11" s="9" customFormat="1" ht="13.5">
      <c r="A19" s="66"/>
      <c r="B19" s="78">
        <v>6</v>
      </c>
      <c r="C19" s="34" t="s">
        <v>51</v>
      </c>
      <c r="D19" s="35" t="s">
        <v>61</v>
      </c>
      <c r="E19" s="49" t="s">
        <v>62</v>
      </c>
      <c r="F19" s="36" t="s">
        <v>63</v>
      </c>
      <c r="G19" s="37">
        <v>1</v>
      </c>
      <c r="H19" s="54">
        <v>0</v>
      </c>
      <c r="I19" s="54">
        <f t="shared" si="0"/>
        <v>0</v>
      </c>
      <c r="J19" s="66"/>
      <c r="K19" s="62"/>
    </row>
    <row r="20" spans="1:11" s="9" customFormat="1" ht="13.5">
      <c r="A20" s="74"/>
      <c r="B20" s="78">
        <v>7</v>
      </c>
      <c r="C20" s="34" t="s">
        <v>51</v>
      </c>
      <c r="D20" s="38" t="s">
        <v>64</v>
      </c>
      <c r="E20" s="49" t="s">
        <v>65</v>
      </c>
      <c r="F20" s="36" t="s">
        <v>63</v>
      </c>
      <c r="G20" s="37">
        <v>1</v>
      </c>
      <c r="H20" s="55">
        <v>0</v>
      </c>
      <c r="I20" s="54">
        <f t="shared" si="0"/>
        <v>0</v>
      </c>
      <c r="J20" s="68"/>
      <c r="K20" s="71"/>
    </row>
    <row r="21" spans="1:11" s="9" customFormat="1" ht="27">
      <c r="A21" s="66"/>
      <c r="B21" s="78">
        <v>8</v>
      </c>
      <c r="C21" s="34" t="s">
        <v>51</v>
      </c>
      <c r="D21" s="38" t="s">
        <v>134</v>
      </c>
      <c r="E21" s="49" t="s">
        <v>157</v>
      </c>
      <c r="F21" s="36" t="s">
        <v>66</v>
      </c>
      <c r="G21" s="37">
        <v>6.75</v>
      </c>
      <c r="H21" s="55">
        <v>0</v>
      </c>
      <c r="I21" s="54">
        <f t="shared" si="0"/>
        <v>0</v>
      </c>
      <c r="J21" s="68"/>
      <c r="K21" s="62"/>
    </row>
    <row r="22" spans="1:11" s="9" customFormat="1" ht="27">
      <c r="A22" s="66"/>
      <c r="B22" s="78">
        <v>9</v>
      </c>
      <c r="C22" s="34" t="s">
        <v>51</v>
      </c>
      <c r="D22" s="38" t="s">
        <v>158</v>
      </c>
      <c r="E22" s="51" t="s">
        <v>159</v>
      </c>
      <c r="F22" s="36" t="s">
        <v>66</v>
      </c>
      <c r="G22" s="37">
        <v>164.65</v>
      </c>
      <c r="H22" s="55">
        <v>0</v>
      </c>
      <c r="I22" s="54">
        <f t="shared" si="0"/>
        <v>0</v>
      </c>
      <c r="J22" s="66"/>
      <c r="K22" s="62"/>
    </row>
    <row r="23" spans="1:11" s="9" customFormat="1" ht="13.5">
      <c r="A23" s="66"/>
      <c r="B23" s="78">
        <v>10</v>
      </c>
      <c r="C23" s="34" t="s">
        <v>51</v>
      </c>
      <c r="D23" s="35" t="s">
        <v>160</v>
      </c>
      <c r="E23" s="50" t="s">
        <v>225</v>
      </c>
      <c r="F23" s="36" t="s">
        <v>66</v>
      </c>
      <c r="G23" s="37">
        <v>2.4000000000000004</v>
      </c>
      <c r="H23" s="55">
        <v>0</v>
      </c>
      <c r="I23" s="54">
        <f t="shared" si="0"/>
        <v>0</v>
      </c>
      <c r="J23" s="66"/>
      <c r="K23" s="62"/>
    </row>
    <row r="24" spans="1:11" s="9" customFormat="1" ht="13.5">
      <c r="A24" s="66"/>
      <c r="B24" s="78">
        <v>11</v>
      </c>
      <c r="C24" s="34" t="s">
        <v>51</v>
      </c>
      <c r="D24" s="35" t="s">
        <v>161</v>
      </c>
      <c r="E24" s="50" t="s">
        <v>162</v>
      </c>
      <c r="F24" s="36" t="s">
        <v>66</v>
      </c>
      <c r="G24" s="37">
        <v>2.4000000000000004</v>
      </c>
      <c r="H24" s="54">
        <v>0</v>
      </c>
      <c r="I24" s="54">
        <f t="shared" si="0"/>
        <v>0</v>
      </c>
      <c r="J24" s="66"/>
      <c r="K24" s="71"/>
    </row>
    <row r="25" spans="1:11" s="9" customFormat="1" ht="13.5">
      <c r="A25" s="66"/>
      <c r="B25" s="78">
        <v>12</v>
      </c>
      <c r="C25" s="34" t="s">
        <v>77</v>
      </c>
      <c r="D25" s="42" t="s">
        <v>163</v>
      </c>
      <c r="E25" s="52" t="s">
        <v>164</v>
      </c>
      <c r="F25" s="36" t="s">
        <v>66</v>
      </c>
      <c r="G25" s="37">
        <v>53</v>
      </c>
      <c r="H25" s="48">
        <v>0</v>
      </c>
      <c r="I25" s="54">
        <f t="shared" si="0"/>
        <v>0</v>
      </c>
      <c r="J25" s="66"/>
      <c r="K25" s="62"/>
    </row>
    <row r="26" spans="1:11" s="9" customFormat="1" ht="13.5">
      <c r="A26" s="66"/>
      <c r="B26" s="78">
        <v>13</v>
      </c>
      <c r="C26" s="34" t="s">
        <v>51</v>
      </c>
      <c r="D26" s="35" t="s">
        <v>165</v>
      </c>
      <c r="E26" s="50" t="s">
        <v>166</v>
      </c>
      <c r="F26" s="36" t="s">
        <v>66</v>
      </c>
      <c r="G26" s="37">
        <v>53</v>
      </c>
      <c r="H26" s="54">
        <v>0</v>
      </c>
      <c r="I26" s="54">
        <f t="shared" si="0"/>
        <v>0</v>
      </c>
      <c r="J26" s="66"/>
      <c r="K26" s="71"/>
    </row>
    <row r="27" spans="1:11" s="9" customFormat="1" ht="13.5">
      <c r="A27" s="66"/>
      <c r="B27" s="78">
        <v>14</v>
      </c>
      <c r="C27" s="39" t="s">
        <v>51</v>
      </c>
      <c r="D27" s="38" t="s">
        <v>143</v>
      </c>
      <c r="E27" s="50" t="s">
        <v>144</v>
      </c>
      <c r="F27" s="40" t="s">
        <v>66</v>
      </c>
      <c r="G27" s="41">
        <v>181.8</v>
      </c>
      <c r="H27" s="48">
        <v>0</v>
      </c>
      <c r="I27" s="54">
        <f t="shared" si="0"/>
        <v>0</v>
      </c>
      <c r="J27" s="68"/>
      <c r="K27" s="71"/>
    </row>
    <row r="28" spans="1:11" s="9" customFormat="1" ht="27">
      <c r="A28" s="66"/>
      <c r="B28" s="78">
        <v>15</v>
      </c>
      <c r="C28" s="39" t="s">
        <v>51</v>
      </c>
      <c r="D28" s="42" t="s">
        <v>67</v>
      </c>
      <c r="E28" s="51" t="s">
        <v>68</v>
      </c>
      <c r="F28" s="36" t="s">
        <v>66</v>
      </c>
      <c r="G28" s="43">
        <v>1118.2</v>
      </c>
      <c r="H28" s="48">
        <v>0</v>
      </c>
      <c r="I28" s="54">
        <f t="shared" si="0"/>
        <v>0</v>
      </c>
      <c r="J28" s="68"/>
      <c r="K28" s="71"/>
    </row>
    <row r="29" spans="1:11" s="9" customFormat="1" ht="13.5">
      <c r="A29" s="66"/>
      <c r="B29" s="78">
        <v>16</v>
      </c>
      <c r="C29" s="39" t="s">
        <v>51</v>
      </c>
      <c r="D29" s="35" t="s">
        <v>69</v>
      </c>
      <c r="E29" s="49" t="s">
        <v>70</v>
      </c>
      <c r="F29" s="36" t="s">
        <v>71</v>
      </c>
      <c r="G29" s="37">
        <v>524.8</v>
      </c>
      <c r="H29" s="54">
        <v>0</v>
      </c>
      <c r="I29" s="54">
        <f t="shared" si="0"/>
        <v>0</v>
      </c>
      <c r="J29" s="68"/>
      <c r="K29" s="62"/>
    </row>
    <row r="30" spans="1:11" s="9" customFormat="1" ht="13.5">
      <c r="A30" s="66"/>
      <c r="B30" s="78">
        <v>17</v>
      </c>
      <c r="C30" s="39" t="s">
        <v>51</v>
      </c>
      <c r="D30" s="35" t="s">
        <v>72</v>
      </c>
      <c r="E30" s="49" t="s">
        <v>73</v>
      </c>
      <c r="F30" s="36" t="s">
        <v>71</v>
      </c>
      <c r="G30" s="37">
        <v>717.6</v>
      </c>
      <c r="H30" s="54">
        <v>0</v>
      </c>
      <c r="I30" s="54">
        <f t="shared" si="0"/>
        <v>0</v>
      </c>
      <c r="J30" s="66"/>
      <c r="K30" s="62"/>
    </row>
    <row r="31" spans="1:11" s="9" customFormat="1" ht="27">
      <c r="A31" s="66"/>
      <c r="B31" s="78">
        <v>18</v>
      </c>
      <c r="C31" s="39" t="s">
        <v>51</v>
      </c>
      <c r="D31" s="35" t="s">
        <v>74</v>
      </c>
      <c r="E31" s="49" t="s">
        <v>75</v>
      </c>
      <c r="F31" s="36" t="s">
        <v>76</v>
      </c>
      <c r="G31" s="37">
        <v>2.5</v>
      </c>
      <c r="H31" s="54">
        <v>0</v>
      </c>
      <c r="I31" s="54">
        <f t="shared" si="0"/>
        <v>0</v>
      </c>
      <c r="J31" s="66"/>
      <c r="K31" s="62"/>
    </row>
    <row r="32" spans="1:11" s="9" customFormat="1" ht="40.5">
      <c r="A32" s="66"/>
      <c r="B32" s="78">
        <v>19</v>
      </c>
      <c r="C32" s="39" t="s">
        <v>77</v>
      </c>
      <c r="D32" s="35" t="s">
        <v>145</v>
      </c>
      <c r="E32" s="49" t="s">
        <v>135</v>
      </c>
      <c r="F32" s="36" t="s">
        <v>76</v>
      </c>
      <c r="G32" s="37">
        <v>70.53750000000001</v>
      </c>
      <c r="H32" s="54">
        <v>0</v>
      </c>
      <c r="I32" s="54">
        <f t="shared" si="0"/>
        <v>0</v>
      </c>
      <c r="J32" s="66"/>
      <c r="K32" s="62"/>
    </row>
    <row r="33" spans="1:11" s="9" customFormat="1" ht="40.5">
      <c r="A33" s="66"/>
      <c r="B33" s="78">
        <v>20</v>
      </c>
      <c r="C33" s="39" t="s">
        <v>77</v>
      </c>
      <c r="D33" s="35" t="s">
        <v>167</v>
      </c>
      <c r="E33" s="49" t="s">
        <v>168</v>
      </c>
      <c r="F33" s="36" t="s">
        <v>76</v>
      </c>
      <c r="G33" s="37">
        <v>110</v>
      </c>
      <c r="H33" s="54">
        <v>0</v>
      </c>
      <c r="I33" s="54">
        <f t="shared" si="0"/>
        <v>0</v>
      </c>
      <c r="J33" s="66"/>
      <c r="K33" s="62"/>
    </row>
    <row r="34" spans="1:11" s="9" customFormat="1" ht="40.5">
      <c r="A34" s="66"/>
      <c r="B34" s="78">
        <v>21</v>
      </c>
      <c r="C34" s="39" t="s">
        <v>77</v>
      </c>
      <c r="D34" s="35" t="s">
        <v>147</v>
      </c>
      <c r="E34" s="49" t="s">
        <v>148</v>
      </c>
      <c r="F34" s="36" t="s">
        <v>76</v>
      </c>
      <c r="G34" s="37">
        <v>118.02200000000002</v>
      </c>
      <c r="H34" s="54">
        <v>0</v>
      </c>
      <c r="I34" s="54">
        <f t="shared" si="0"/>
        <v>0</v>
      </c>
      <c r="J34" s="66"/>
      <c r="K34" s="62"/>
    </row>
    <row r="35" spans="1:11" s="9" customFormat="1" ht="27">
      <c r="A35" s="66"/>
      <c r="B35" s="78">
        <v>22</v>
      </c>
      <c r="C35" s="39" t="s">
        <v>51</v>
      </c>
      <c r="D35" s="35" t="s">
        <v>79</v>
      </c>
      <c r="E35" s="49" t="s">
        <v>80</v>
      </c>
      <c r="F35" s="36" t="s">
        <v>66</v>
      </c>
      <c r="G35" s="37">
        <v>231</v>
      </c>
      <c r="H35" s="54">
        <v>0</v>
      </c>
      <c r="I35" s="54">
        <f t="shared" si="0"/>
        <v>0</v>
      </c>
      <c r="J35" s="66"/>
      <c r="K35" s="62"/>
    </row>
    <row r="36" spans="1:11" s="9" customFormat="1" ht="13.5">
      <c r="A36" s="66"/>
      <c r="B36" s="46">
        <v>23</v>
      </c>
      <c r="C36" s="46" t="s">
        <v>81</v>
      </c>
      <c r="D36" s="46" t="s">
        <v>82</v>
      </c>
      <c r="E36" s="53" t="s">
        <v>83</v>
      </c>
      <c r="F36" s="44" t="s">
        <v>84</v>
      </c>
      <c r="G36" s="45">
        <v>46.2</v>
      </c>
      <c r="H36" s="56">
        <v>0</v>
      </c>
      <c r="I36" s="56">
        <f t="shared" si="0"/>
        <v>0</v>
      </c>
      <c r="J36" s="66"/>
      <c r="K36" s="62"/>
    </row>
    <row r="37" spans="1:11" s="9" customFormat="1" ht="27">
      <c r="A37" s="66"/>
      <c r="B37" s="78">
        <v>24</v>
      </c>
      <c r="C37" s="39" t="s">
        <v>51</v>
      </c>
      <c r="D37" s="35" t="s">
        <v>85</v>
      </c>
      <c r="E37" s="49" t="s">
        <v>86</v>
      </c>
      <c r="F37" s="36" t="s">
        <v>66</v>
      </c>
      <c r="G37" s="37">
        <v>231</v>
      </c>
      <c r="H37" s="54">
        <v>0</v>
      </c>
      <c r="I37" s="54">
        <f t="shared" si="0"/>
        <v>0</v>
      </c>
      <c r="J37" s="66"/>
      <c r="K37" s="71"/>
    </row>
    <row r="38" spans="1:11" s="9" customFormat="1" ht="13.5">
      <c r="A38" s="66"/>
      <c r="B38" s="46">
        <v>25</v>
      </c>
      <c r="C38" s="46" t="s">
        <v>81</v>
      </c>
      <c r="D38" s="46" t="s">
        <v>87</v>
      </c>
      <c r="E38" s="53" t="s">
        <v>88</v>
      </c>
      <c r="F38" s="44" t="s">
        <v>89</v>
      </c>
      <c r="G38" s="45">
        <v>9.24</v>
      </c>
      <c r="H38" s="56">
        <v>0</v>
      </c>
      <c r="I38" s="56">
        <f t="shared" si="0"/>
        <v>0</v>
      </c>
      <c r="J38" s="66"/>
      <c r="K38" s="62"/>
    </row>
    <row r="39" spans="1:11" s="9" customFormat="1" ht="27">
      <c r="A39" s="66"/>
      <c r="B39" s="78">
        <v>26</v>
      </c>
      <c r="C39" s="39" t="s">
        <v>51</v>
      </c>
      <c r="D39" s="35" t="s">
        <v>90</v>
      </c>
      <c r="E39" s="49" t="s">
        <v>91</v>
      </c>
      <c r="F39" s="36" t="s">
        <v>66</v>
      </c>
      <c r="G39" s="37">
        <v>231</v>
      </c>
      <c r="H39" s="54">
        <v>0</v>
      </c>
      <c r="I39" s="54">
        <f t="shared" si="0"/>
        <v>0</v>
      </c>
      <c r="J39" s="66"/>
      <c r="K39" s="62"/>
    </row>
    <row r="40" spans="1:11" s="9" customFormat="1" ht="13.5">
      <c r="A40" s="66"/>
      <c r="B40" s="78">
        <v>27</v>
      </c>
      <c r="C40" s="39" t="s">
        <v>51</v>
      </c>
      <c r="D40" s="35" t="s">
        <v>92</v>
      </c>
      <c r="E40" s="49" t="s">
        <v>93</v>
      </c>
      <c r="F40" s="36" t="s">
        <v>66</v>
      </c>
      <c r="G40" s="37">
        <v>231</v>
      </c>
      <c r="H40" s="54">
        <v>0</v>
      </c>
      <c r="I40" s="54">
        <f t="shared" si="0"/>
        <v>0</v>
      </c>
      <c r="J40" s="66"/>
      <c r="K40" s="72"/>
    </row>
    <row r="41" spans="1:11" s="9" customFormat="1" ht="27">
      <c r="A41" s="66"/>
      <c r="B41" s="78">
        <v>28</v>
      </c>
      <c r="C41" s="39" t="s">
        <v>51</v>
      </c>
      <c r="D41" s="35" t="s">
        <v>136</v>
      </c>
      <c r="E41" s="49" t="s">
        <v>137</v>
      </c>
      <c r="F41" s="36" t="s">
        <v>66</v>
      </c>
      <c r="G41" s="37">
        <v>225.04</v>
      </c>
      <c r="H41" s="54">
        <v>0</v>
      </c>
      <c r="I41" s="54">
        <f t="shared" si="0"/>
        <v>0</v>
      </c>
      <c r="J41" s="68"/>
      <c r="K41" s="62"/>
    </row>
    <row r="42" spans="1:11" s="9" customFormat="1" ht="13.5">
      <c r="A42" s="66"/>
      <c r="B42" s="78">
        <v>29</v>
      </c>
      <c r="C42" s="39" t="s">
        <v>51</v>
      </c>
      <c r="D42" s="35" t="s">
        <v>169</v>
      </c>
      <c r="E42" s="49" t="s">
        <v>170</v>
      </c>
      <c r="F42" s="36" t="s">
        <v>66</v>
      </c>
      <c r="G42" s="37">
        <v>190.92000000000002</v>
      </c>
      <c r="H42" s="54">
        <v>0</v>
      </c>
      <c r="I42" s="54">
        <f t="shared" si="0"/>
        <v>0</v>
      </c>
      <c r="J42" s="66"/>
      <c r="K42" s="72"/>
    </row>
    <row r="43" spans="1:11" s="9" customFormat="1" ht="13.5">
      <c r="A43" s="66"/>
      <c r="B43" s="78">
        <v>30</v>
      </c>
      <c r="C43" s="39" t="s">
        <v>51</v>
      </c>
      <c r="D43" s="35" t="s">
        <v>171</v>
      </c>
      <c r="E43" s="49" t="s">
        <v>172</v>
      </c>
      <c r="F43" s="36" t="s">
        <v>66</v>
      </c>
      <c r="G43" s="37">
        <v>402.4</v>
      </c>
      <c r="H43" s="54">
        <v>0</v>
      </c>
      <c r="I43" s="54">
        <f t="shared" si="0"/>
        <v>0</v>
      </c>
      <c r="J43" s="66"/>
      <c r="K43" s="62"/>
    </row>
    <row r="44" spans="2:10" ht="13.5">
      <c r="B44" s="78">
        <v>31</v>
      </c>
      <c r="C44" s="39" t="s">
        <v>51</v>
      </c>
      <c r="D44" s="35" t="s">
        <v>138</v>
      </c>
      <c r="E44" s="49" t="s">
        <v>139</v>
      </c>
      <c r="F44" s="36" t="s">
        <v>66</v>
      </c>
      <c r="G44" s="37">
        <v>669.65</v>
      </c>
      <c r="H44" s="54">
        <v>0</v>
      </c>
      <c r="I44" s="54">
        <f t="shared" si="0"/>
        <v>0</v>
      </c>
      <c r="J44" s="66"/>
    </row>
    <row r="45" spans="2:11" ht="13.5">
      <c r="B45" s="78">
        <v>32</v>
      </c>
      <c r="C45" s="39" t="s">
        <v>51</v>
      </c>
      <c r="D45" s="35" t="s">
        <v>173</v>
      </c>
      <c r="E45" s="49" t="s">
        <v>174</v>
      </c>
      <c r="F45" s="36" t="s">
        <v>66</v>
      </c>
      <c r="G45" s="37">
        <v>53</v>
      </c>
      <c r="H45" s="54">
        <v>0</v>
      </c>
      <c r="I45" s="54">
        <f t="shared" si="0"/>
        <v>0</v>
      </c>
      <c r="J45" s="66"/>
      <c r="K45" s="73"/>
    </row>
    <row r="46" spans="2:10" ht="27">
      <c r="B46" s="78">
        <v>33</v>
      </c>
      <c r="C46" s="39" t="s">
        <v>51</v>
      </c>
      <c r="D46" s="35" t="s">
        <v>94</v>
      </c>
      <c r="E46" s="49" t="s">
        <v>95</v>
      </c>
      <c r="F46" s="36" t="s">
        <v>66</v>
      </c>
      <c r="G46" s="37">
        <v>1300</v>
      </c>
      <c r="H46" s="54">
        <v>0</v>
      </c>
      <c r="I46" s="54">
        <f t="shared" si="0"/>
        <v>0</v>
      </c>
      <c r="J46" s="66"/>
    </row>
    <row r="47" spans="2:10" ht="13.5">
      <c r="B47" s="78">
        <v>34</v>
      </c>
      <c r="C47" s="39" t="s">
        <v>51</v>
      </c>
      <c r="D47" s="35" t="s">
        <v>96</v>
      </c>
      <c r="E47" s="49" t="s">
        <v>97</v>
      </c>
      <c r="F47" s="36" t="s">
        <v>84</v>
      </c>
      <c r="G47" s="37">
        <v>32.5</v>
      </c>
      <c r="H47" s="54">
        <v>0</v>
      </c>
      <c r="I47" s="54">
        <f t="shared" si="0"/>
        <v>0</v>
      </c>
      <c r="J47" s="69"/>
    </row>
    <row r="48" spans="2:10" ht="27">
      <c r="B48" s="78">
        <v>35</v>
      </c>
      <c r="C48" s="39" t="s">
        <v>51</v>
      </c>
      <c r="D48" s="35" t="s">
        <v>98</v>
      </c>
      <c r="E48" s="49" t="s">
        <v>99</v>
      </c>
      <c r="F48" s="36" t="s">
        <v>66</v>
      </c>
      <c r="G48" s="37">
        <v>2600</v>
      </c>
      <c r="H48" s="54">
        <v>0</v>
      </c>
      <c r="I48" s="54">
        <f t="shared" si="0"/>
        <v>0</v>
      </c>
      <c r="J48" s="69"/>
    </row>
    <row r="49" spans="2:10" ht="27">
      <c r="B49" s="78">
        <v>36</v>
      </c>
      <c r="C49" s="39" t="s">
        <v>51</v>
      </c>
      <c r="D49" s="35" t="s">
        <v>175</v>
      </c>
      <c r="E49" s="49" t="s">
        <v>176</v>
      </c>
      <c r="F49" s="36" t="s">
        <v>66</v>
      </c>
      <c r="G49" s="37">
        <v>1.7600000000000002</v>
      </c>
      <c r="H49" s="54">
        <v>0</v>
      </c>
      <c r="I49" s="54">
        <f t="shared" si="0"/>
        <v>0</v>
      </c>
      <c r="J49" s="66"/>
    </row>
    <row r="50" spans="2:11" ht="27">
      <c r="B50" s="78">
        <v>37</v>
      </c>
      <c r="C50" s="39" t="s">
        <v>51</v>
      </c>
      <c r="D50" s="35" t="s">
        <v>100</v>
      </c>
      <c r="E50" s="49" t="s">
        <v>101</v>
      </c>
      <c r="F50" s="36" t="s">
        <v>66</v>
      </c>
      <c r="G50" s="37">
        <v>1300</v>
      </c>
      <c r="H50" s="54">
        <v>0</v>
      </c>
      <c r="I50" s="54">
        <f t="shared" si="0"/>
        <v>0</v>
      </c>
      <c r="J50" s="69"/>
      <c r="K50" s="73"/>
    </row>
    <row r="51" spans="2:10" ht="27">
      <c r="B51" s="78">
        <v>38</v>
      </c>
      <c r="C51" s="39" t="s">
        <v>51</v>
      </c>
      <c r="D51" s="35" t="s">
        <v>177</v>
      </c>
      <c r="E51" s="49" t="s">
        <v>178</v>
      </c>
      <c r="F51" s="36" t="s">
        <v>66</v>
      </c>
      <c r="G51" s="37">
        <v>175.09</v>
      </c>
      <c r="H51" s="54">
        <v>0</v>
      </c>
      <c r="I51" s="54">
        <f t="shared" si="0"/>
        <v>0</v>
      </c>
      <c r="J51" s="69"/>
    </row>
    <row r="52" spans="2:10" ht="13.5">
      <c r="B52" s="46">
        <v>39</v>
      </c>
      <c r="C52" s="46" t="s">
        <v>81</v>
      </c>
      <c r="D52" s="46" t="s">
        <v>179</v>
      </c>
      <c r="E52" s="53" t="s">
        <v>180</v>
      </c>
      <c r="F52" s="44" t="s">
        <v>66</v>
      </c>
      <c r="G52" s="45">
        <v>50.47</v>
      </c>
      <c r="H52" s="56">
        <v>0</v>
      </c>
      <c r="I52" s="56">
        <f t="shared" si="0"/>
        <v>0</v>
      </c>
      <c r="J52" s="68"/>
    </row>
    <row r="53" spans="2:10" ht="27">
      <c r="B53" s="46">
        <v>40</v>
      </c>
      <c r="C53" s="46" t="s">
        <v>81</v>
      </c>
      <c r="D53" s="46" t="s">
        <v>140</v>
      </c>
      <c r="E53" s="53" t="s">
        <v>141</v>
      </c>
      <c r="F53" s="44" t="s">
        <v>66</v>
      </c>
      <c r="G53" s="45">
        <v>9.723200000000002</v>
      </c>
      <c r="H53" s="56">
        <v>0</v>
      </c>
      <c r="I53" s="56">
        <f t="shared" si="0"/>
        <v>0</v>
      </c>
      <c r="J53" s="66"/>
    </row>
    <row r="54" spans="2:10" ht="27">
      <c r="B54" s="78">
        <v>41</v>
      </c>
      <c r="C54" s="39" t="s">
        <v>51</v>
      </c>
      <c r="D54" s="35" t="s">
        <v>181</v>
      </c>
      <c r="E54" s="49" t="s">
        <v>182</v>
      </c>
      <c r="F54" s="36" t="s">
        <v>66</v>
      </c>
      <c r="G54" s="37">
        <v>45</v>
      </c>
      <c r="H54" s="54">
        <v>0</v>
      </c>
      <c r="I54" s="54">
        <f t="shared" si="0"/>
        <v>0</v>
      </c>
      <c r="J54" s="66"/>
    </row>
    <row r="55" spans="2:10" ht="13.5">
      <c r="B55" s="78">
        <v>42</v>
      </c>
      <c r="C55" s="39" t="s">
        <v>51</v>
      </c>
      <c r="D55" s="35" t="s">
        <v>215</v>
      </c>
      <c r="E55" s="49" t="s">
        <v>216</v>
      </c>
      <c r="F55" s="36" t="s">
        <v>71</v>
      </c>
      <c r="G55" s="37">
        <v>216.8</v>
      </c>
      <c r="H55" s="54">
        <v>0</v>
      </c>
      <c r="I55" s="54">
        <f t="shared" si="0"/>
        <v>0</v>
      </c>
      <c r="J55" s="66"/>
    </row>
    <row r="56" spans="2:10" ht="13.5">
      <c r="B56" s="78">
        <v>43</v>
      </c>
      <c r="C56" s="39" t="s">
        <v>51</v>
      </c>
      <c r="D56" s="35" t="s">
        <v>217</v>
      </c>
      <c r="E56" s="49" t="s">
        <v>218</v>
      </c>
      <c r="F56" s="36" t="s">
        <v>71</v>
      </c>
      <c r="G56" s="37">
        <v>30</v>
      </c>
      <c r="H56" s="54">
        <v>0</v>
      </c>
      <c r="I56" s="54">
        <f t="shared" si="0"/>
        <v>0</v>
      </c>
      <c r="J56" s="68"/>
    </row>
    <row r="57" spans="2:11" ht="27">
      <c r="B57" s="78">
        <v>44</v>
      </c>
      <c r="C57" s="39" t="s">
        <v>51</v>
      </c>
      <c r="D57" s="35" t="s">
        <v>183</v>
      </c>
      <c r="E57" s="49" t="s">
        <v>184</v>
      </c>
      <c r="F57" s="36" t="s">
        <v>66</v>
      </c>
      <c r="G57" s="37">
        <v>4.95</v>
      </c>
      <c r="H57" s="54">
        <v>0</v>
      </c>
      <c r="I57" s="54">
        <f t="shared" si="0"/>
        <v>0</v>
      </c>
      <c r="J57" s="68"/>
      <c r="K57" s="62"/>
    </row>
    <row r="58" spans="2:10" ht="27">
      <c r="B58" s="78">
        <v>45</v>
      </c>
      <c r="C58" s="39" t="s">
        <v>77</v>
      </c>
      <c r="D58" s="35" t="s">
        <v>185</v>
      </c>
      <c r="E58" s="49" t="s">
        <v>187</v>
      </c>
      <c r="F58" s="36" t="s">
        <v>109</v>
      </c>
      <c r="G58" s="37">
        <v>4</v>
      </c>
      <c r="H58" s="54">
        <v>0</v>
      </c>
      <c r="I58" s="54">
        <f t="shared" si="0"/>
        <v>0</v>
      </c>
      <c r="J58" s="68"/>
    </row>
    <row r="59" spans="2:10" ht="13.5">
      <c r="B59" s="78">
        <v>46</v>
      </c>
      <c r="C59" s="39" t="s">
        <v>77</v>
      </c>
      <c r="D59" s="35" t="s">
        <v>186</v>
      </c>
      <c r="E59" s="49" t="s">
        <v>188</v>
      </c>
      <c r="F59" s="36" t="s">
        <v>71</v>
      </c>
      <c r="G59" s="37">
        <v>24</v>
      </c>
      <c r="H59" s="54">
        <v>0</v>
      </c>
      <c r="I59" s="54">
        <f t="shared" si="0"/>
        <v>0</v>
      </c>
      <c r="J59" s="68"/>
    </row>
    <row r="60" spans="2:10" ht="27">
      <c r="B60" s="78">
        <v>47</v>
      </c>
      <c r="C60" s="39" t="s">
        <v>51</v>
      </c>
      <c r="D60" s="35" t="s">
        <v>189</v>
      </c>
      <c r="E60" s="49" t="s">
        <v>190</v>
      </c>
      <c r="F60" s="36" t="s">
        <v>109</v>
      </c>
      <c r="G60" s="37">
        <v>5</v>
      </c>
      <c r="H60" s="54">
        <v>0</v>
      </c>
      <c r="I60" s="54">
        <f t="shared" si="0"/>
        <v>0</v>
      </c>
      <c r="J60" s="66"/>
    </row>
    <row r="61" spans="2:11" ht="13.5">
      <c r="B61" s="46">
        <v>48</v>
      </c>
      <c r="C61" s="46" t="s">
        <v>81</v>
      </c>
      <c r="D61" s="46" t="s">
        <v>191</v>
      </c>
      <c r="E61" s="53" t="s">
        <v>192</v>
      </c>
      <c r="F61" s="44" t="s">
        <v>109</v>
      </c>
      <c r="G61" s="45">
        <v>2</v>
      </c>
      <c r="H61" s="56">
        <v>0</v>
      </c>
      <c r="I61" s="56">
        <f t="shared" si="0"/>
        <v>0</v>
      </c>
      <c r="J61" s="66"/>
      <c r="K61" s="73"/>
    </row>
    <row r="62" spans="2:10" ht="13.5">
      <c r="B62" s="46">
        <v>49</v>
      </c>
      <c r="C62" s="46" t="s">
        <v>81</v>
      </c>
      <c r="D62" s="46" t="s">
        <v>193</v>
      </c>
      <c r="E62" s="53" t="s">
        <v>194</v>
      </c>
      <c r="F62" s="44" t="s">
        <v>109</v>
      </c>
      <c r="G62" s="45">
        <v>2</v>
      </c>
      <c r="H62" s="56">
        <v>0</v>
      </c>
      <c r="I62" s="56">
        <f t="shared" si="0"/>
        <v>0</v>
      </c>
      <c r="J62" s="66"/>
    </row>
    <row r="63" spans="2:11" ht="13.5">
      <c r="B63" s="46">
        <v>50</v>
      </c>
      <c r="C63" s="46" t="s">
        <v>81</v>
      </c>
      <c r="D63" s="46" t="s">
        <v>195</v>
      </c>
      <c r="E63" s="53" t="s">
        <v>196</v>
      </c>
      <c r="F63" s="44" t="s">
        <v>109</v>
      </c>
      <c r="G63" s="45">
        <v>1</v>
      </c>
      <c r="H63" s="56">
        <v>0</v>
      </c>
      <c r="I63" s="56">
        <f t="shared" si="0"/>
        <v>0</v>
      </c>
      <c r="J63" s="66"/>
      <c r="K63" s="73"/>
    </row>
    <row r="64" spans="2:10" ht="27">
      <c r="B64" s="78">
        <v>51</v>
      </c>
      <c r="C64" s="39" t="s">
        <v>51</v>
      </c>
      <c r="D64" s="35" t="s">
        <v>197</v>
      </c>
      <c r="E64" s="49" t="s">
        <v>198</v>
      </c>
      <c r="F64" s="36" t="s">
        <v>109</v>
      </c>
      <c r="G64" s="37">
        <v>2</v>
      </c>
      <c r="H64" s="54">
        <v>0</v>
      </c>
      <c r="I64" s="54">
        <f t="shared" si="0"/>
        <v>0</v>
      </c>
      <c r="J64" s="74"/>
    </row>
    <row r="65" spans="1:10" s="72" customFormat="1" ht="13.5">
      <c r="A65" s="74"/>
      <c r="B65" s="46">
        <v>52</v>
      </c>
      <c r="C65" s="46" t="s">
        <v>81</v>
      </c>
      <c r="D65" s="46" t="s">
        <v>199</v>
      </c>
      <c r="E65" s="53" t="s">
        <v>200</v>
      </c>
      <c r="F65" s="44" t="s">
        <v>109</v>
      </c>
      <c r="G65" s="45">
        <v>2</v>
      </c>
      <c r="H65" s="56">
        <v>0</v>
      </c>
      <c r="I65" s="56">
        <f t="shared" si="0"/>
        <v>0</v>
      </c>
      <c r="J65" s="74"/>
    </row>
    <row r="66" spans="2:9" ht="13.5">
      <c r="B66" s="46">
        <v>53</v>
      </c>
      <c r="C66" s="46" t="s">
        <v>81</v>
      </c>
      <c r="D66" s="46" t="s">
        <v>201</v>
      </c>
      <c r="E66" s="53" t="s">
        <v>202</v>
      </c>
      <c r="F66" s="44" t="s">
        <v>109</v>
      </c>
      <c r="G66" s="45">
        <v>2</v>
      </c>
      <c r="H66" s="56">
        <v>0</v>
      </c>
      <c r="I66" s="56">
        <f t="shared" si="0"/>
        <v>0</v>
      </c>
    </row>
    <row r="67" spans="2:9" ht="13.5">
      <c r="B67" s="46">
        <v>54</v>
      </c>
      <c r="C67" s="46" t="s">
        <v>81</v>
      </c>
      <c r="D67" s="46" t="s">
        <v>203</v>
      </c>
      <c r="E67" s="53" t="s">
        <v>204</v>
      </c>
      <c r="F67" s="44" t="s">
        <v>109</v>
      </c>
      <c r="G67" s="45">
        <v>9</v>
      </c>
      <c r="H67" s="56">
        <v>0</v>
      </c>
      <c r="I67" s="56">
        <f t="shared" si="0"/>
        <v>0</v>
      </c>
    </row>
    <row r="68" spans="2:9" ht="13.5">
      <c r="B68" s="46">
        <v>55</v>
      </c>
      <c r="C68" s="46" t="s">
        <v>81</v>
      </c>
      <c r="D68" s="46" t="s">
        <v>205</v>
      </c>
      <c r="E68" s="53" t="s">
        <v>206</v>
      </c>
      <c r="F68" s="44" t="s">
        <v>109</v>
      </c>
      <c r="G68" s="45">
        <v>2</v>
      </c>
      <c r="H68" s="56">
        <v>0</v>
      </c>
      <c r="I68" s="56">
        <f t="shared" si="0"/>
        <v>0</v>
      </c>
    </row>
    <row r="69" spans="2:9" ht="27">
      <c r="B69" s="78">
        <v>56</v>
      </c>
      <c r="C69" s="39" t="s">
        <v>51</v>
      </c>
      <c r="D69" s="35" t="s">
        <v>209</v>
      </c>
      <c r="E69" s="49" t="s">
        <v>210</v>
      </c>
      <c r="F69" s="36" t="s">
        <v>71</v>
      </c>
      <c r="G69" s="37">
        <v>273</v>
      </c>
      <c r="H69" s="54">
        <v>0</v>
      </c>
      <c r="I69" s="54">
        <f t="shared" si="0"/>
        <v>0</v>
      </c>
    </row>
    <row r="70" spans="2:9" ht="27">
      <c r="B70" s="78">
        <v>57</v>
      </c>
      <c r="C70" s="39" t="s">
        <v>51</v>
      </c>
      <c r="D70" s="35" t="s">
        <v>211</v>
      </c>
      <c r="E70" s="49" t="s">
        <v>212</v>
      </c>
      <c r="F70" s="36" t="s">
        <v>71</v>
      </c>
      <c r="G70" s="37">
        <v>107</v>
      </c>
      <c r="H70" s="54">
        <v>0</v>
      </c>
      <c r="I70" s="54">
        <f t="shared" si="0"/>
        <v>0</v>
      </c>
    </row>
    <row r="71" spans="2:9" ht="27">
      <c r="B71" s="78">
        <v>58</v>
      </c>
      <c r="C71" s="39" t="s">
        <v>51</v>
      </c>
      <c r="D71" s="35" t="s">
        <v>207</v>
      </c>
      <c r="E71" s="49" t="s">
        <v>208</v>
      </c>
      <c r="F71" s="36" t="s">
        <v>66</v>
      </c>
      <c r="G71" s="37">
        <v>1</v>
      </c>
      <c r="H71" s="54">
        <v>0</v>
      </c>
      <c r="I71" s="54">
        <f t="shared" si="0"/>
        <v>0</v>
      </c>
    </row>
    <row r="72" spans="2:9" ht="27">
      <c r="B72" s="78">
        <v>59</v>
      </c>
      <c r="C72" s="39" t="s">
        <v>51</v>
      </c>
      <c r="D72" s="35" t="s">
        <v>102</v>
      </c>
      <c r="E72" s="49" t="s">
        <v>103</v>
      </c>
      <c r="F72" s="36" t="s">
        <v>71</v>
      </c>
      <c r="G72" s="37">
        <v>477.3</v>
      </c>
      <c r="H72" s="54">
        <v>0</v>
      </c>
      <c r="I72" s="54">
        <f t="shared" si="0"/>
        <v>0</v>
      </c>
    </row>
    <row r="73" spans="2:9" ht="13.5">
      <c r="B73" s="46">
        <v>60</v>
      </c>
      <c r="C73" s="46" t="s">
        <v>81</v>
      </c>
      <c r="D73" s="46" t="s">
        <v>104</v>
      </c>
      <c r="E73" s="53" t="s">
        <v>105</v>
      </c>
      <c r="F73" s="44" t="s">
        <v>66</v>
      </c>
      <c r="G73" s="45">
        <v>15.03</v>
      </c>
      <c r="H73" s="56">
        <v>0</v>
      </c>
      <c r="I73" s="56">
        <f t="shared" si="0"/>
        <v>0</v>
      </c>
    </row>
    <row r="74" spans="2:9" ht="27">
      <c r="B74" s="78">
        <v>61</v>
      </c>
      <c r="C74" s="39" t="s">
        <v>51</v>
      </c>
      <c r="D74" s="35" t="s">
        <v>106</v>
      </c>
      <c r="E74" s="49" t="s">
        <v>107</v>
      </c>
      <c r="F74" s="36" t="s">
        <v>71</v>
      </c>
      <c r="G74" s="37">
        <v>216.8</v>
      </c>
      <c r="H74" s="54">
        <v>0</v>
      </c>
      <c r="I74" s="54">
        <f t="shared" si="0"/>
        <v>0</v>
      </c>
    </row>
    <row r="75" spans="2:9" ht="13.5">
      <c r="B75" s="46">
        <v>62</v>
      </c>
      <c r="C75" s="46" t="s">
        <v>81</v>
      </c>
      <c r="D75" s="46" t="s">
        <v>108</v>
      </c>
      <c r="E75" s="53" t="s">
        <v>227</v>
      </c>
      <c r="F75" s="44" t="s">
        <v>109</v>
      </c>
      <c r="G75" s="45">
        <v>180</v>
      </c>
      <c r="H75" s="56">
        <v>0</v>
      </c>
      <c r="I75" s="56">
        <f t="shared" si="0"/>
        <v>0</v>
      </c>
    </row>
    <row r="76" spans="2:9" ht="13.5">
      <c r="B76" s="46">
        <v>63</v>
      </c>
      <c r="C76" s="46" t="s">
        <v>81</v>
      </c>
      <c r="D76" s="46" t="s">
        <v>110</v>
      </c>
      <c r="E76" s="53" t="s">
        <v>111</v>
      </c>
      <c r="F76" s="44" t="s">
        <v>109</v>
      </c>
      <c r="G76" s="45">
        <v>10</v>
      </c>
      <c r="H76" s="56">
        <v>0</v>
      </c>
      <c r="I76" s="56">
        <f t="shared" si="0"/>
        <v>0</v>
      </c>
    </row>
    <row r="77" spans="2:9" ht="13.5">
      <c r="B77" s="46">
        <v>64</v>
      </c>
      <c r="C77" s="46" t="s">
        <v>81</v>
      </c>
      <c r="D77" s="46" t="s">
        <v>112</v>
      </c>
      <c r="E77" s="53" t="s">
        <v>113</v>
      </c>
      <c r="F77" s="44" t="s">
        <v>109</v>
      </c>
      <c r="G77" s="45">
        <v>30</v>
      </c>
      <c r="H77" s="56">
        <v>0</v>
      </c>
      <c r="I77" s="56">
        <f t="shared" si="0"/>
        <v>0</v>
      </c>
    </row>
    <row r="78" spans="2:9" ht="27">
      <c r="B78" s="78">
        <v>65</v>
      </c>
      <c r="C78" s="39" t="s">
        <v>51</v>
      </c>
      <c r="D78" s="35" t="s">
        <v>114</v>
      </c>
      <c r="E78" s="49" t="s">
        <v>115</v>
      </c>
      <c r="F78" s="36" t="s">
        <v>71</v>
      </c>
      <c r="G78" s="37">
        <v>308</v>
      </c>
      <c r="H78" s="54">
        <v>0</v>
      </c>
      <c r="I78" s="54">
        <f t="shared" si="0"/>
        <v>0</v>
      </c>
    </row>
    <row r="79" spans="2:9" ht="13.5">
      <c r="B79" s="46">
        <v>66</v>
      </c>
      <c r="C79" s="46" t="s">
        <v>81</v>
      </c>
      <c r="D79" s="46" t="s">
        <v>149</v>
      </c>
      <c r="E79" s="53" t="s">
        <v>150</v>
      </c>
      <c r="F79" s="44" t="s">
        <v>109</v>
      </c>
      <c r="G79" s="45">
        <v>288</v>
      </c>
      <c r="H79" s="56">
        <v>0</v>
      </c>
      <c r="I79" s="56">
        <f aca="true" t="shared" si="1" ref="I79:I95">ROUND(G79*H79,2)</f>
        <v>0</v>
      </c>
    </row>
    <row r="80" spans="2:9" ht="27">
      <c r="B80" s="46">
        <v>67</v>
      </c>
      <c r="C80" s="46" t="s">
        <v>81</v>
      </c>
      <c r="D80" s="46" t="s">
        <v>213</v>
      </c>
      <c r="E80" s="53" t="s">
        <v>214</v>
      </c>
      <c r="F80" s="44" t="s">
        <v>109</v>
      </c>
      <c r="G80" s="45">
        <v>25</v>
      </c>
      <c r="H80" s="56">
        <v>0</v>
      </c>
      <c r="I80" s="56">
        <f t="shared" si="1"/>
        <v>0</v>
      </c>
    </row>
    <row r="81" spans="2:9" ht="27">
      <c r="B81" s="78">
        <v>68</v>
      </c>
      <c r="C81" s="39" t="s">
        <v>51</v>
      </c>
      <c r="D81" s="35" t="s">
        <v>116</v>
      </c>
      <c r="E81" s="49" t="s">
        <v>117</v>
      </c>
      <c r="F81" s="36" t="s">
        <v>76</v>
      </c>
      <c r="G81" s="37">
        <v>15.743999999999998</v>
      </c>
      <c r="H81" s="54">
        <v>0</v>
      </c>
      <c r="I81" s="54">
        <f t="shared" si="1"/>
        <v>0</v>
      </c>
    </row>
    <row r="82" spans="2:9" ht="27">
      <c r="B82" s="78">
        <v>69</v>
      </c>
      <c r="C82" s="39" t="s">
        <v>51</v>
      </c>
      <c r="D82" s="35" t="s">
        <v>118</v>
      </c>
      <c r="E82" s="49" t="s">
        <v>119</v>
      </c>
      <c r="F82" s="36" t="s">
        <v>71</v>
      </c>
      <c r="G82" s="37">
        <v>27.800000000000004</v>
      </c>
      <c r="H82" s="54">
        <v>0</v>
      </c>
      <c r="I82" s="54">
        <f t="shared" si="1"/>
        <v>0</v>
      </c>
    </row>
    <row r="83" spans="2:9" ht="27">
      <c r="B83" s="78">
        <v>70</v>
      </c>
      <c r="C83" s="39" t="s">
        <v>51</v>
      </c>
      <c r="D83" s="35" t="s">
        <v>120</v>
      </c>
      <c r="E83" s="49" t="s">
        <v>121</v>
      </c>
      <c r="F83" s="36" t="s">
        <v>71</v>
      </c>
      <c r="G83" s="37">
        <v>27.800000000000004</v>
      </c>
      <c r="H83" s="54">
        <v>0</v>
      </c>
      <c r="I83" s="54">
        <f t="shared" si="1"/>
        <v>0</v>
      </c>
    </row>
    <row r="84" spans="2:9" ht="13.5">
      <c r="B84" s="78">
        <v>71</v>
      </c>
      <c r="C84" s="39" t="s">
        <v>51</v>
      </c>
      <c r="D84" s="35" t="s">
        <v>122</v>
      </c>
      <c r="E84" s="49" t="s">
        <v>123</v>
      </c>
      <c r="F84" s="36" t="s">
        <v>71</v>
      </c>
      <c r="G84" s="37">
        <v>528.6</v>
      </c>
      <c r="H84" s="54">
        <v>0</v>
      </c>
      <c r="I84" s="54">
        <f t="shared" si="1"/>
        <v>0</v>
      </c>
    </row>
    <row r="85" spans="2:9" ht="27">
      <c r="B85" s="78">
        <v>72</v>
      </c>
      <c r="C85" s="39" t="s">
        <v>51</v>
      </c>
      <c r="D85" s="35" t="s">
        <v>124</v>
      </c>
      <c r="E85" s="49" t="s">
        <v>125</v>
      </c>
      <c r="F85" s="36" t="s">
        <v>66</v>
      </c>
      <c r="G85" s="37">
        <v>3718.2</v>
      </c>
      <c r="H85" s="54">
        <v>0</v>
      </c>
      <c r="I85" s="54">
        <f t="shared" si="1"/>
        <v>0</v>
      </c>
    </row>
    <row r="86" spans="2:9" ht="13.5">
      <c r="B86" s="78">
        <v>73</v>
      </c>
      <c r="C86" s="39" t="s">
        <v>51</v>
      </c>
      <c r="D86" s="35" t="s">
        <v>146</v>
      </c>
      <c r="E86" s="49" t="s">
        <v>78</v>
      </c>
      <c r="F86" s="36" t="s">
        <v>76</v>
      </c>
      <c r="G86" s="37">
        <v>35.88</v>
      </c>
      <c r="H86" s="54">
        <v>0</v>
      </c>
      <c r="I86" s="54">
        <f t="shared" si="1"/>
        <v>0</v>
      </c>
    </row>
    <row r="87" spans="2:9" ht="27">
      <c r="B87" s="78">
        <v>74</v>
      </c>
      <c r="C87" s="39" t="s">
        <v>51</v>
      </c>
      <c r="D87" s="35" t="s">
        <v>219</v>
      </c>
      <c r="E87" s="49" t="s">
        <v>220</v>
      </c>
      <c r="F87" s="36" t="s">
        <v>66</v>
      </c>
      <c r="G87" s="37">
        <v>4.95</v>
      </c>
      <c r="H87" s="54">
        <v>0</v>
      </c>
      <c r="I87" s="54">
        <f t="shared" si="1"/>
        <v>0</v>
      </c>
    </row>
    <row r="88" spans="2:9" ht="27">
      <c r="B88" s="78">
        <v>75</v>
      </c>
      <c r="C88" s="39" t="s">
        <v>51</v>
      </c>
      <c r="D88" s="35" t="s">
        <v>221</v>
      </c>
      <c r="E88" s="49" t="s">
        <v>222</v>
      </c>
      <c r="F88" s="36" t="s">
        <v>66</v>
      </c>
      <c r="G88" s="37">
        <v>161.65</v>
      </c>
      <c r="H88" s="54">
        <v>0</v>
      </c>
      <c r="I88" s="54">
        <f t="shared" si="1"/>
        <v>0</v>
      </c>
    </row>
    <row r="89" spans="2:9" ht="27">
      <c r="B89" s="78">
        <v>76</v>
      </c>
      <c r="C89" s="39" t="s">
        <v>51</v>
      </c>
      <c r="D89" s="35" t="s">
        <v>223</v>
      </c>
      <c r="E89" s="49" t="s">
        <v>224</v>
      </c>
      <c r="F89" s="36" t="s">
        <v>66</v>
      </c>
      <c r="G89" s="37">
        <v>60.12</v>
      </c>
      <c r="H89" s="54">
        <v>0</v>
      </c>
      <c r="I89" s="54">
        <f t="shared" si="1"/>
        <v>0</v>
      </c>
    </row>
    <row r="90" spans="2:9" ht="13.5">
      <c r="B90" s="78">
        <v>77</v>
      </c>
      <c r="C90" s="39" t="s">
        <v>51</v>
      </c>
      <c r="D90" s="35" t="s">
        <v>126</v>
      </c>
      <c r="E90" s="49" t="s">
        <v>127</v>
      </c>
      <c r="F90" s="36" t="s">
        <v>84</v>
      </c>
      <c r="G90" s="37">
        <v>686.5854499999999</v>
      </c>
      <c r="H90" s="54">
        <v>0</v>
      </c>
      <c r="I90" s="54">
        <f t="shared" si="1"/>
        <v>0</v>
      </c>
    </row>
    <row r="91" spans="2:9" ht="13.5">
      <c r="B91" s="78">
        <v>78</v>
      </c>
      <c r="C91" s="39" t="s">
        <v>51</v>
      </c>
      <c r="D91" s="35" t="s">
        <v>128</v>
      </c>
      <c r="E91" s="49" t="s">
        <v>129</v>
      </c>
      <c r="F91" s="36" t="s">
        <v>84</v>
      </c>
      <c r="G91" s="37">
        <v>9612.1963</v>
      </c>
      <c r="H91" s="54">
        <v>0</v>
      </c>
      <c r="I91" s="54">
        <f t="shared" si="1"/>
        <v>0</v>
      </c>
    </row>
    <row r="92" spans="2:9" ht="13.5">
      <c r="B92" s="78">
        <v>79</v>
      </c>
      <c r="C92" s="39" t="s">
        <v>51</v>
      </c>
      <c r="D92" s="35" t="s">
        <v>130</v>
      </c>
      <c r="E92" s="49" t="s">
        <v>131</v>
      </c>
      <c r="F92" s="36" t="s">
        <v>84</v>
      </c>
      <c r="G92" s="37">
        <v>400.3262499999999</v>
      </c>
      <c r="H92" s="54">
        <v>0</v>
      </c>
      <c r="I92" s="54">
        <f t="shared" si="1"/>
        <v>0</v>
      </c>
    </row>
    <row r="93" spans="2:9" ht="27">
      <c r="B93" s="78">
        <v>80</v>
      </c>
      <c r="C93" s="39" t="s">
        <v>51</v>
      </c>
      <c r="D93" s="35" t="s">
        <v>151</v>
      </c>
      <c r="E93" s="49" t="s">
        <v>152</v>
      </c>
      <c r="F93" s="36" t="s">
        <v>84</v>
      </c>
      <c r="G93" s="37">
        <v>346.69425</v>
      </c>
      <c r="H93" s="54">
        <v>0</v>
      </c>
      <c r="I93" s="54">
        <f t="shared" si="1"/>
        <v>0</v>
      </c>
    </row>
    <row r="94" spans="2:9" ht="27">
      <c r="B94" s="78">
        <v>81</v>
      </c>
      <c r="C94" s="39" t="s">
        <v>51</v>
      </c>
      <c r="D94" s="35" t="s">
        <v>153</v>
      </c>
      <c r="E94" s="49" t="s">
        <v>154</v>
      </c>
      <c r="F94" s="36" t="s">
        <v>84</v>
      </c>
      <c r="G94" s="37">
        <v>339.8912</v>
      </c>
      <c r="H94" s="54">
        <v>0</v>
      </c>
      <c r="I94" s="54">
        <f t="shared" si="1"/>
        <v>0</v>
      </c>
    </row>
    <row r="95" spans="2:9" ht="27">
      <c r="B95" s="78">
        <v>82</v>
      </c>
      <c r="C95" s="39" t="s">
        <v>51</v>
      </c>
      <c r="D95" s="35" t="s">
        <v>132</v>
      </c>
      <c r="E95" s="49" t="s">
        <v>133</v>
      </c>
      <c r="F95" s="36" t="s">
        <v>84</v>
      </c>
      <c r="G95" s="37">
        <v>1208.77577106</v>
      </c>
      <c r="H95" s="54">
        <v>0</v>
      </c>
      <c r="I95" s="54">
        <f t="shared" si="1"/>
        <v>0</v>
      </c>
    </row>
    <row r="96" spans="2:9" ht="13.5">
      <c r="B96" s="74"/>
      <c r="C96" s="74"/>
      <c r="D96" s="74"/>
      <c r="E96" s="74"/>
      <c r="F96" s="74"/>
      <c r="G96" s="74"/>
      <c r="H96" s="74"/>
      <c r="I96" s="74"/>
    </row>
    <row r="97" spans="2:9" ht="13.5">
      <c r="B97" s="74"/>
      <c r="C97" s="74"/>
      <c r="D97" s="74"/>
      <c r="E97" s="74"/>
      <c r="F97" s="74"/>
      <c r="G97" s="74"/>
      <c r="H97" s="74"/>
      <c r="I97" s="74"/>
    </row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7" sqref="P27"/>
    </sheetView>
  </sheetViews>
  <sheetFormatPr defaultColWidth="9.33203125" defaultRowHeight="13.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Kajzar Richard</cp:lastModifiedBy>
  <cp:lastPrinted>2024-02-14T06:39:33Z</cp:lastPrinted>
  <dcterms:created xsi:type="dcterms:W3CDTF">2024-02-07T11:43:18Z</dcterms:created>
  <dcterms:modified xsi:type="dcterms:W3CDTF">2024-02-20T10:20:02Z</dcterms:modified>
  <cp:category/>
  <cp:version/>
  <cp:contentType/>
  <cp:contentStatus/>
</cp:coreProperties>
</file>