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 name="List1" sheetId="2" r:id="rId2"/>
  </sheets>
  <definedNames>
    <definedName name="MDK">#REF!</definedName>
    <definedName name="MMK">Tabulka1[]</definedName>
    <definedName name="_xlnm.Print_Area" localSheetId="0">'Nabídka'!$B:$I</definedName>
    <definedName name="RKK">#REF!</definedName>
    <definedName name="SSK">#REF!</definedName>
  </definedNames>
  <calcPr calcId="162913"/>
  <pivotCaches>
    <pivotCache cacheId="0" r:id="rId3"/>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<sst xmlns="http://schemas.openxmlformats.org/spreadsheetml/2006/main" count="85" uniqueCount="79">
  <si>
    <t>Poř.</t>
  </si>
  <si>
    <t>Počet kusů</t>
  </si>
  <si>
    <t>Nabídková cena bez DPH</t>
  </si>
  <si>
    <t>DPH</t>
  </si>
  <si>
    <t>Nabídková cena s DPH</t>
  </si>
  <si>
    <t>Jednotková cena bez DPH</t>
  </si>
  <si>
    <t>Položka-typ</t>
  </si>
  <si>
    <t>Celkem</t>
  </si>
  <si>
    <t>Dynamický nákupní systém pro ICT 2022-2026</t>
  </si>
  <si>
    <t>Statutární město Karviná</t>
  </si>
  <si>
    <t>Magistrát města Karviné, budova B, ul. Karola Śliwky 618, Karviná-Fryštát</t>
  </si>
  <si>
    <t>epodatelna@karvina.cz</t>
  </si>
  <si>
    <t>Nabídka - Položkový rozpočet</t>
  </si>
  <si>
    <t>IČO:</t>
  </si>
  <si>
    <t>00297534</t>
  </si>
  <si>
    <t>DIČ:</t>
  </si>
  <si>
    <t>CZ00297534</t>
  </si>
  <si>
    <t xml:space="preserve">es5bv8q </t>
  </si>
  <si>
    <t>OBJEDNATEL:</t>
  </si>
  <si>
    <t>FAKTURAČNÍ ADRESA:</t>
  </si>
  <si>
    <t>MÍSTO DODÁNÍ:</t>
  </si>
  <si>
    <t>DATOVÁ SCHRÁNKA:</t>
  </si>
  <si>
    <t>KONTAKTNÍ OSOBY:</t>
  </si>
  <si>
    <t>DODAVATEL:</t>
  </si>
  <si>
    <t>ZAKÁZKA:</t>
  </si>
  <si>
    <t>ČÁST:</t>
  </si>
  <si>
    <t>E-MAIL:</t>
  </si>
  <si>
    <t>DNS:</t>
  </si>
  <si>
    <t xml:space="preserve">Fryštátská 72/1, 733 24 Karviná </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</si>
  <si>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</si>
  <si>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</si>
  <si>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</si>
  <si>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</si>
  <si>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</si>
  <si>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</si>
  <si>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</si>
  <si>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</si>
  <si>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</si>
  <si>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mininální požadované parametry</t>
  </si>
  <si>
    <t>POL</t>
  </si>
  <si>
    <t>ORG</t>
  </si>
  <si>
    <t>Celkový součet</t>
  </si>
  <si>
    <t>Součet z Nabídková cena s DPH</t>
  </si>
  <si>
    <t>* pokud jsou minimální požadované parametry stanoveny odkazem na konkrétní výrobek nebo značku, může jej dodavatel nahradit jiným výrobkem splňujícím ve všech ohledech parametry uvedeného výrobku</t>
  </si>
  <si>
    <t xml:space="preserve"> - </t>
  </si>
  <si>
    <t>poklepáním elektronicky podepište:</t>
  </si>
  <si>
    <t>Iva Plačková, tel. 596 387 396 nebo 720 955 915 nebo Petra Bednaříková, tel. 596 387 722 nebo 771 240 295</t>
  </si>
  <si>
    <t>redukce</t>
  </si>
  <si>
    <t>flash usb</t>
  </si>
  <si>
    <t>zasouvaci USB flash disk, min 16GB, např. Kingston DT100G3, nebo Kingston DT Exodia Onyx/64GB</t>
  </si>
  <si>
    <t>obal na MT</t>
  </si>
  <si>
    <t>ochraná fólie na MT</t>
  </si>
  <si>
    <t>box na hdd</t>
  </si>
  <si>
    <t>prodlužovací kabel USB</t>
  </si>
  <si>
    <t>konektor</t>
  </si>
  <si>
    <t>nářadí</t>
  </si>
  <si>
    <t>myš vertikální</t>
  </si>
  <si>
    <t>baterie do nb</t>
  </si>
  <si>
    <t>tel. šnůra</t>
  </si>
  <si>
    <t xml:space="preserve">Šroubovák s nástavci a nástroji </t>
  </si>
  <si>
    <t>externí box SSD M.2</t>
  </si>
  <si>
    <t>HDD</t>
  </si>
  <si>
    <t>na MT Xiaomi Remi 7</t>
  </si>
  <si>
    <t>AXAGON EE25-A6C, screwless RAW alu box 2.5" HDD/SSD, SuperSpeed USB-C</t>
  </si>
  <si>
    <t xml:space="preserve">USB 3.0, délka 2 m, male konektor 1× USB-A, female konektor 1× USB-A </t>
  </si>
  <si>
    <t>Konektor RJ-45 UTP Cat5, balení 100 ks</t>
  </si>
  <si>
    <t>STHT0-70887 STANLEY 48 dílná kombinovaná sada šroubováků</t>
  </si>
  <si>
    <t>CONNECT IT CMO-2900-BK</t>
  </si>
  <si>
    <t>baterie pro  MSI Prestige 14 A10SC-031CZ (Model type: BTY-M49 4600 mAh)</t>
  </si>
  <si>
    <t>telefonní konektor 4-4pin RJ10 (4P4C)</t>
  </si>
  <si>
    <t>kroucená telefonní šňůra 2m, černá, konektory 4p4c</t>
  </si>
  <si>
    <t>32ks Vorel TO-64384</t>
  </si>
  <si>
    <t>Externí box AXAGON EEM2-UG2, stříbrná</t>
  </si>
  <si>
    <t>Seagare ST10000NE0004 10TB nebo kompatibilní se Synology RS2418RP+</t>
  </si>
  <si>
    <t>redukce USB-C (male) to HDMI (female)</t>
  </si>
  <si>
    <t>Nákup drobných ICT zařízení a materiálu 01/2024</t>
  </si>
  <si>
    <t>ZRCADLOVÉ FLIPOVÉ POUZDRO PRO SAMSUNG GALAXY A20E - STŘÍBRNÉ</t>
  </si>
  <si>
    <t>myš</t>
  </si>
  <si>
    <t>Bezdrátová myš Canyon CNE-CMSW05 černá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</si>
</sst>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1">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8"/>
      <color theme="1"/>
      <name val="Calibri"/>
      <family val="2"/>
      <scheme val="minor"/>
    </font>
    <font>
      <b/>
      <sz val="12"/>
      <color theme="1"/>
      <name val="Courier New"/>
      <family val="2"/>
    </font>
    <font>
      <sz val="9"/>
      <color theme="1"/>
      <name val="Courier New"/>
      <family val="2"/>
    </font>
    <font>
      <b/>
      <sz val="9"/>
      <color theme="1"/>
      <name val="+mn-cs"/>
      <family val="2"/>
    </font>
    <font>
      <sz val="9"/>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7030A0"/>
        <bgColor indexed="64"/>
      </patternFill>
    </fill>
  </fills>
  <borders count="26">
    <border>
      <left/>
      <right/>
      <top/>
      <bottom/>
      <diagonal/>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right style="thin"/>
      <top style="thin"/>
      <bottom style="thin"/>
    </border>
    <border>
      <left/>
      <right style="thin"/>
      <top style="thin"/>
      <bottom style="thin"/>
    </border>
    <border>
      <left style="thin"/>
      <right style="thin"/>
      <top style="thin"/>
      <bottom/>
    </border>
    <border>
      <left/>
      <right style="thin"/>
      <top style="thin"/>
      <bottom/>
    </border>
    <border>
      <left/>
      <right/>
      <top/>
      <bottom style="thin">
        <color theme="1" tint="0.49998000264167786"/>
      </bottom>
    </border>
    <border>
      <left/>
      <right style="thin">
        <color theme="1" tint="0.49998000264167786"/>
      </right>
      <top style="thin">
        <color theme="1" tint="0.49998000264167786"/>
      </top>
      <bottom style="thin">
        <color theme="1" tint="0.49998000264167786"/>
      </bottom>
    </border>
    <border>
      <left/>
      <right style="thin">
        <color theme="1" tint="0.49998000264167786"/>
      </right>
      <top style="thin">
        <color theme="1" tint="0.49998000264167786"/>
      </top>
      <bottom style="medium">
        <color theme="1" tint="0.49998000264167786"/>
      </bottom>
    </border>
    <border>
      <left style="medium">
        <color theme="1" tint="0.49998000264167786"/>
      </left>
      <right/>
      <top/>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right/>
      <top/>
      <bottom style="medium">
        <color theme="1" tint="0.49998000264167786"/>
      </bottom>
    </border>
    <border>
      <left/>
      <right style="medium">
        <color theme="1" tint="0.49998000264167786"/>
      </right>
      <top/>
      <bottom style="medium">
        <color theme="1" tint="0.49998000264167786"/>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cellStyleXfs>
  <cellXfs count="119">
    <xf numFmtId="0" fontId="0" fillId="0" borderId="0" xfId="0"/>
    <xf numFmtId="0" fontId="2" fillId="0" borderId="0" xfId="0" applyFont="1"/>
    <xf numFmtId="0" fontId="4" fillId="0" borderId="0" xfId="0" applyFont="1" applyBorder="1" applyAlignment="1">
      <alignment wrapText="1"/>
    </xf>
    <xf numFmtId="44" fontId="3" fillId="0" borderId="0" xfId="20" applyNumberFormat="1" applyFont="1" applyFill="1" applyBorder="1"/>
    <xf numFmtId="44" fontId="4" fillId="0" borderId="0" xfId="20" applyNumberFormat="1" applyFont="1" applyFill="1" applyBorder="1"/>
    <xf numFmtId="0" fontId="2" fillId="0" borderId="0" xfId="0" applyFont="1" applyBorder="1" applyAlignment="1">
      <alignment horizontal="left"/>
    </xf>
    <xf numFmtId="0" fontId="8" fillId="0" borderId="0" xfId="0" applyFont="1" applyBorder="1" applyAlignment="1">
      <alignment/>
    </xf>
    <xf numFmtId="44" fontId="12" fillId="0" borderId="0" xfId="0" applyNumberFormat="1" applyFont="1" applyFill="1" applyBorder="1"/>
    <xf numFmtId="0" fontId="10" fillId="3" borderId="1" xfId="21" applyFont="1" applyBorder="1"/>
    <xf numFmtId="0" fontId="10" fillId="3" borderId="2" xfId="21" applyFont="1" applyBorder="1"/>
    <xf numFmtId="0" fontId="7" fillId="0" borderId="3" xfId="0" applyFont="1" applyBorder="1" applyAlignment="1">
      <alignment horizontal="right"/>
    </xf>
    <xf numFmtId="0" fontId="3" fillId="0" borderId="4" xfId="0" applyFont="1" applyBorder="1" applyAlignment="1">
      <alignment horizontal="right"/>
    </xf>
    <xf numFmtId="0" fontId="13" fillId="0" borderId="5" xfId="0" applyFont="1" applyBorder="1"/>
    <xf numFmtId="44" fontId="12" fillId="0" borderId="0" xfId="0" applyNumberFormat="1" applyFont="1" applyFill="1" applyBorder="1"/>
    <xf numFmtId="44" fontId="14" fillId="0" borderId="0" xfId="0" applyNumberFormat="1" applyFont="1" applyFill="1" applyBorder="1"/>
    <xf numFmtId="1" fontId="0" fillId="0" borderId="0" xfId="0" applyNumberFormat="1"/>
    <xf numFmtId="1" fontId="3" fillId="0" borderId="0" xfId="0" applyNumberFormat="1" applyFont="1"/>
    <xf numFmtId="1" fontId="0" fillId="0" borderId="0" xfId="0" applyNumberFormat="1" applyAlignment="1">
      <alignment vertical="top" wrapText="1"/>
    </xf>
    <xf numFmtId="49" fontId="0" fillId="0" borderId="0" xfId="0" applyNumberFormat="1"/>
    <xf numFmtId="49" fontId="3" fillId="0" borderId="0" xfId="0" applyNumberFormat="1" applyFont="1"/>
    <xf numFmtId="49" fontId="0" fillId="0" borderId="0" xfId="0" applyNumberFormat="1" applyAlignment="1">
      <alignment vertical="top" wrapText="1"/>
    </xf>
    <xf numFmtId="0" fontId="10" fillId="0" borderId="0" xfId="0" applyFont="1" applyBorder="1" applyAlignment="1">
      <alignment/>
    </xf>
    <xf numFmtId="0" fontId="10" fillId="0" borderId="5" xfId="0" applyFont="1" applyBorder="1" applyAlignment="1">
      <alignment/>
    </xf>
    <xf numFmtId="0" fontId="0" fillId="0" borderId="0" xfId="0"/>
    <xf numFmtId="1" fontId="0" fillId="0" borderId="0" xfId="0" applyNumberFormat="1" applyAlignment="1">
      <alignment horizontal="left"/>
    </xf>
    <xf numFmtId="44" fontId="0" fillId="0" borderId="0" xfId="0" applyNumberFormat="1"/>
    <xf numFmtId="0" fontId="8" fillId="0" borderId="0" xfId="0" applyFont="1" applyBorder="1" applyAlignment="1">
      <alignment vertical="top"/>
    </xf>
    <xf numFmtId="0" fontId="0" fillId="0" borderId="0" xfId="0" applyBorder="1" applyAlignment="1">
      <alignment horizontal="right" vertical="top"/>
    </xf>
    <xf numFmtId="0" fontId="2" fillId="0" borderId="0" xfId="0" applyFont="1" applyBorder="1" applyAlignment="1">
      <alignment horizontal="left" vertical="top"/>
    </xf>
    <xf numFmtId="0" fontId="8" fillId="0" borderId="3" xfId="0" applyFont="1" applyBorder="1" applyAlignment="1">
      <alignment vertical="top"/>
    </xf>
    <xf numFmtId="49" fontId="10" fillId="0" borderId="3" xfId="0" applyNumberFormat="1" applyFont="1" applyBorder="1" applyAlignment="1">
      <alignment vertical="top"/>
    </xf>
    <xf numFmtId="0" fontId="10" fillId="0" borderId="0" xfId="0" applyFont="1" applyBorder="1" applyAlignment="1">
      <alignment vertical="top"/>
    </xf>
    <xf numFmtId="0" fontId="3" fillId="0" borderId="0" xfId="0" applyFont="1" applyBorder="1" applyAlignment="1">
      <alignment vertical="top"/>
    </xf>
    <xf numFmtId="0" fontId="8" fillId="3" borderId="4" xfId="21" applyFont="1" applyBorder="1" applyAlignment="1">
      <alignment horizontal="left" vertical="top"/>
    </xf>
    <xf numFmtId="49" fontId="8" fillId="3" borderId="4" xfId="21" applyNumberFormat="1" applyFont="1" applyBorder="1" applyAlignment="1">
      <alignment horizontal="left" vertical="top"/>
    </xf>
    <xf numFmtId="0" fontId="4" fillId="0" borderId="0" xfId="0" applyFont="1" applyBorder="1" applyAlignment="1">
      <alignment vertical="top" wrapText="1"/>
    </xf>
    <xf numFmtId="0" fontId="4" fillId="0" borderId="0" xfId="0" applyFont="1" applyFill="1" applyBorder="1" applyAlignment="1">
      <alignment horizontal="center" vertical="top" wrapText="1"/>
    </xf>
    <xf numFmtId="0" fontId="3" fillId="0" borderId="0" xfId="0" applyFont="1" applyFill="1" applyBorder="1" applyAlignment="1">
      <alignment vertical="top" wrapText="1"/>
    </xf>
    <xf numFmtId="44" fontId="9" fillId="3" borderId="0" xfId="21" applyNumberFormat="1" applyFont="1" applyBorder="1" applyAlignment="1">
      <alignment vertical="top"/>
    </xf>
    <xf numFmtId="0" fontId="3" fillId="0" borderId="0" xfId="0" applyFont="1" applyFill="1" applyBorder="1" applyAlignment="1">
      <alignment vertical="top"/>
    </xf>
    <xf numFmtId="0" fontId="11" fillId="0" borderId="0" xfId="0" applyNumberFormat="1" applyFont="1" applyFill="1" applyBorder="1" applyAlignment="1">
      <alignment vertical="top"/>
    </xf>
    <xf numFmtId="0" fontId="2" fillId="3" borderId="6" xfId="21" applyFont="1" applyBorder="1" applyAlignment="1">
      <alignment horizontal="center" vertical="top"/>
    </xf>
    <xf numFmtId="0" fontId="13" fillId="0" borderId="0" xfId="0" applyFont="1" applyBorder="1" applyAlignment="1">
      <alignment vertical="top"/>
    </xf>
    <xf numFmtId="0" fontId="9" fillId="3" borderId="7" xfId="21" applyFont="1" applyBorder="1" applyAlignment="1">
      <alignment vertical="top"/>
    </xf>
    <xf numFmtId="0" fontId="9" fillId="3" borderId="8" xfId="21" applyFont="1" applyBorder="1" applyAlignment="1">
      <alignment vertical="top"/>
    </xf>
    <xf numFmtId="0" fontId="3" fillId="0" borderId="0" xfId="0" applyFont="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0" fontId="11" fillId="0" borderId="0" xfId="0" applyNumberFormat="1" applyFont="1" applyFill="1" applyBorder="1" applyAlignment="1">
      <alignment vertical="top"/>
    </xf>
    <xf numFmtId="0" fontId="0" fillId="0" borderId="0" xfId="0" applyAlignment="1">
      <alignment vertical="top"/>
    </xf>
    <xf numFmtId="0" fontId="6" fillId="0" borderId="0" xfId="0" applyFont="1" applyBorder="1" applyAlignment="1">
      <alignment horizontal="left" vertical="top"/>
    </xf>
    <xf numFmtId="0" fontId="0" fillId="0" borderId="9" xfId="0" applyFont="1" applyBorder="1"/>
    <xf numFmtId="0" fontId="4"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9" xfId="0" applyFont="1" applyBorder="1" applyAlignment="1">
      <alignment vertical="center"/>
    </xf>
    <xf numFmtId="0" fontId="3" fillId="0" borderId="0" xfId="0" applyFont="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0" fontId="3" fillId="0" borderId="0" xfId="0" applyFont="1" applyFill="1" applyBorder="1" applyAlignment="1">
      <alignment horizontal="center" vertical="center"/>
    </xf>
    <xf numFmtId="0" fontId="11" fillId="0" borderId="0" xfId="0" applyNumberFormat="1" applyFont="1" applyFill="1" applyBorder="1" applyAlignment="1">
      <alignment vertical="top"/>
    </xf>
    <xf numFmtId="44" fontId="12" fillId="0" borderId="0" xfId="0" applyNumberFormat="1" applyFont="1" applyFill="1" applyBorder="1"/>
    <xf numFmtId="44" fontId="14" fillId="0" borderId="0" xfId="0" applyNumberFormat="1" applyFont="1" applyFill="1" applyBorder="1"/>
    <xf numFmtId="0" fontId="0" fillId="0" borderId="10" xfId="0" applyFont="1" applyBorder="1" applyAlignment="1">
      <alignment horizontal="center"/>
    </xf>
    <xf numFmtId="0" fontId="0" fillId="0" borderId="11" xfId="0" applyFont="1" applyBorder="1"/>
    <xf numFmtId="0" fontId="8" fillId="0" borderId="0" xfId="0" applyFont="1" applyBorder="1" applyAlignment="1">
      <alignment horizontal="center" vertical="center"/>
    </xf>
    <xf numFmtId="0" fontId="2" fillId="0" borderId="0"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49" fontId="7" fillId="0" borderId="4" xfId="21" applyNumberFormat="1" applyFont="1" applyFill="1" applyBorder="1" applyAlignment="1">
      <alignment horizontal="center" vertical="center"/>
    </xf>
    <xf numFmtId="0" fontId="3" fillId="0" borderId="10" xfId="0" applyFont="1" applyBorder="1" applyAlignment="1">
      <alignment horizontal="center"/>
    </xf>
    <xf numFmtId="0" fontId="0" fillId="0" borderId="12" xfId="0" applyFont="1" applyBorder="1" applyAlignment="1">
      <alignment horizontal="center" vertical="center"/>
    </xf>
    <xf numFmtId="0" fontId="13" fillId="0" borderId="13" xfId="0" applyFont="1" applyBorder="1" applyAlignment="1">
      <alignment horizontal="center" vertical="center"/>
    </xf>
    <xf numFmtId="0" fontId="9" fillId="3" borderId="14" xfId="21" applyFont="1" applyBorder="1" applyAlignment="1">
      <alignment horizontal="center" vertical="center"/>
    </xf>
    <xf numFmtId="0" fontId="9" fillId="3" borderId="15" xfId="21" applyFont="1" applyBorder="1" applyAlignment="1">
      <alignment horizontal="center" vertical="center"/>
    </xf>
    <xf numFmtId="0" fontId="0" fillId="0" borderId="0" xfId="0" applyAlignment="1">
      <alignment horizontal="center" vertical="center"/>
    </xf>
    <xf numFmtId="0" fontId="13" fillId="0" borderId="16" xfId="0" applyFont="1" applyBorder="1" applyAlignment="1">
      <alignment horizontal="left" vertical="top"/>
    </xf>
    <xf numFmtId="0" fontId="13" fillId="0" borderId="0" xfId="0" applyFont="1" applyBorder="1" applyAlignment="1">
      <alignment horizontal="left" vertical="top"/>
    </xf>
    <xf numFmtId="0" fontId="9" fillId="3" borderId="6" xfId="21" applyFont="1" applyBorder="1" applyAlignment="1">
      <alignment horizontal="left" vertical="top"/>
    </xf>
    <xf numFmtId="0" fontId="9" fillId="3" borderId="7" xfId="21" applyFont="1" applyBorder="1" applyAlignment="1">
      <alignment horizontal="left" vertical="top"/>
    </xf>
    <xf numFmtId="0" fontId="5" fillId="0" borderId="0" xfId="0" applyFont="1" applyBorder="1" applyAlignment="1">
      <alignment horizontal="center" vertical="top"/>
    </xf>
    <xf numFmtId="0" fontId="6" fillId="0" borderId="0" xfId="0" applyFont="1" applyBorder="1" applyAlignment="1">
      <alignment horizontal="left" vertical="top"/>
    </xf>
    <xf numFmtId="0" fontId="13" fillId="0" borderId="0" xfId="0" applyFont="1" applyBorder="1" applyAlignment="1">
      <alignment horizontal="left"/>
    </xf>
    <xf numFmtId="0" fontId="9" fillId="3" borderId="7" xfId="21" applyFont="1" applyBorder="1" applyAlignment="1">
      <alignment horizontal="left" wrapText="1"/>
    </xf>
    <xf numFmtId="0" fontId="15" fillId="4" borderId="17" xfId="0" applyFont="1" applyFill="1" applyBorder="1" applyAlignment="1">
      <alignment horizontal="center"/>
    </xf>
    <xf numFmtId="0" fontId="15" fillId="4" borderId="3" xfId="0" applyFont="1" applyFill="1" applyBorder="1" applyAlignment="1">
      <alignment horizontal="center"/>
    </xf>
    <xf numFmtId="0" fontId="15" fillId="4" borderId="18" xfId="0" applyFont="1" applyFill="1" applyBorder="1" applyAlignment="1">
      <alignment horizontal="center"/>
    </xf>
    <xf numFmtId="0" fontId="0" fillId="0" borderId="0" xfId="0" applyFont="1" applyBorder="1" applyAlignment="1">
      <alignment horizontal="left"/>
    </xf>
    <xf numFmtId="0" fontId="0" fillId="0" borderId="5" xfId="0" applyFont="1" applyBorder="1" applyAlignment="1">
      <alignment horizontal="left"/>
    </xf>
    <xf numFmtId="0" fontId="9" fillId="3" borderId="19" xfId="21" applyFont="1" applyBorder="1" applyAlignment="1">
      <alignment horizontal="left" vertical="top"/>
    </xf>
    <xf numFmtId="0" fontId="9" fillId="3" borderId="8" xfId="21" applyFont="1" applyBorder="1" applyAlignment="1">
      <alignment horizontal="left" vertical="top"/>
    </xf>
    <xf numFmtId="0" fontId="3" fillId="0" borderId="0" xfId="0" applyFont="1" applyBorder="1" applyAlignment="1">
      <alignment horizontal="right" vertical="top"/>
    </xf>
    <xf numFmtId="0" fontId="8" fillId="0" borderId="0" xfId="0" applyFont="1" applyBorder="1" applyAlignment="1">
      <alignment horizontal="left"/>
    </xf>
    <xf numFmtId="49" fontId="8" fillId="0" borderId="0" xfId="0" applyNumberFormat="1" applyFont="1" applyBorder="1" applyAlignment="1">
      <alignment horizontal="left"/>
    </xf>
    <xf numFmtId="0" fontId="2" fillId="0" borderId="0" xfId="0" applyFont="1" applyAlignment="1">
      <alignment horizontal="center"/>
    </xf>
    <xf numFmtId="0" fontId="3" fillId="0" borderId="16" xfId="0" applyFont="1" applyBorder="1" applyAlignment="1">
      <alignment horizontal="right" vertical="top"/>
    </xf>
    <xf numFmtId="0" fontId="10" fillId="0" borderId="0" xfId="0" applyFont="1" applyBorder="1" applyAlignment="1">
      <alignment horizontal="left"/>
    </xf>
    <xf numFmtId="0" fontId="10" fillId="0" borderId="5" xfId="0" applyFont="1" applyBorder="1" applyAlignment="1">
      <alignment horizontal="left"/>
    </xf>
    <xf numFmtId="0" fontId="10" fillId="0" borderId="20" xfId="0" applyFont="1" applyBorder="1" applyAlignment="1">
      <alignment horizontal="left"/>
    </xf>
    <xf numFmtId="0" fontId="10" fillId="0" borderId="21" xfId="0" applyFont="1" applyBorder="1" applyAlignment="1">
      <alignment horizontal="left"/>
    </xf>
    <xf numFmtId="0" fontId="0" fillId="0" borderId="0" xfId="0" applyAlignment="1">
      <alignment horizontal="center"/>
    </xf>
    <xf numFmtId="0" fontId="9" fillId="3" borderId="8" xfId="21" applyFont="1" applyBorder="1" applyAlignment="1">
      <alignment horizontal="left" wrapText="1"/>
    </xf>
    <xf numFmtId="0" fontId="16" fillId="0" borderId="17" xfId="0" applyFont="1" applyBorder="1" applyAlignment="1">
      <alignment horizontal="left"/>
    </xf>
    <xf numFmtId="0" fontId="16" fillId="0" borderId="3" xfId="0" applyFont="1" applyBorder="1" applyAlignment="1">
      <alignment horizontal="left"/>
    </xf>
    <xf numFmtId="0" fontId="16" fillId="0" borderId="18" xfId="0" applyFont="1" applyBorder="1" applyAlignment="1">
      <alignment horizontal="left"/>
    </xf>
    <xf numFmtId="0" fontId="3" fillId="0" borderId="0" xfId="0" applyFont="1" applyAlignment="1">
      <alignment horizontal="right" vertical="top"/>
    </xf>
    <xf numFmtId="49" fontId="8" fillId="3" borderId="4" xfId="21" applyNumberFormat="1" applyFont="1" applyBorder="1" applyAlignment="1">
      <alignment horizontal="left"/>
    </xf>
    <xf numFmtId="49" fontId="8" fillId="3" borderId="22" xfId="21" applyNumberFormat="1" applyFont="1" applyBorder="1" applyAlignment="1">
      <alignment horizontal="left"/>
    </xf>
    <xf numFmtId="0" fontId="0" fillId="0" borderId="0" xfId="0" applyAlignment="1">
      <alignment horizontal="right" vertical="top"/>
    </xf>
    <xf numFmtId="0" fontId="0" fillId="0" borderId="0" xfId="0" applyAlignment="1">
      <alignment horizontal="left"/>
    </xf>
    <xf numFmtId="0" fontId="3" fillId="0" borderId="23" xfId="0" applyFont="1" applyBorder="1" applyAlignment="1">
      <alignment horizontal="right" vertical="top"/>
    </xf>
    <xf numFmtId="0" fontId="3" fillId="0" borderId="4" xfId="0" applyFont="1" applyBorder="1" applyAlignment="1">
      <alignment horizontal="right" vertical="top"/>
    </xf>
    <xf numFmtId="0" fontId="3" fillId="0" borderId="24" xfId="0" applyFont="1" applyBorder="1" applyAlignment="1">
      <alignment horizontal="right" vertical="top"/>
    </xf>
    <xf numFmtId="0" fontId="3" fillId="0" borderId="3" xfId="0" applyFont="1" applyBorder="1" applyAlignment="1">
      <alignment horizontal="right" vertical="top"/>
    </xf>
    <xf numFmtId="0" fontId="3" fillId="0" borderId="25" xfId="0" applyFont="1" applyBorder="1" applyAlignment="1">
      <alignment horizontal="right" vertical="top"/>
    </xf>
    <xf numFmtId="0" fontId="3" fillId="0" borderId="20" xfId="0" applyFont="1" applyBorder="1" applyAlignment="1">
      <alignment horizontal="right" vertical="top"/>
    </xf>
    <xf numFmtId="49" fontId="10" fillId="0" borderId="3" xfId="0" applyNumberFormat="1" applyFont="1" applyBorder="1" applyAlignment="1">
      <alignment horizontal="center"/>
    </xf>
    <xf numFmtId="49" fontId="10" fillId="0" borderId="18" xfId="0" applyNumberFormat="1" applyFont="1" applyBorder="1" applyAlignment="1">
      <alignment horizontal="center"/>
    </xf>
    <xf numFmtId="0" fontId="0" fillId="0" borderId="10" xfId="0"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40 % – Zvýraznění6" xfId="20"/>
    <cellStyle name="40 % – Zvýraznění2" xfId="21"/>
  </cellStyles>
  <dxfs count="25">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alignment horizontal="general" vertical="top" textRotation="0" wrapText="1" shrinkToFit="1" readingOrder="0"/>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alignment horizontal="general" vertical="top" textRotation="0" wrapText="1" shrinkToFit="1" readingOrder="0"/>
      <border>
        <left/>
        <right/>
        <top/>
        <bottom/>
      </border>
    </dxf>
    <dxf>
      <font>
        <b val="0"/>
        <i val="0"/>
        <u val="none"/>
        <strike val="0"/>
        <sz val="10"/>
        <name val="Calibri"/>
        <color theme="1"/>
        <condense val="0"/>
        <extend val="0"/>
      </font>
      <fill>
        <patternFill patternType="none"/>
      </fill>
      <alignment horizontal="general" vertical="top" textRotation="0" wrapText="1" shrinkToFit="1" readingOrder="0"/>
      <border>
        <left/>
        <right/>
        <top/>
        <bottom/>
      </border>
    </dxf>
    <dxf>
      <font>
        <b val="0"/>
        <i val="0"/>
        <u val="none"/>
        <strike val="0"/>
        <sz val="10"/>
        <name val="Calibri"/>
        <color theme="1"/>
        <condense val="0"/>
        <extend val="0"/>
      </font>
      <alignment horizontal="general" vertical="top" textRotation="0" wrapText="1" shrinkToFit="1" readingOrder="0"/>
      <border>
        <left/>
        <right/>
        <top/>
        <bottom/>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numFmt numFmtId="44" formatCode="_-* #,##0.00\ &quot;Kč&quot;_-;\-* #,##0.00\ &quot;Kč&quot;_-;_-* &quot;-&quot;??\ &quot;Kč&quot;_-;_-@_-"/>
    </dxf>
    <dxf>
      <font>
        <i val="0"/>
        <u val="none"/>
        <strike val="0"/>
        <sz val="10"/>
        <name val="Calibri"/>
      </font>
      <numFmt numFmtId="44" formatCode="_-* #,##0.00\ &quot;Kč&quot;_-;\-* #,##0.00\ &quot;Kč&quot;_-;_-* &quot;-&quot;??\ &quot;Kč&quot;_-;_-@_-"/>
      <fill>
        <patternFill patternType="none"/>
      </fill>
    </dxf>
    <dxf>
      <font>
        <i val="0"/>
        <u val="none"/>
        <strike val="0"/>
        <sz val="10"/>
        <name val="Calibri"/>
      </font>
      <numFmt numFmtId="44" formatCode="_-* #,##0.00\ &quot;Kč&quot;_-;\-* #,##0.00\ &quot;Kč&quot;_-;_-* &quot;-&quot;??\ &quot;Kč&quot;_-;_-@_-"/>
      <fill>
        <patternFill patternType="none"/>
      </fill>
    </dxf>
    <dxf>
      <font>
        <i val="0"/>
        <u val="none"/>
        <strike val="0"/>
        <sz val="10"/>
        <name val="Calibri"/>
      </font>
      <numFmt numFmtId="44" formatCode="_-* #,##0.00\ &quot;Kč&quot;_-;\-* #,##0.00\ &quot;Kč&quot;_-;_-* &quot;-&quot;??\ &quot;Kč&quot;_-;_-@_-"/>
      <fill>
        <patternFill patternType="none"/>
      </fill>
    </dxf>
    <dxf>
      <font>
        <i val="0"/>
        <u val="none"/>
        <strike val="0"/>
        <sz val="10"/>
        <name val="Calibri"/>
        <color theme="8" tint="-0.24997000396251678"/>
      </font>
      <alignment vertical="top" textRotation="0" wrapText="1" shrinkToFit="1" readingOrder="0"/>
      <border>
        <left style="thin"/>
      </border>
    </dxf>
    <dxf>
      <font>
        <i val="0"/>
        <u val="none"/>
        <strike val="0"/>
        <sz val="10"/>
        <name val="Calibri"/>
      </font>
      <numFmt numFmtId="178" formatCode="0"/>
      <fill>
        <patternFill patternType="none"/>
      </fill>
      <alignment horizontal="center" vertical="center" textRotation="0" wrapText="1" shrinkToFit="1" readingOrder="0"/>
      <border>
        <left/>
        <right style="thin"/>
        <top style="thin"/>
        <bottom style="thin"/>
      </border>
    </dxf>
    <dxf>
      <font>
        <i val="0"/>
        <u val="none"/>
        <strike val="0"/>
        <sz val="10"/>
        <name val="Calibri"/>
      </font>
      <fill>
        <patternFill patternType="none"/>
      </fill>
      <alignment horizontal="general" vertical="top" textRotation="0" wrapText="1" shrinkToFit="1" readingOrder="0"/>
      <border>
        <left style="thin"/>
        <right style="thin"/>
        <top style="thin"/>
        <bottom style="thin"/>
        <vertical/>
        <horizontal/>
      </border>
    </dxf>
    <dxf>
      <font>
        <i val="0"/>
        <u val="none"/>
        <strike val="0"/>
        <sz val="10"/>
        <name val="Calibri"/>
      </font>
      <fill>
        <patternFill patternType="none"/>
      </fill>
      <alignment horizontal="general" vertical="top" textRotation="0" wrapText="1" shrinkToFit="1" readingOrder="0"/>
      <border>
        <left style="thin"/>
        <right style="thin"/>
        <top style="thin"/>
        <bottom style="thin"/>
        <vertical/>
        <horizontal/>
      </border>
    </dxf>
    <dxf>
      <font>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50</xdr:row>
      <xdr:rowOff>114300</xdr:rowOff>
    </xdr:from>
    <xdr:ext cx="9248775" cy="7324725"/>
    <xdr:sp macro="" textlink="">
      <xdr:nvSpPr>
        <xdr:cNvPr id="3" name="TextovéPole 2"/>
        <xdr:cNvSpPr txBox="1"/>
      </xdr:nvSpPr>
      <xdr:spPr>
        <a:xfrm>
          <a:off x="190500" y="9848850"/>
          <a:ext cx="9248775" cy="73247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200" b="1">
              <a:solidFill>
                <a:schemeClr val="dk1"/>
              </a:solidFill>
              <a:effectLst/>
              <a:latin typeface="+mn-lt"/>
              <a:ea typeface="+mn-ea"/>
              <a:cs typeface="Courier New" panose="02070309020205020404" pitchFamily="49" charset="0"/>
            </a:rPr>
            <a:t>Obchodní a platební podmínky</a:t>
          </a:r>
        </a:p>
        <a:p>
          <a:pPr algn="ctr"/>
          <a:r>
            <a:rPr lang="cs-CZ" sz="900">
              <a:solidFill>
                <a:schemeClr val="dk1"/>
              </a:solidFill>
              <a:effectLst/>
              <a:latin typeface="+mn-lt"/>
              <a:ea typeface="+mn-ea"/>
              <a:cs typeface="Courier New" panose="02070309020205020404" pitchFamily="49" charset="0"/>
            </a:rPr>
            <a:t>Tyto obchodní a platební</a:t>
          </a:r>
          <a:r>
            <a:rPr lang="cs-CZ" sz="900" baseline="0">
              <a:solidFill>
                <a:schemeClr val="dk1"/>
              </a:solidFill>
              <a:effectLst/>
              <a:latin typeface="+mn-lt"/>
              <a:ea typeface="+mn-ea"/>
              <a:cs typeface="Courier New" panose="02070309020205020404" pitchFamily="49" charset="0"/>
            </a:rPr>
            <a:t> </a:t>
          </a:r>
          <a:r>
            <a:rPr lang="cs-CZ" sz="9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900">
              <a:solidFill>
                <a:schemeClr val="dk1"/>
              </a:solidFill>
              <a:effectLst/>
              <a:latin typeface="+mn-lt"/>
              <a:ea typeface="+mn-ea"/>
              <a:cs typeface="Courier New" panose="02070309020205020404" pitchFamily="49" charset="0"/>
            </a:rPr>
            <a:t> </a:t>
          </a:r>
        </a:p>
        <a:p>
          <a:r>
            <a:rPr lang="cs-CZ" sz="900" b="1">
              <a:solidFill>
                <a:schemeClr val="dk1"/>
              </a:solidFill>
              <a:effectLst/>
              <a:latin typeface="+mn-lt"/>
              <a:ea typeface="+mn-ea"/>
              <a:cs typeface="+mn-cs"/>
            </a:rPr>
            <a:t>I. Předmět a termín plnění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Předmětem plnění je dodávka zboží specifikovaného v objednávce s předáním v místě plnění. </a:t>
          </a:r>
        </a:p>
        <a:p>
          <a:r>
            <a:rPr lang="cs-CZ" sz="900">
              <a:solidFill>
                <a:schemeClr val="dk1"/>
              </a:solidFill>
              <a:effectLst/>
              <a:latin typeface="+mn-lt"/>
              <a:ea typeface="+mn-ea"/>
              <a:cs typeface="+mn-cs"/>
            </a:rPr>
            <a:t>2. Předmět plnění bude dodán do 5 pracovních dnů od účinnosti objednávky.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 Dodací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Čas určený objednatelem pro převzetí dodávky je v pracovní dny v čase od 08:00 do 14:00.</a:t>
          </a:r>
        </a:p>
        <a:p>
          <a:r>
            <a:rPr lang="cs-CZ" sz="900">
              <a:solidFill>
                <a:schemeClr val="dk1"/>
              </a:solidFill>
              <a:effectLst/>
              <a:latin typeface="+mn-lt"/>
              <a:ea typeface="+mn-ea"/>
              <a:cs typeface="+mn-cs"/>
            </a:rPr>
            <a:t>2. Dodavatel je povinen předem oznámit termín dodání zboží oprávněné osobě objednatele.</a:t>
          </a:r>
        </a:p>
        <a:p>
          <a:r>
            <a:rPr lang="cs-CZ" sz="900">
              <a:solidFill>
                <a:schemeClr val="dk1"/>
              </a:solidFill>
              <a:effectLst/>
              <a:latin typeface="+mn-lt"/>
              <a:ea typeface="+mn-ea"/>
              <a:cs typeface="+mn-cs"/>
            </a:rPr>
            <a:t>3. Dodávka se považuje za splněnou, pokud předmět plnění bude řádně a včas předán pověřené osobě objednatele. Převzetí bude potvrzeno podpisem předávacího protokolu (dodacího listu) pověřenou osobou objednatele.</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III. Platební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Cena uvedená v objednávce je konečná a zahrnuje veškeré náklady dodavatele vč. dopravy do místa plnění.</a:t>
          </a:r>
        </a:p>
        <a:p>
          <a:r>
            <a:rPr lang="cs-CZ" sz="9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vadnou fakturu dodavateli, a to až do lhůty splatnosti. V takovém případě není objednatel v prodlení s úhradou ceny za dodávku. Nová lhůta splatnosti začíná běžet dnem doručení bezvadné faktury.</a:t>
          </a:r>
        </a:p>
        <a:p>
          <a:r>
            <a:rPr lang="cs-CZ" sz="900">
              <a:solidFill>
                <a:schemeClr val="dk1"/>
              </a:solidFill>
              <a:effectLst/>
              <a:latin typeface="+mn-lt"/>
              <a:ea typeface="+mn-ea"/>
              <a:cs typeface="+mn-cs"/>
            </a:rPr>
            <a:t>3. Splatnost faktury bude 21 kalendářních dnů ode dne doručení daňového dokladu objednateli.</a:t>
          </a:r>
        </a:p>
        <a:p>
          <a:r>
            <a:rPr lang="cs-CZ" sz="9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IV. Záruční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900">
              <a:solidFill>
                <a:schemeClr val="dk1"/>
              </a:solidFill>
              <a:effectLst/>
              <a:latin typeface="+mn-lt"/>
              <a:ea typeface="+mn-ea"/>
              <a:cs typeface="+mn-cs"/>
            </a:rPr>
            <a:t>2. Dodavatel není odpovědný za vady, které byly prokazatelně způsobeny objednatelem, zejména chybným používáním dodaného zboží.</a:t>
          </a:r>
        </a:p>
        <a:p>
          <a:r>
            <a:rPr lang="cs-CZ" sz="900">
              <a:solidFill>
                <a:schemeClr val="dk1"/>
              </a:solidFill>
              <a:effectLst/>
              <a:latin typeface="+mn-lt"/>
              <a:ea typeface="+mn-ea"/>
              <a:cs typeface="+mn-cs"/>
            </a:rPr>
            <a:t>3. V případě výskytu vad po dobu záruky je objednatel povinen uplatnit nároky z odpovědnosti za vady u dodavatele neprodleně po zjištění vady, nejpozději však do konce záruční doby (reklamace).</a:t>
          </a:r>
        </a:p>
        <a:p>
          <a:r>
            <a:rPr lang="cs-CZ" sz="900">
              <a:solidFill>
                <a:schemeClr val="dk1"/>
              </a:solidFill>
              <a:effectLst/>
              <a:latin typeface="+mn-lt"/>
              <a:ea typeface="+mn-ea"/>
              <a:cs typeface="+mn-cs"/>
            </a:rPr>
            <a:t>4. Reklamace závad provádí objednatel vždy písemně a doručuje se e-mailem nebo datové schránky dodavatele.</a:t>
          </a:r>
        </a:p>
        <a:p>
          <a:r>
            <a:rPr lang="cs-CZ" sz="900">
              <a:solidFill>
                <a:schemeClr val="dk1"/>
              </a:solidFill>
              <a:effectLst/>
              <a:latin typeface="+mn-lt"/>
              <a:ea typeface="+mn-ea"/>
              <a:cs typeface="+mn-cs"/>
            </a:rPr>
            <a:t>5. Dodavatel je povinen záruční vady odstranit ve lhůtě do 15 pracovních dnů. Záruční vadu může dodavatel odstranit opravou, výměnou vadného dílu nebo dodáním nového zboží se stejnými nebo lepšími parametry.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 Sankce</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900">
              <a:solidFill>
                <a:schemeClr val="dk1"/>
              </a:solidFill>
              <a:effectLst/>
              <a:latin typeface="+mn-lt"/>
              <a:ea typeface="+mn-ea"/>
              <a:cs typeface="+mn-cs"/>
            </a:rPr>
            <a:t>2. V případě, že dodavatel nedodrží termín záruční opravy dle čl. IV odst. 5, je povinen zaplatit smluvní pokutu ve výši 0,1 % z ceny položky (vč. DPH), minimálně však 20 Kč za každý den prodlení pro každou jednotlivý případ reklamace.</a:t>
          </a:r>
        </a:p>
        <a:p>
          <a:r>
            <a:rPr lang="cs-CZ" sz="900">
              <a:solidFill>
                <a:schemeClr val="dk1"/>
              </a:solidFill>
              <a:effectLst/>
              <a:latin typeface="+mn-lt"/>
              <a:ea typeface="+mn-ea"/>
              <a:cs typeface="+mn-cs"/>
            </a:rPr>
            <a:t>3. V případě, že objednatel nebo příjemce nedodrží dobu splatnosti faktur dle čl. III odst. 3, má dodavatel právo požadovat smluvní pokutu 0,1 % z celkové ceny objednávky (vč. DPH) za každý den prodlení. </a:t>
          </a:r>
        </a:p>
        <a:p>
          <a:r>
            <a:rPr lang="cs-CZ" sz="900">
              <a:solidFill>
                <a:schemeClr val="dk1"/>
              </a:solidFill>
              <a:effectLst/>
              <a:latin typeface="+mn-lt"/>
              <a:ea typeface="+mn-ea"/>
              <a:cs typeface="+mn-cs"/>
            </a:rPr>
            <a:t>4. Zaplacením smluvní pokuty či úroků z prodlení není dotčeno právo na náhradu škody.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VI. Závěrečná ustanovení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9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9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900">
              <a:solidFill>
                <a:schemeClr val="dk1"/>
              </a:solidFill>
              <a:effectLst/>
              <a:latin typeface="+mn-lt"/>
              <a:ea typeface="+mn-ea"/>
              <a:cs typeface="+mn-cs"/>
            </a:rPr>
            <a:t> </a:t>
          </a:r>
        </a:p>
        <a:p>
          <a:endParaRPr lang="cs-CZ" sz="900">
            <a:solidFill>
              <a:schemeClr val="dk1"/>
            </a:solidFill>
            <a:effectLst/>
            <a:latin typeface="+mn-lt"/>
            <a:ea typeface="+mn-ea"/>
            <a:cs typeface="Courier New" panose="02070309020205020404" pitchFamily="49" charset="0"/>
          </a:endParaRP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7" refreshedBy="Jarema Jiří" refreshedVersion="6">
  <cacheSource type="worksheet">
    <worksheetSource name="Tabulka1"/>
  </cacheSource>
  <cacheFields count="14">
    <cacheField name="Poř.">
      <sharedItems containsSemiMixedTypes="0" containsString="0" containsMixedTypes="0" containsNumber="1" containsInteger="1" count="0"/>
    </cacheField>
    <cacheField name="Položka-typ">
      <sharedItems containsMixedTypes="0" count="0"/>
    </cacheField>
    <cacheField name="mininální požadované parametry">
      <sharedItems containsMixedTypes="0" count="0"/>
    </cacheField>
    <cacheField name="Počet kusů" numFmtId="1">
      <sharedItems containsSemiMixedTypes="0" containsString="0" containsMixedTypes="0" containsNumber="1" containsInteger="1" count="0"/>
    </cacheField>
    <cacheField name="Jednotková cena bez DPH" numFmtId="44">
      <sharedItems containsString="0" containsBlank="1" containsMixedTypes="1" count="0"/>
    </cacheField>
    <cacheField name="Nabídková cena bez DPH" numFmtId="44">
      <sharedItems containsSemiMixedTypes="0" containsString="0" containsMixedTypes="0" containsNumber="1" containsInteger="1" count="0"/>
    </cacheField>
    <cacheField name="DPH" numFmtId="44">
      <sharedItems containsSemiMixedTypes="0" containsString="0" containsMixedTypes="0" containsNumber="1" containsInteger="1" count="0"/>
    </cacheField>
    <cacheField name="Nabídková cena s DPH" numFmtId="44">
      <sharedItems containsSemiMixedTypes="0" containsString="0" containsMixedTypes="0" containsNumber="1" containsInteger="1" count="0"/>
    </cacheField>
    <cacheField name="správce" numFmtId="49">
      <sharedItems containsMixedTypes="0" count="0"/>
    </cacheField>
    <cacheField name="organizace" numFmtId="49">
      <sharedItems containsMixedTypes="0" count="0"/>
    </cacheField>
    <cacheField name="odbor/ pracoviště" numFmtId="49">
      <sharedItems containsMixedTypes="0" count="0"/>
    </cacheField>
    <cacheField name="umístění" numFmtId="49">
      <sharedItems containsMixedTypes="0" count="0"/>
    </cacheField>
    <cacheField name="POL" numFmtId="1">
      <sharedItems containsSemiMixedTypes="0" containsString="0" containsMixedTypes="0" containsNumber="1" containsInteger="1" count="2">
        <n v="5137"/>
        <n v="5139"/>
      </sharedItems>
    </cacheField>
    <cacheField name="ORG" numFmtId="1">
      <sharedItems containsSemiMixedTypes="0" containsString="0" containsMixedTypes="0" containsNumber="1" containsInteger="1" count="2">
        <n v="1110400"/>
        <n v="1110200"/>
      </sharedItems>
    </cacheField>
  </cacheFields>
</pivotCacheDefinition>
</file>

<file path=xl/pivotCache/pivotCacheRecords1.xml><?xml version="1.0" encoding="utf-8"?>
<pivotCacheRecords xmlns="http://schemas.openxmlformats.org/spreadsheetml/2006/main" xmlns:r="http://schemas.openxmlformats.org/officeDocument/2006/relationships" count="7">
  <r>
    <n v="1"/>
    <s v="bezdrátová sluchátka"/>
    <s v="Jabra Elite 4 Active,  černé"/>
    <n v="1"/>
    <m/>
    <n v="0"/>
    <n v="0"/>
    <n v="0"/>
    <s v="Uherek"/>
    <s v="MMK"/>
    <s v="OO-OIS"/>
    <s v="B/111,103"/>
    <x v="0"/>
    <x v="0"/>
  </r>
  <r>
    <n v="2"/>
    <s v="hydrogelová fólie na displej"/>
    <s v="Hydrogel Screen protector Xiaomi Mi Note 10 28040"/>
    <n v="1"/>
    <m/>
    <n v="0"/>
    <n v="0"/>
    <n v="0"/>
    <s v="Plačková"/>
    <s v="MMK"/>
    <s v="OO-OIS"/>
    <s v="B/103"/>
    <x v="1"/>
    <x v="1"/>
  </r>
  <r>
    <n v="3"/>
    <s v="tvrzené sklo"/>
    <s v="Huawei P9ite"/>
    <n v="1"/>
    <m/>
    <n v="0"/>
    <n v="0"/>
    <n v="0"/>
    <s v="Plačková"/>
    <s v="MMK"/>
    <s v="OM"/>
    <s v="Bošanská"/>
    <x v="1"/>
    <x v="1"/>
  </r>
  <r>
    <n v="4"/>
    <s v="pouzdro"/>
    <s v="Back Case Ultra Slim Huawei Y3 II Čiré"/>
    <n v="1"/>
    <m/>
    <n v="0"/>
    <n v="0"/>
    <n v="0"/>
    <s v="Plačková"/>
    <s v="MMK"/>
    <s v="OO-OIS"/>
    <s v="B/103, Siuda"/>
    <x v="1"/>
    <x v="1"/>
  </r>
  <r>
    <n v="5"/>
    <s v="tvrzené sklo"/>
    <s v="CUBE1 tvrzené sklo 0.33mm 2.5D Huawei Y3 II ACGLCUHUY3050"/>
    <n v="1"/>
    <m/>
    <n v="0"/>
    <n v="0"/>
    <n v="0"/>
    <s v="Plačková"/>
    <s v="MMK"/>
    <s v="OO-OIS"/>
    <s v="B/103, Siuda"/>
    <x v="1"/>
    <x v="1"/>
  </r>
  <r>
    <n v="6"/>
    <s v="tvrzené sklo"/>
    <s v="GoldGlass GOLD Edition 9H HUAWEI P30 30573"/>
    <n v="1"/>
    <m/>
    <n v="0"/>
    <n v="0"/>
    <n v="0"/>
    <s v="Plačková"/>
    <s v="MMK"/>
    <s v="OO-OIS"/>
    <s v="B/103"/>
    <x v="1"/>
    <x v="1"/>
  </r>
  <r>
    <n v="7"/>
    <s v="telefonní šňůra"/>
    <s v="Telefonní šňůra kroucená 0,5m černá"/>
    <n v="1"/>
    <m/>
    <n v="0"/>
    <n v="0"/>
    <n v="0"/>
    <s v="Stuchlík"/>
    <s v="MMK"/>
    <s v="OO-OIS"/>
    <s v="C/328"/>
    <x v="1"/>
    <x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Kontingenční tabulka2" cacheId="0" applyNumberFormats="0" applyBorderFormats="0" applyFontFormats="0" applyPatternFormats="0" applyAlignmentFormats="0" applyWidthHeightFormats="1" dataCaption="Hodnoty" showMissing="1" preserveFormatting="1" useAutoFormatting="1" itemPrintTitles="1" compactData="0" createdVersion="6" updatedVersion="6" indent="0" rowHeaderCaption="ORG" colHeaderCaption="POL" multipleFieldFilters="0" showMemberPropertyTips="1">
  <location ref="A3:D7" firstHeaderRow="1" firstDataRow="2" firstDataCol="1"/>
  <pivotFields count="14">
    <pivotField showAll="0"/>
    <pivotField showAll="0"/>
    <pivotField showAll="0"/>
    <pivotField showAll="0" numFmtId="1"/>
    <pivotField showAll="0"/>
    <pivotField showAll="0" numFmtId="44"/>
    <pivotField showAll="0" numFmtId="44"/>
    <pivotField dataField="1" showAll="0" numFmtId="44"/>
    <pivotField showAll="0"/>
    <pivotField showAll="0"/>
    <pivotField showAll="0"/>
    <pivotField showAll="0"/>
    <pivotField axis="axisCol" showAll="0" numFmtId="1">
      <items count="3">
        <item x="0"/>
        <item x="1"/>
        <item t="default"/>
      </items>
    </pivotField>
    <pivotField axis="axisRow" showAll="0" numFmtId="1">
      <items count="3">
        <item x="1"/>
        <item x="0"/>
        <item t="default"/>
      </items>
    </pivotField>
  </pivotFields>
  <rowFields count="1">
    <field x="13"/>
  </rowFields>
  <rowItems count="3">
    <i>
      <x/>
    </i>
    <i>
      <x v="1"/>
    </i>
    <i t="grand">
      <x/>
    </i>
  </rowItems>
  <colFields count="1">
    <field x="12"/>
  </colFields>
  <colItems count="3">
    <i>
      <x/>
    </i>
    <i>
      <x v="1"/>
    </i>
    <i t="grand">
      <x/>
    </i>
  </colItems>
  <dataFields count="1">
    <dataField name="Součet z Nabídková cena s DPH" fld="7" baseField="0" baseItem="0" numFmtId="44"/>
  </dataFields>
  <formats count="1">
    <format dxfId="13">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 name="Tabulka1" displayName="Tabulka1" ref="B14:I32" totalsRowCount="1" headerRowDxfId="24" dataDxfId="23" totalsRowDxfId="22">
  <sortState ref="B6:J44">
    <sortCondition sortBy="value" ref="C6:C44"/>
  </sortState>
  <tableColumns count="8">
    <tableColumn id="1" name="Poř." dataDxfId="21" totalsRowLabel="Celkem" totalsRowDxfId="7">
      <calculatedColumnFormula>ROW(Tabulka1[[#This Row],[Poř.]])-14</calculatedColumnFormula>
    </tableColumn>
    <tableColumn id="2" name="Položka-typ" dataDxfId="20" totalsRowDxfId="6"/>
    <tableColumn id="3" name="mininální požadované parametry" dataDxfId="19" totalsRowDxfId="5"/>
    <tableColumn id="4" name="Počet kusů" dataDxfId="18" totalsRowDxfId="4"/>
    <tableColumn id="5" name="Jednotková cena bez DPH" dataDxfId="17" totalsRowDxfId="3"/>
    <tableColumn id="6" name="Nabídková cena bez DPH" dataDxfId="16" totalsRowFunction="sum" totalsRowDxfId="2">
      <calculatedColumnFormula>E15*F15</calculatedColumnFormula>
    </tableColumn>
    <tableColumn id="7" name="DPH" dataDxfId="15" totalsRowFunction="sum" totalsRowDxfId="1">
      <calculatedColumnFormula>G15*0.21</calculatedColumnFormula>
    </tableColumn>
    <tableColumn id="8" name="Nabídková cena s DPH" dataDxfId="14" totalsRowFunction="sum" totalsRowDxfId="0">
      <calculatedColumnFormula>H15+G15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mall.cz/brasny-uhlopricka-13/tech-protect-airbag-taska-na-notebook-13-100087061022"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48"/>
  <sheetViews>
    <sheetView showGridLines="0" tabSelected="1" workbookViewId="0" topLeftCell="A10">
      <selection activeCell="D20" sqref="D20"/>
    </sheetView>
  </sheetViews>
  <sheetFormatPr defaultColWidth="9.140625" defaultRowHeight="15"/>
  <cols>
    <col min="1" max="1" width="2.421875" style="0" customWidth="1"/>
    <col min="2" max="2" width="6.140625" style="49" customWidth="1"/>
    <col min="3" max="3" width="30.140625" style="49" bestFit="1" customWidth="1"/>
    <col min="4" max="4" width="88.7109375" style="49" bestFit="1" customWidth="1"/>
    <col min="5" max="5" width="8.57421875" style="75" customWidth="1"/>
    <col min="6" max="6" width="12.421875" style="49" customWidth="1"/>
    <col min="7" max="7" width="13.421875" style="0" customWidth="1"/>
    <col min="8" max="8" width="12.140625" style="0" customWidth="1"/>
    <col min="9" max="9" width="12.7109375" style="1" customWidth="1"/>
    <col min="10" max="13" width="10.28125" style="18" customWidth="1"/>
    <col min="14" max="14" width="6.7109375" style="15" customWidth="1"/>
    <col min="15" max="15" width="10.28125" style="15" customWidth="1"/>
    <col min="16" max="16" width="10.28125" style="0" customWidth="1"/>
  </cols>
  <sheetData>
    <row r="1" spans="2:9" ht="15">
      <c r="B1" s="105" t="s">
        <v>27</v>
      </c>
      <c r="C1" s="105"/>
      <c r="D1" s="26" t="s">
        <v>8</v>
      </c>
      <c r="E1" s="65"/>
      <c r="F1" s="26"/>
      <c r="G1" s="6"/>
      <c r="H1" s="6"/>
      <c r="I1" s="6"/>
    </row>
    <row r="2" spans="2:9" ht="15">
      <c r="B2" s="91" t="s">
        <v>24</v>
      </c>
      <c r="C2" s="91"/>
      <c r="D2" s="92" t="s">
        <v>75</v>
      </c>
      <c r="E2" s="92"/>
      <c r="F2" s="92"/>
      <c r="G2" s="92"/>
      <c r="H2" s="92"/>
      <c r="I2" s="92"/>
    </row>
    <row r="3" spans="2:9" ht="15">
      <c r="B3" s="91" t="s">
        <v>25</v>
      </c>
      <c r="C3" s="91"/>
      <c r="D3" s="93" t="s">
        <v>44</v>
      </c>
      <c r="E3" s="93"/>
      <c r="F3" s="93"/>
      <c r="G3" s="93"/>
      <c r="H3" s="93"/>
      <c r="I3" s="93"/>
    </row>
    <row r="4" spans="2:9" ht="15.75" thickBot="1">
      <c r="B4" s="27"/>
      <c r="C4" s="27"/>
      <c r="D4" s="28"/>
      <c r="E4" s="66"/>
      <c r="F4" s="28"/>
      <c r="G4" s="5"/>
      <c r="H4" s="5"/>
      <c r="I4" s="5"/>
    </row>
    <row r="5" spans="2:9" ht="15">
      <c r="B5" s="112" t="s">
        <v>18</v>
      </c>
      <c r="C5" s="113"/>
      <c r="D5" s="29" t="s">
        <v>9</v>
      </c>
      <c r="E5" s="67" t="s">
        <v>13</v>
      </c>
      <c r="F5" s="30" t="s">
        <v>14</v>
      </c>
      <c r="G5" s="10" t="s">
        <v>15</v>
      </c>
      <c r="H5" s="116" t="s">
        <v>16</v>
      </c>
      <c r="I5" s="117"/>
    </row>
    <row r="6" spans="2:9" ht="15">
      <c r="B6" s="95" t="s">
        <v>19</v>
      </c>
      <c r="C6" s="91"/>
      <c r="D6" s="96" t="s">
        <v>28</v>
      </c>
      <c r="E6" s="96"/>
      <c r="F6" s="96"/>
      <c r="G6" s="96"/>
      <c r="H6" s="96"/>
      <c r="I6" s="97"/>
    </row>
    <row r="7" spans="2:9" ht="15">
      <c r="B7" s="95" t="s">
        <v>20</v>
      </c>
      <c r="C7" s="91"/>
      <c r="D7" s="96" t="s">
        <v>10</v>
      </c>
      <c r="E7" s="96"/>
      <c r="F7" s="96"/>
      <c r="G7" s="96"/>
      <c r="H7" s="96"/>
      <c r="I7" s="97"/>
    </row>
    <row r="8" spans="2:9" ht="15">
      <c r="B8" s="95" t="s">
        <v>21</v>
      </c>
      <c r="C8" s="91"/>
      <c r="D8" s="31" t="s">
        <v>17</v>
      </c>
      <c r="E8" s="68" t="s">
        <v>26</v>
      </c>
      <c r="F8" s="31" t="s">
        <v>11</v>
      </c>
      <c r="G8" s="21"/>
      <c r="H8" s="21"/>
      <c r="I8" s="22"/>
    </row>
    <row r="9" spans="2:9" ht="15.75" thickBot="1">
      <c r="B9" s="114" t="s">
        <v>22</v>
      </c>
      <c r="C9" s="115"/>
      <c r="D9" s="98" t="s">
        <v>46</v>
      </c>
      <c r="E9" s="98"/>
      <c r="F9" s="98"/>
      <c r="G9" s="98"/>
      <c r="H9" s="98"/>
      <c r="I9" s="99"/>
    </row>
    <row r="10" spans="2:9" ht="15.75" thickBot="1">
      <c r="B10" s="108"/>
      <c r="C10" s="108"/>
      <c r="D10" s="109"/>
      <c r="E10" s="109"/>
      <c r="F10" s="109"/>
      <c r="G10" s="109"/>
      <c r="H10" s="109"/>
      <c r="I10" s="109"/>
    </row>
    <row r="11" spans="2:9" ht="15.75" thickBot="1">
      <c r="B11" s="110" t="s">
        <v>23</v>
      </c>
      <c r="C11" s="111"/>
      <c r="D11" s="33"/>
      <c r="E11" s="69" t="s">
        <v>13</v>
      </c>
      <c r="F11" s="34"/>
      <c r="G11" s="11" t="s">
        <v>15</v>
      </c>
      <c r="H11" s="106"/>
      <c r="I11" s="107"/>
    </row>
    <row r="12" spans="2:9" ht="15">
      <c r="B12" s="100"/>
      <c r="C12" s="100"/>
      <c r="D12" s="100"/>
      <c r="E12" s="100"/>
      <c r="F12" s="100"/>
      <c r="G12" s="100"/>
      <c r="H12" s="100"/>
      <c r="I12" s="100"/>
    </row>
    <row r="13" spans="2:9" ht="15">
      <c r="B13" s="94" t="s">
        <v>12</v>
      </c>
      <c r="C13" s="94"/>
      <c r="D13" s="94"/>
      <c r="E13" s="94"/>
      <c r="F13" s="94"/>
      <c r="G13" s="94"/>
      <c r="H13" s="94"/>
      <c r="I13" s="94"/>
    </row>
    <row r="14" spans="2:9" s="1" customFormat="1" ht="26.25">
      <c r="B14" s="35" t="s">
        <v>0</v>
      </c>
      <c r="C14" s="35" t="s">
        <v>6</v>
      </c>
      <c r="D14" s="35" t="s">
        <v>38</v>
      </c>
      <c r="E14" s="52" t="s">
        <v>1</v>
      </c>
      <c r="F14" s="35" t="s">
        <v>5</v>
      </c>
      <c r="G14" s="2" t="s">
        <v>2</v>
      </c>
      <c r="H14" s="2" t="s">
        <v>3</v>
      </c>
      <c r="I14" s="2" t="s">
        <v>4</v>
      </c>
    </row>
    <row r="15" spans="2:9" s="1" customFormat="1" ht="15">
      <c r="B15" s="36">
        <f>ROW(Tabulka1[[#This Row],[Poř.]])-14</f>
        <v>1</v>
      </c>
      <c r="C15" s="51" t="s">
        <v>50</v>
      </c>
      <c r="D15" s="55" t="s">
        <v>62</v>
      </c>
      <c r="E15" s="63">
        <v>1</v>
      </c>
      <c r="F15" s="38"/>
      <c r="G15" s="3">
        <f aca="true" t="shared" si="0" ref="G15:G18">E15*F15</f>
        <v>0</v>
      </c>
      <c r="H15" s="3">
        <f aca="true" t="shared" si="1" ref="H15:H18">G15*0.21</f>
        <v>0</v>
      </c>
      <c r="I15" s="4">
        <f aca="true" t="shared" si="2" ref="I15:I18">H15+G15</f>
        <v>0</v>
      </c>
    </row>
    <row r="16" spans="2:9" s="1" customFormat="1" ht="15">
      <c r="B16" s="36">
        <f>ROW(Tabulka1[[#This Row],[Poř.]])-14</f>
        <v>2</v>
      </c>
      <c r="C16" s="51" t="s">
        <v>51</v>
      </c>
      <c r="D16" s="55" t="s">
        <v>62</v>
      </c>
      <c r="E16" s="63">
        <v>1</v>
      </c>
      <c r="F16" s="38"/>
      <c r="G16" s="3">
        <f t="shared" si="0"/>
        <v>0</v>
      </c>
      <c r="H16" s="3">
        <f t="shared" si="1"/>
        <v>0</v>
      </c>
      <c r="I16" s="4">
        <f t="shared" si="2"/>
        <v>0</v>
      </c>
    </row>
    <row r="17" spans="2:9" s="1" customFormat="1" ht="15">
      <c r="B17" s="36">
        <f>ROW(Tabulka1[[#This Row],[Poř.]])-14</f>
        <v>3</v>
      </c>
      <c r="C17" s="51" t="s">
        <v>52</v>
      </c>
      <c r="D17" s="51" t="s">
        <v>63</v>
      </c>
      <c r="E17" s="63">
        <v>2</v>
      </c>
      <c r="F17" s="38"/>
      <c r="G17" s="3">
        <f t="shared" si="0"/>
        <v>0</v>
      </c>
      <c r="H17" s="3">
        <f t="shared" si="1"/>
        <v>0</v>
      </c>
      <c r="I17" s="4">
        <f t="shared" si="2"/>
        <v>0</v>
      </c>
    </row>
    <row r="18" spans="2:9" s="1" customFormat="1" ht="15">
      <c r="B18" s="36">
        <f>ROW(Tabulka1[[#This Row],[Poř.]])-14</f>
        <v>4</v>
      </c>
      <c r="C18" s="51" t="s">
        <v>53</v>
      </c>
      <c r="D18" s="51" t="s">
        <v>64</v>
      </c>
      <c r="E18" s="63">
        <v>4</v>
      </c>
      <c r="F18" s="38"/>
      <c r="G18" s="3">
        <f t="shared" si="0"/>
        <v>0</v>
      </c>
      <c r="H18" s="3">
        <f t="shared" si="1"/>
        <v>0</v>
      </c>
      <c r="I18" s="4">
        <f t="shared" si="2"/>
        <v>0</v>
      </c>
    </row>
    <row r="19" spans="2:9" s="1" customFormat="1" ht="15">
      <c r="B19" s="36">
        <f>ROW(Tabulka1[[#This Row],[Poř.]])-14</f>
        <v>5</v>
      </c>
      <c r="C19" s="51" t="s">
        <v>48</v>
      </c>
      <c r="D19" s="51" t="s">
        <v>49</v>
      </c>
      <c r="E19" s="63">
        <v>2</v>
      </c>
      <c r="F19" s="38"/>
      <c r="G19" s="3">
        <f aca="true" t="shared" si="3" ref="G19:G31">E19*F19</f>
        <v>0</v>
      </c>
      <c r="H19" s="3">
        <f aca="true" t="shared" si="4" ref="H19:H31">G19*0.21</f>
        <v>0</v>
      </c>
      <c r="I19" s="4">
        <f aca="true" t="shared" si="5" ref="I19:I31">H19+G19</f>
        <v>0</v>
      </c>
    </row>
    <row r="20" spans="2:9" s="1" customFormat="1" ht="15">
      <c r="B20" s="36">
        <f>ROW(Tabulka1[[#This Row],[Poř.]])-14</f>
        <v>6</v>
      </c>
      <c r="C20" s="51" t="s">
        <v>54</v>
      </c>
      <c r="D20" s="51" t="s">
        <v>65</v>
      </c>
      <c r="E20" s="63">
        <v>1</v>
      </c>
      <c r="F20" s="38"/>
      <c r="G20" s="3">
        <f t="shared" si="3"/>
        <v>0</v>
      </c>
      <c r="H20" s="3">
        <f t="shared" si="4"/>
        <v>0</v>
      </c>
      <c r="I20" s="4">
        <f t="shared" si="5"/>
        <v>0</v>
      </c>
    </row>
    <row r="21" spans="2:9" s="1" customFormat="1" ht="15">
      <c r="B21" s="36">
        <f>ROW(Tabulka1[[#This Row],[Poř.]])-14</f>
        <v>7</v>
      </c>
      <c r="C21" s="51" t="s">
        <v>55</v>
      </c>
      <c r="D21" s="51" t="s">
        <v>66</v>
      </c>
      <c r="E21" s="70">
        <v>1</v>
      </c>
      <c r="F21" s="38"/>
      <c r="G21" s="3">
        <f t="shared" si="3"/>
        <v>0</v>
      </c>
      <c r="H21" s="3">
        <f t="shared" si="4"/>
        <v>0</v>
      </c>
      <c r="I21" s="4">
        <f t="shared" si="5"/>
        <v>0</v>
      </c>
    </row>
    <row r="22" spans="2:9" s="1" customFormat="1" ht="15">
      <c r="B22" s="36">
        <f>ROW(Tabulka1[[#This Row],[Poř.]])-14</f>
        <v>8</v>
      </c>
      <c r="C22" s="51" t="s">
        <v>56</v>
      </c>
      <c r="D22" s="51" t="s">
        <v>67</v>
      </c>
      <c r="E22" s="63">
        <v>8</v>
      </c>
      <c r="F22" s="38"/>
      <c r="G22" s="3">
        <f t="shared" si="3"/>
        <v>0</v>
      </c>
      <c r="H22" s="3">
        <f t="shared" si="4"/>
        <v>0</v>
      </c>
      <c r="I22" s="4">
        <f t="shared" si="5"/>
        <v>0</v>
      </c>
    </row>
    <row r="23" spans="2:9" s="1" customFormat="1" ht="15">
      <c r="B23" s="36">
        <f>ROW(Tabulka1[[#This Row],[Poř.]])-14</f>
        <v>9</v>
      </c>
      <c r="C23" s="51" t="s">
        <v>57</v>
      </c>
      <c r="D23" s="51" t="s">
        <v>68</v>
      </c>
      <c r="E23" s="63">
        <v>2</v>
      </c>
      <c r="F23" s="38"/>
      <c r="G23" s="3">
        <f t="shared" si="3"/>
        <v>0</v>
      </c>
      <c r="H23" s="3">
        <f t="shared" si="4"/>
        <v>0</v>
      </c>
      <c r="I23" s="4">
        <f t="shared" si="5"/>
        <v>0</v>
      </c>
    </row>
    <row r="24" spans="2:9" s="1" customFormat="1" ht="15">
      <c r="B24" s="36">
        <f>ROW(Tabulka1[[#This Row],[Poř.]])-14</f>
        <v>10</v>
      </c>
      <c r="C24" s="51" t="s">
        <v>54</v>
      </c>
      <c r="D24" s="51" t="s">
        <v>69</v>
      </c>
      <c r="E24" s="63">
        <v>20</v>
      </c>
      <c r="F24" s="38"/>
      <c r="G24" s="3">
        <f t="shared" si="3"/>
        <v>0</v>
      </c>
      <c r="H24" s="3">
        <f t="shared" si="4"/>
        <v>0</v>
      </c>
      <c r="I24" s="4">
        <f t="shared" si="5"/>
        <v>0</v>
      </c>
    </row>
    <row r="25" spans="2:9" s="1" customFormat="1" ht="15">
      <c r="B25" s="36">
        <f>ROW(Tabulka1[[#This Row],[Poř.]])-14</f>
        <v>11</v>
      </c>
      <c r="C25" s="51" t="s">
        <v>58</v>
      </c>
      <c r="D25" s="51" t="s">
        <v>70</v>
      </c>
      <c r="E25" s="63">
        <v>20</v>
      </c>
      <c r="F25" s="38"/>
      <c r="G25" s="3">
        <f t="shared" si="3"/>
        <v>0</v>
      </c>
      <c r="H25" s="3">
        <f t="shared" si="4"/>
        <v>0</v>
      </c>
      <c r="I25" s="4">
        <f t="shared" si="5"/>
        <v>0</v>
      </c>
    </row>
    <row r="26" spans="2:9" s="1" customFormat="1" ht="15">
      <c r="B26" s="36">
        <f>ROW(Tabulka1[[#This Row],[Poř.]])-14</f>
        <v>12</v>
      </c>
      <c r="C26" s="51" t="s">
        <v>59</v>
      </c>
      <c r="D26" s="51" t="s">
        <v>71</v>
      </c>
      <c r="E26" s="63">
        <v>1</v>
      </c>
      <c r="F26" s="38"/>
      <c r="G26" s="3">
        <f t="shared" si="3"/>
        <v>0</v>
      </c>
      <c r="H26" s="3">
        <f t="shared" si="4"/>
        <v>0</v>
      </c>
      <c r="I26" s="4">
        <f t="shared" si="5"/>
        <v>0</v>
      </c>
    </row>
    <row r="27" spans="2:9" s="1" customFormat="1" ht="15">
      <c r="B27" s="36">
        <f>ROW(Tabulka1[[#This Row],[Poř.]])-14</f>
        <v>13</v>
      </c>
      <c r="C27" s="51" t="s">
        <v>60</v>
      </c>
      <c r="D27" s="51" t="s">
        <v>72</v>
      </c>
      <c r="E27" s="63">
        <v>2</v>
      </c>
      <c r="F27" s="38"/>
      <c r="G27" s="3">
        <f t="shared" si="3"/>
        <v>0</v>
      </c>
      <c r="H27" s="3">
        <f t="shared" si="4"/>
        <v>0</v>
      </c>
      <c r="I27" s="4">
        <f t="shared" si="5"/>
        <v>0</v>
      </c>
    </row>
    <row r="28" spans="2:9" s="1" customFormat="1" ht="15">
      <c r="B28" s="36">
        <f>ROW(Tabulka1[[#This Row],[Poř.]])-14</f>
        <v>14</v>
      </c>
      <c r="C28" s="51" t="s">
        <v>61</v>
      </c>
      <c r="D28" s="51" t="s">
        <v>73</v>
      </c>
      <c r="E28" s="63">
        <v>4</v>
      </c>
      <c r="F28" s="38"/>
      <c r="G28" s="3">
        <f t="shared" si="3"/>
        <v>0</v>
      </c>
      <c r="H28" s="3">
        <f t="shared" si="4"/>
        <v>0</v>
      </c>
      <c r="I28" s="4">
        <f t="shared" si="5"/>
        <v>0</v>
      </c>
    </row>
    <row r="29" spans="2:9" s="1" customFormat="1" ht="15">
      <c r="B29" s="36">
        <f>ROW(Tabulka1[[#This Row],[Poř.]])-14</f>
        <v>15</v>
      </c>
      <c r="C29" s="51" t="s">
        <v>50</v>
      </c>
      <c r="D29" s="51" t="s">
        <v>76</v>
      </c>
      <c r="E29" s="118">
        <v>1</v>
      </c>
      <c r="F29" s="38"/>
      <c r="G29" s="3">
        <f>E29*F29</f>
        <v>0</v>
      </c>
      <c r="H29" s="3">
        <f>G29*0.21</f>
        <v>0</v>
      </c>
      <c r="I29" s="4">
        <f>H29+G29</f>
        <v>0</v>
      </c>
    </row>
    <row r="30" spans="2:9" s="1" customFormat="1" ht="15">
      <c r="B30" s="36">
        <f>ROW(Tabulka1[[#This Row],[Poř.]])-14</f>
        <v>16</v>
      </c>
      <c r="C30" s="51" t="s">
        <v>77</v>
      </c>
      <c r="D30" s="55" t="s">
        <v>78</v>
      </c>
      <c r="E30" s="118">
        <v>10</v>
      </c>
      <c r="F30" s="38"/>
      <c r="G30" s="3">
        <f>E30*F30</f>
        <v>0</v>
      </c>
      <c r="H30" s="3">
        <f>G30*0.21</f>
        <v>0</v>
      </c>
      <c r="I30" s="4">
        <f>H30+G30</f>
        <v>0</v>
      </c>
    </row>
    <row r="31" spans="2:9" s="1" customFormat="1" ht="15">
      <c r="B31" s="36">
        <f>ROW(Tabulka1[[#This Row],[Poř.]])-14</f>
        <v>17</v>
      </c>
      <c r="C31" s="64" t="s">
        <v>47</v>
      </c>
      <c r="D31" s="64" t="s">
        <v>74</v>
      </c>
      <c r="E31" s="71">
        <v>1</v>
      </c>
      <c r="F31" s="38"/>
      <c r="G31" s="3">
        <f t="shared" si="3"/>
        <v>0</v>
      </c>
      <c r="H31" s="3">
        <f t="shared" si="4"/>
        <v>0</v>
      </c>
      <c r="I31" s="4">
        <f t="shared" si="5"/>
        <v>0</v>
      </c>
    </row>
    <row r="32" spans="2:15" ht="15.75" thickBot="1">
      <c r="B32" s="56" t="s">
        <v>7</v>
      </c>
      <c r="C32" s="57"/>
      <c r="D32" s="58"/>
      <c r="E32" s="59"/>
      <c r="F32" s="60"/>
      <c r="G32" s="61">
        <f>SUBTOTAL(109,[Nabídková cena bez DPH])</f>
        <v>0</v>
      </c>
      <c r="H32" s="61">
        <f>SUBTOTAL(109,[DPH])</f>
        <v>0</v>
      </c>
      <c r="I32" s="62">
        <f>SUBTOTAL(109,[Nabídková cena s DPH])</f>
        <v>0</v>
      </c>
      <c r="J32"/>
      <c r="K32"/>
      <c r="L32"/>
      <c r="M32"/>
      <c r="N32"/>
      <c r="O32"/>
    </row>
    <row r="33" spans="2:15" ht="15">
      <c r="B33" s="102" t="s">
        <v>43</v>
      </c>
      <c r="C33" s="103"/>
      <c r="D33" s="103"/>
      <c r="E33" s="103"/>
      <c r="F33" s="103"/>
      <c r="G33" s="103"/>
      <c r="H33" s="103"/>
      <c r="I33" s="104"/>
      <c r="J33" s="19"/>
      <c r="K33" s="19"/>
      <c r="L33" s="19"/>
      <c r="M33" s="19"/>
      <c r="N33" s="16"/>
      <c r="O33" s="16"/>
    </row>
    <row r="34" spans="2:15" ht="15.75" thickBot="1">
      <c r="B34" s="32"/>
      <c r="C34" s="39"/>
      <c r="D34" s="37"/>
      <c r="E34" s="54"/>
      <c r="F34" s="40"/>
      <c r="G34" s="13"/>
      <c r="H34" s="13"/>
      <c r="I34" s="14"/>
      <c r="J34" s="19"/>
      <c r="K34" s="19"/>
      <c r="L34" s="19"/>
      <c r="M34" s="19"/>
      <c r="N34" s="16"/>
      <c r="O34" s="16"/>
    </row>
    <row r="35" spans="2:9" ht="15">
      <c r="B35" s="84" t="s">
        <v>29</v>
      </c>
      <c r="C35" s="85"/>
      <c r="D35" s="85"/>
      <c r="E35" s="85"/>
      <c r="F35" s="85"/>
      <c r="G35" s="85"/>
      <c r="H35" s="85"/>
      <c r="I35" s="86"/>
    </row>
    <row r="36" spans="2:9" ht="15">
      <c r="B36" s="41" t="s">
        <v>30</v>
      </c>
      <c r="C36" s="87" t="s">
        <v>31</v>
      </c>
      <c r="D36" s="87"/>
      <c r="E36" s="87"/>
      <c r="F36" s="87"/>
      <c r="G36" s="87"/>
      <c r="H36" s="87"/>
      <c r="I36" s="88"/>
    </row>
    <row r="37" spans="2:9" ht="15">
      <c r="B37" s="41"/>
      <c r="C37" s="87" t="s">
        <v>32</v>
      </c>
      <c r="D37" s="87"/>
      <c r="E37" s="87"/>
      <c r="F37" s="87"/>
      <c r="G37" s="87"/>
      <c r="H37" s="87"/>
      <c r="I37" s="88"/>
    </row>
    <row r="38" spans="2:9" ht="12.75" customHeight="1">
      <c r="B38" s="76" t="s">
        <v>33</v>
      </c>
      <c r="C38" s="77"/>
      <c r="D38" s="42" t="s">
        <v>34</v>
      </c>
      <c r="E38" s="72" t="s">
        <v>35</v>
      </c>
      <c r="F38" s="82" t="s">
        <v>36</v>
      </c>
      <c r="G38" s="82"/>
      <c r="H38" s="82"/>
      <c r="I38" s="12" t="s">
        <v>37</v>
      </c>
    </row>
    <row r="39" spans="2:9" ht="14.25" customHeight="1">
      <c r="B39" s="78"/>
      <c r="C39" s="79"/>
      <c r="D39" s="43"/>
      <c r="E39" s="73"/>
      <c r="F39" s="83"/>
      <c r="G39" s="83"/>
      <c r="H39" s="83"/>
      <c r="I39" s="8"/>
    </row>
    <row r="40" spans="2:9" ht="15.75" customHeight="1" thickBot="1">
      <c r="B40" s="89"/>
      <c r="C40" s="90"/>
      <c r="D40" s="44"/>
      <c r="E40" s="74"/>
      <c r="F40" s="101"/>
      <c r="G40" s="101"/>
      <c r="H40" s="101"/>
      <c r="I40" s="9"/>
    </row>
    <row r="41" spans="2:8" ht="18" customHeight="1">
      <c r="B41" s="45"/>
      <c r="C41" s="46"/>
      <c r="D41" s="47"/>
      <c r="E41" s="53"/>
      <c r="F41" s="48"/>
      <c r="G41" s="7"/>
      <c r="H41" s="7"/>
    </row>
    <row r="42" spans="2:4" ht="15">
      <c r="B42" s="81" t="s">
        <v>45</v>
      </c>
      <c r="C42" s="81"/>
      <c r="D42" s="81"/>
    </row>
    <row r="43" spans="2:4" ht="15">
      <c r="B43" s="50"/>
      <c r="C43" s="50"/>
      <c r="D43" s="50"/>
    </row>
    <row r="44" spans="2:4" ht="15">
      <c r="B44" s="50"/>
      <c r="C44" s="50"/>
      <c r="D44" s="50"/>
    </row>
    <row r="45" spans="2:4" ht="15">
      <c r="B45" s="50"/>
      <c r="C45" s="50"/>
      <c r="D45" s="50"/>
    </row>
    <row r="46" spans="2:4" ht="15">
      <c r="B46" s="50"/>
      <c r="C46" s="50"/>
      <c r="D46" s="50"/>
    </row>
    <row r="47" spans="2:4" ht="15">
      <c r="B47" s="80"/>
      <c r="C47" s="80"/>
      <c r="D47" s="80"/>
    </row>
    <row r="48" spans="10:15" ht="15">
      <c r="J48" s="20"/>
      <c r="K48" s="20"/>
      <c r="L48" s="20"/>
      <c r="M48" s="20"/>
      <c r="N48" s="17"/>
      <c r="O48" s="17"/>
    </row>
    <row r="49"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sheetData>
  <mergeCells count="32">
    <mergeCell ref="B33:I33"/>
    <mergeCell ref="B1:C1"/>
    <mergeCell ref="H11:I11"/>
    <mergeCell ref="B10:C10"/>
    <mergeCell ref="D10:I10"/>
    <mergeCell ref="B11:C11"/>
    <mergeCell ref="B5:C5"/>
    <mergeCell ref="B7:C7"/>
    <mergeCell ref="B9:C9"/>
    <mergeCell ref="H5:I5"/>
    <mergeCell ref="B35:I35"/>
    <mergeCell ref="C36:I36"/>
    <mergeCell ref="C37:I37"/>
    <mergeCell ref="B40:C40"/>
    <mergeCell ref="B2:C2"/>
    <mergeCell ref="B3:C3"/>
    <mergeCell ref="D2:I2"/>
    <mergeCell ref="D3:I3"/>
    <mergeCell ref="B13:I13"/>
    <mergeCell ref="B6:C6"/>
    <mergeCell ref="D7:I7"/>
    <mergeCell ref="D9:I9"/>
    <mergeCell ref="D6:I6"/>
    <mergeCell ref="B12:I12"/>
    <mergeCell ref="B8:C8"/>
    <mergeCell ref="F40:H40"/>
    <mergeCell ref="B38:C38"/>
    <mergeCell ref="B39:C39"/>
    <mergeCell ref="B47:D47"/>
    <mergeCell ref="B42:D42"/>
    <mergeCell ref="F38:H38"/>
    <mergeCell ref="F39:H39"/>
  </mergeCells>
  <conditionalFormatting sqref="E15:E16 E19:E27">
    <cfRule type="cellIs" priority="4" dxfId="8" operator="lessThan">
      <formula>MIN(#REF!)</formula>
    </cfRule>
  </conditionalFormatting>
  <conditionalFormatting sqref="E31">
    <cfRule type="cellIs" priority="5" dxfId="8" operator="lessThan">
      <formula>MIN(#REF!)</formula>
    </cfRule>
  </conditionalFormatting>
  <conditionalFormatting sqref="E28">
    <cfRule type="cellIs" priority="3" dxfId="8" operator="lessThan">
      <formula>MIN(#REF!)</formula>
    </cfRule>
  </conditionalFormatting>
  <conditionalFormatting sqref="E17:E18">
    <cfRule type="cellIs" priority="2" dxfId="8" operator="lessThan">
      <formula>MIN(#REF!)</formula>
    </cfRule>
  </conditionalFormatting>
  <conditionalFormatting sqref="E29:E30">
    <cfRule type="cellIs" priority="1" dxfId="8" operator="lessThan">
      <formula>MIN(#REF!)</formula>
    </cfRule>
  </conditionalFormatting>
  <hyperlinks>
    <hyperlink ref="D17" r:id="rId1" display="https://www.mall.cz/brasny-uhlopricka-13/tech-protect-airbag-taska-na-notebook-13-100087061022"/>
  </hyperlinks>
  <printOptions/>
  <pageMargins left="0.25" right="0.25" top="0.75" bottom="0.75" header="0.3" footer="0.3"/>
  <pageSetup horizontalDpi="600" verticalDpi="600" orientation="landscape" paperSize="9" r:id="rId5"/>
  <ignoredErrors>
    <ignoredError sqref="F5" numberStoredAsText="1"/>
  </ignoredErrors>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
  <sheetViews>
    <sheetView workbookViewId="0" topLeftCell="A1">
      <selection activeCell="A5" sqref="A5"/>
    </sheetView>
  </sheetViews>
  <sheetFormatPr defaultColWidth="9.140625" defaultRowHeight="15"/>
  <cols>
    <col min="1" max="1" width="28.7109375" style="0" customWidth="1"/>
    <col min="2" max="3" width="7.57421875" style="0" bestFit="1" customWidth="1"/>
    <col min="4" max="4" width="14.421875" style="0" customWidth="1"/>
  </cols>
  <sheetData>
    <row r="3" spans="1:2" ht="15">
      <c r="A3" s="23" t="s">
        <v>42</v>
      </c>
      <c r="B3" s="23" t="s">
        <v>39</v>
      </c>
    </row>
    <row r="4" spans="1:4" ht="15">
      <c r="A4" s="23" t="s">
        <v>40</v>
      </c>
      <c r="B4" s="15">
        <v>5137</v>
      </c>
      <c r="C4" s="15">
        <v>5139</v>
      </c>
      <c r="D4" s="15" t="s">
        <v>41</v>
      </c>
    </row>
    <row r="5" spans="1:4" ht="15">
      <c r="A5" s="24">
        <v>1110200</v>
      </c>
      <c r="B5" s="25"/>
      <c r="C5" s="25">
        <v>0</v>
      </c>
      <c r="D5" s="25">
        <v>0</v>
      </c>
    </row>
    <row r="6" spans="1:4" ht="15">
      <c r="A6" s="24">
        <v>1110400</v>
      </c>
      <c r="B6" s="25">
        <v>0</v>
      </c>
      <c r="C6" s="25"/>
      <c r="D6" s="25">
        <v>0</v>
      </c>
    </row>
    <row r="7" spans="1:4" ht="15">
      <c r="A7" s="24" t="s">
        <v>41</v>
      </c>
      <c r="B7" s="25">
        <v>0</v>
      </c>
      <c r="C7" s="25">
        <v>0</v>
      </c>
      <c r="D7" s="25">
        <v>0</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2022-11-09T09:31:32Z</cp:lastPrinted>
  <dcterms:created xsi:type="dcterms:W3CDTF">2018-09-24T12:46:32Z</dcterms:created>
  <dcterms:modified xsi:type="dcterms:W3CDTF">2024-02-05T12:02:22Z</dcterms:modified>
  <cp:category/>
  <cp:version/>
  <cp:contentType/>
  <cp:contentStatus/>
</cp:coreProperties>
</file>