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t\Desktop\nedbalova\soupis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351 - Přeložka vodovodu" sheetId="12" r:id="rId12"/>
    <sheet name="SO 430 - Veřejné osvětlení" sheetId="13" r:id="rId13"/>
    <sheet name="SO 501 - Úprava teplovodu" sheetId="14" r:id="rId14"/>
    <sheet name="Seznam figur" sheetId="15" r:id="rId15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'SO 000 - Všeobecné položky'!$C$84:$K$166</definedName>
    <definedName name="_xlnm.Print_Area" localSheetId="1">'SO 000 - Všeobecné položky'!$C$4:$J$39,'SO 000 - Všeobecné položky'!$C$72:$J$166</definedName>
    <definedName name="_xlnm.Print_Titles" localSheetId="1">'SO 000 - Všeobecné položky'!$84:$84</definedName>
    <definedName name="_xlnm._FilterDatabase" localSheetId="2" hidden="1">'SO 020 - Příprava území'!$C$85:$K$317</definedName>
    <definedName name="_xlnm.Print_Area" localSheetId="2">'SO 020 - Příprava území'!$C$4:$J$39,'SO 020 - Příprava území'!$C$73:$J$317</definedName>
    <definedName name="_xlnm.Print_Titles" localSheetId="2">'SO 020 - Příprava území'!$85:$85</definedName>
    <definedName name="_xlnm._FilterDatabase" localSheetId="3" hidden="1">'SO 020.1 - Příprava území...'!$C$82:$K$123</definedName>
    <definedName name="_xlnm.Print_Area" localSheetId="3">'SO 020.1 - Příprava území...'!$C$4:$J$39,'SO 020.1 - Příprava území...'!$C$70:$J$123</definedName>
    <definedName name="_xlnm.Print_Titles" localSheetId="3">'SO 020.1 - Příprava území...'!$82:$82</definedName>
    <definedName name="_xlnm._FilterDatabase" localSheetId="4" hidden="1">'SO 110 - Komunikace'!$C$88:$K$609</definedName>
    <definedName name="_xlnm.Print_Area" localSheetId="4">'SO 110 - Komunikace'!$C$4:$J$39,'SO 110 - Komunikace'!$C$76:$J$609</definedName>
    <definedName name="_xlnm.Print_Titles" localSheetId="4">'SO 110 - Komunikace'!$88:$88</definedName>
    <definedName name="_xlnm._FilterDatabase" localSheetId="5" hidden="1">'SO 110.1 - Komunikace- ne...'!$C$85:$K$255</definedName>
    <definedName name="_xlnm.Print_Area" localSheetId="5">'SO 110.1 - Komunikace- ne...'!$C$4:$J$39,'SO 110.1 - Komunikace- ne...'!$C$73:$J$255</definedName>
    <definedName name="_xlnm.Print_Titles" localSheetId="5">'SO 110.1 - Komunikace- ne...'!$85:$85</definedName>
    <definedName name="_xlnm._FilterDatabase" localSheetId="6" hidden="1">'SO 801 - Vegetační úpravy'!$C$83:$K$187</definedName>
    <definedName name="_xlnm.Print_Area" localSheetId="6">'SO 801 - Vegetační úpravy'!$C$4:$J$39,'SO 801 - Vegetační úpravy'!$C$71:$J$187</definedName>
    <definedName name="_xlnm.Print_Titles" localSheetId="6">'SO 801 - Vegetační úpravy'!$83:$83</definedName>
    <definedName name="_xlnm._FilterDatabase" localSheetId="7" hidden="1">'SO 801.1 - Následná péče'!$C$81:$K$145</definedName>
    <definedName name="_xlnm.Print_Area" localSheetId="7">'SO 801.1 - Následná péče'!$C$4:$J$39,'SO 801.1 - Následná péče'!$C$69:$J$145</definedName>
    <definedName name="_xlnm.Print_Titles" localSheetId="7">'SO 801.1 - Následná péče'!$81:$81</definedName>
    <definedName name="_xlnm._FilterDatabase" localSheetId="8" hidden="1">'SO 870 - Náhradní výsadba'!$C$83:$K$172</definedName>
    <definedName name="_xlnm.Print_Area" localSheetId="8">'SO 870 - Náhradní výsadba'!$C$4:$J$39,'SO 870 - Náhradní výsadba'!$C$71:$J$172</definedName>
    <definedName name="_xlnm.Print_Titles" localSheetId="8">'SO 870 - Náhradní výsadba'!$83:$83</definedName>
    <definedName name="_xlnm._FilterDatabase" localSheetId="9" hidden="1">'SO 920 - Dětské hřiště'!$C$87:$K$192</definedName>
    <definedName name="_xlnm.Print_Area" localSheetId="9">'SO 920 - Dětské hřiště'!$C$4:$J$39,'SO 920 - Dětské hřiště'!$C$75:$J$192</definedName>
    <definedName name="_xlnm.Print_Titles" localSheetId="9">'SO 920 - Dětské hřiště'!$87:$87</definedName>
    <definedName name="_xlnm._FilterDatabase" localSheetId="10" hidden="1">'SO 301 - Přípojky vpustí'!$C$86:$K$224</definedName>
    <definedName name="_xlnm.Print_Area" localSheetId="10">'SO 301 - Přípojky vpustí'!$C$4:$J$39,'SO 301 - Přípojky vpustí'!$C$74:$J$224</definedName>
    <definedName name="_xlnm.Print_Titles" localSheetId="10">'SO 301 - Přípojky vpustí'!$86:$86</definedName>
    <definedName name="_xlnm._FilterDatabase" localSheetId="11" hidden="1">'SO 351 - Přeložka vodovodu'!$C$88:$K$285</definedName>
    <definedName name="_xlnm.Print_Area" localSheetId="11">'SO 351 - Přeložka vodovodu'!$C$4:$J$39,'SO 351 - Přeložka vodovodu'!$C$76:$J$285</definedName>
    <definedName name="_xlnm.Print_Titles" localSheetId="11">'SO 351 - Přeložka vodovodu'!$88:$88</definedName>
    <definedName name="_xlnm._FilterDatabase" localSheetId="12" hidden="1">'SO 430 - Veřejné osvětlení'!$C$86:$K$296</definedName>
    <definedName name="_xlnm.Print_Area" localSheetId="12">'SO 430 - Veřejné osvětlení'!$C$4:$J$39,'SO 430 - Veřejné osvětlení'!$C$74:$J$296</definedName>
    <definedName name="_xlnm.Print_Titles" localSheetId="12">'SO 430 - Veřejné osvětlení'!$86:$86</definedName>
    <definedName name="_xlnm._FilterDatabase" localSheetId="13" hidden="1">'SO 501 - Úprava teplovodu'!$C$80:$K$147</definedName>
    <definedName name="_xlnm.Print_Area" localSheetId="13">'SO 501 - Úprava teplovodu'!$C$4:$J$39,'SO 501 - Úprava teplovodu'!$C$68:$J$147</definedName>
    <definedName name="_xlnm.Print_Titles" localSheetId="13">'SO 501 - Úprava teplovodu'!$80:$80</definedName>
    <definedName name="_xlnm.Print_Area" localSheetId="14">'Seznam figur'!$C$4:$G$124</definedName>
    <definedName name="_xlnm.Print_Titles" localSheetId="14">'Seznam figur'!$9:$9</definedName>
  </definedNames>
  <calcPr/>
</workbook>
</file>

<file path=xl/calcChain.xml><?xml version="1.0" encoding="utf-8"?>
<calcChain xmlns="http://schemas.openxmlformats.org/spreadsheetml/2006/main">
  <c i="15" l="1" r="D7"/>
  <c i="14" r="J37"/>
  <c r="J36"/>
  <c i="1" r="AY67"/>
  <c i="14" r="J35"/>
  <c i="1" r="AX67"/>
  <c i="14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3"/>
  <c r="BH83"/>
  <c r="BG83"/>
  <c r="BF83"/>
  <c r="T83"/>
  <c r="R83"/>
  <c r="P83"/>
  <c r="J78"/>
  <c r="F75"/>
  <c r="E73"/>
  <c r="J55"/>
  <c r="F52"/>
  <c r="E50"/>
  <c r="J21"/>
  <c r="E21"/>
  <c r="J77"/>
  <c r="J20"/>
  <c r="J18"/>
  <c r="E18"/>
  <c r="F55"/>
  <c r="J17"/>
  <c r="J15"/>
  <c r="E15"/>
  <c r="F77"/>
  <c r="J14"/>
  <c r="J12"/>
  <c r="J52"/>
  <c r="E7"/>
  <c r="E71"/>
  <c i="13" r="J37"/>
  <c r="J36"/>
  <c i="1" r="AY66"/>
  <c i="13" r="J35"/>
  <c i="1" r="AX66"/>
  <c i="13"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1"/>
  <c r="E79"/>
  <c r="J55"/>
  <c r="J54"/>
  <c r="F52"/>
  <c r="E50"/>
  <c r="J18"/>
  <c r="E18"/>
  <c r="F84"/>
  <c r="J17"/>
  <c r="J15"/>
  <c r="E15"/>
  <c r="F83"/>
  <c r="J14"/>
  <c r="J12"/>
  <c r="J52"/>
  <c r="E7"/>
  <c r="E77"/>
  <c i="12" r="J37"/>
  <c r="J36"/>
  <c i="1" r="AY65"/>
  <c i="12" r="J35"/>
  <c i="1" r="AX65"/>
  <c i="12"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T261"/>
  <c r="T260"/>
  <c r="R262"/>
  <c r="R261"/>
  <c r="R260"/>
  <c r="P262"/>
  <c r="P261"/>
  <c r="P260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48"/>
  <c r="BH248"/>
  <c r="BG248"/>
  <c r="BF248"/>
  <c r="T248"/>
  <c r="R248"/>
  <c r="P248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4"/>
  <c r="BH214"/>
  <c r="BG214"/>
  <c r="BF214"/>
  <c r="T214"/>
  <c r="R214"/>
  <c r="P214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64"/>
  <c r="R165"/>
  <c r="R164"/>
  <c r="P165"/>
  <c r="P164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1"/>
  <c r="BH121"/>
  <c r="BG121"/>
  <c r="BF121"/>
  <c r="T121"/>
  <c r="R121"/>
  <c r="P121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85"/>
  <c r="J14"/>
  <c r="J12"/>
  <c r="J83"/>
  <c r="E7"/>
  <c r="E79"/>
  <c i="11" r="J37"/>
  <c r="J36"/>
  <c i="1" r="AY64"/>
  <c i="11" r="J35"/>
  <c i="1" r="AX64"/>
  <c i="11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58"/>
  <c r="R165"/>
  <c r="R158"/>
  <c r="P165"/>
  <c r="P158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84"/>
  <c r="J17"/>
  <c r="J15"/>
  <c r="E15"/>
  <c r="F83"/>
  <c r="J14"/>
  <c r="J12"/>
  <c r="J81"/>
  <c r="E7"/>
  <c r="E48"/>
  <c i="10" r="J130"/>
  <c r="J37"/>
  <c r="J36"/>
  <c i="1" r="AY63"/>
  <c i="10" r="J35"/>
  <c i="1" r="AX63"/>
  <c i="10" r="BI191"/>
  <c r="BH191"/>
  <c r="BG191"/>
  <c r="BF191"/>
  <c r="T191"/>
  <c r="T190"/>
  <c r="T189"/>
  <c r="R191"/>
  <c r="R190"/>
  <c r="R189"/>
  <c r="P191"/>
  <c r="P190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6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0"/>
  <c r="BH100"/>
  <c r="BG100"/>
  <c r="BF100"/>
  <c r="T100"/>
  <c r="T90"/>
  <c r="R100"/>
  <c r="R90"/>
  <c r="P100"/>
  <c r="P9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48"/>
  <c i="9" r="J162"/>
  <c r="J37"/>
  <c r="J36"/>
  <c i="1" r="AY62"/>
  <c i="9" r="J35"/>
  <c i="1" r="AX62"/>
  <c i="9" r="BI169"/>
  <c r="BH169"/>
  <c r="BG169"/>
  <c r="BF169"/>
  <c r="T169"/>
  <c r="T168"/>
  <c r="R169"/>
  <c r="R168"/>
  <c r="P169"/>
  <c r="P168"/>
  <c r="BI164"/>
  <c r="BH164"/>
  <c r="BG164"/>
  <c r="BF164"/>
  <c r="T164"/>
  <c r="T163"/>
  <c r="R164"/>
  <c r="R163"/>
  <c r="P164"/>
  <c r="P163"/>
  <c r="J62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48"/>
  <c i="8" r="J37"/>
  <c r="J36"/>
  <c i="1" r="AY61"/>
  <c i="8" r="J35"/>
  <c i="1" r="AX61"/>
  <c i="8"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7" r="J37"/>
  <c r="J36"/>
  <c i="1" r="AY60"/>
  <c i="7" r="J35"/>
  <c i="1" r="AX60"/>
  <c i="7"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5"/>
  <c r="BH95"/>
  <c r="BG95"/>
  <c r="BF95"/>
  <c r="T95"/>
  <c r="R95"/>
  <c r="P95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6" r="J37"/>
  <c r="J36"/>
  <c i="1" r="AY59"/>
  <c i="6" r="J35"/>
  <c i="1" r="AX59"/>
  <c i="6"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76"/>
  <c i="5" r="J609"/>
  <c r="T608"/>
  <c r="R608"/>
  <c r="P608"/>
  <c r="BK608"/>
  <c r="J608"/>
  <c r="J68"/>
  <c r="J37"/>
  <c r="J36"/>
  <c i="1" r="AY58"/>
  <c i="5" r="J35"/>
  <c i="1" r="AX58"/>
  <c i="5" r="J69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6"/>
  <c r="BH566"/>
  <c r="BG566"/>
  <c r="BF566"/>
  <c r="T566"/>
  <c r="R566"/>
  <c r="P566"/>
  <c r="BI561"/>
  <c r="BH561"/>
  <c r="BG561"/>
  <c r="BF561"/>
  <c r="T561"/>
  <c r="R561"/>
  <c r="P561"/>
  <c r="BI558"/>
  <c r="BH558"/>
  <c r="BG558"/>
  <c r="BF558"/>
  <c r="T558"/>
  <c r="R558"/>
  <c r="P558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8"/>
  <c r="BH458"/>
  <c r="BG458"/>
  <c r="BF458"/>
  <c r="T458"/>
  <c r="R458"/>
  <c r="P458"/>
  <c r="BI453"/>
  <c r="BH453"/>
  <c r="BG453"/>
  <c r="BF453"/>
  <c r="T453"/>
  <c r="R453"/>
  <c r="P453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56"/>
  <c r="BH356"/>
  <c r="BG356"/>
  <c r="BF356"/>
  <c r="T356"/>
  <c r="R356"/>
  <c r="P356"/>
  <c r="BI345"/>
  <c r="BH345"/>
  <c r="BG345"/>
  <c r="BF345"/>
  <c r="T345"/>
  <c r="R345"/>
  <c r="P345"/>
  <c r="BI338"/>
  <c r="BH338"/>
  <c r="BG338"/>
  <c r="BF338"/>
  <c r="T338"/>
  <c r="R338"/>
  <c r="P338"/>
  <c r="BI324"/>
  <c r="BH324"/>
  <c r="BG324"/>
  <c r="BF324"/>
  <c r="T324"/>
  <c r="R324"/>
  <c r="P324"/>
  <c r="BI313"/>
  <c r="BH313"/>
  <c r="BG313"/>
  <c r="BF313"/>
  <c r="T313"/>
  <c r="R313"/>
  <c r="P313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34"/>
  <c r="BH234"/>
  <c r="BG234"/>
  <c r="BF234"/>
  <c r="T234"/>
  <c r="R234"/>
  <c r="P234"/>
  <c r="BI222"/>
  <c r="BH222"/>
  <c r="BG222"/>
  <c r="BF222"/>
  <c r="T222"/>
  <c r="R222"/>
  <c r="P222"/>
  <c r="BI214"/>
  <c r="BH214"/>
  <c r="BG214"/>
  <c r="BF214"/>
  <c r="T214"/>
  <c r="R214"/>
  <c r="P214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08"/>
  <c r="BH108"/>
  <c r="BG108"/>
  <c r="BF108"/>
  <c r="T108"/>
  <c r="R108"/>
  <c r="P108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52"/>
  <c r="E7"/>
  <c r="E79"/>
  <c i="4" r="J123"/>
  <c r="J37"/>
  <c r="J36"/>
  <c i="1" r="AY57"/>
  <c i="4" r="J35"/>
  <c i="1" r="AX57"/>
  <c i="4" r="J6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3" r="J37"/>
  <c r="J36"/>
  <c i="1" r="AY56"/>
  <c i="3" r="J35"/>
  <c i="1" r="AX56"/>
  <c i="3" r="BI316"/>
  <c r="BH316"/>
  <c r="BG316"/>
  <c r="BF316"/>
  <c r="T316"/>
  <c r="T315"/>
  <c r="T314"/>
  <c r="R316"/>
  <c r="R315"/>
  <c r="R314"/>
  <c r="P316"/>
  <c r="P315"/>
  <c r="P314"/>
  <c r="BI309"/>
  <c r="BH309"/>
  <c r="BG309"/>
  <c r="BF309"/>
  <c r="T309"/>
  <c r="R309"/>
  <c r="P309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4"/>
  <c r="BH104"/>
  <c r="BG104"/>
  <c r="BF104"/>
  <c r="T104"/>
  <c r="R104"/>
  <c r="P104"/>
  <c r="BI100"/>
  <c r="BH100"/>
  <c r="BG100"/>
  <c r="BF100"/>
  <c r="T100"/>
  <c r="R100"/>
  <c r="P100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80"/>
  <c r="E7"/>
  <c r="E48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BK135"/>
  <c i="1" r="AS54"/>
  <c i="2" r="J135"/>
  <c r="BK124"/>
  <c r="BK120"/>
  <c r="J115"/>
  <c r="BK108"/>
  <c r="J105"/>
  <c r="BK96"/>
  <c r="BK92"/>
  <c r="J88"/>
  <c i="3" r="BK306"/>
  <c r="J285"/>
  <c r="BK254"/>
  <c r="J196"/>
  <c r="BK165"/>
  <c r="J123"/>
  <c r="J316"/>
  <c r="BK293"/>
  <c r="BK245"/>
  <c r="J201"/>
  <c r="J155"/>
  <c r="BK141"/>
  <c r="J112"/>
  <c r="J249"/>
  <c r="J236"/>
  <c r="BK206"/>
  <c r="J191"/>
  <c r="J171"/>
  <c r="BK146"/>
  <c r="BK112"/>
  <c r="BK89"/>
  <c r="BK285"/>
  <c r="BK260"/>
  <c r="J232"/>
  <c r="BK211"/>
  <c r="J181"/>
  <c r="J133"/>
  <c i="4" r="J95"/>
  <c r="J102"/>
  <c r="BK90"/>
  <c r="J106"/>
  <c r="J90"/>
  <c i="5" r="BK592"/>
  <c r="J558"/>
  <c r="J507"/>
  <c r="J469"/>
  <c r="BK453"/>
  <c r="BK424"/>
  <c r="J403"/>
  <c r="BK356"/>
  <c r="J302"/>
  <c r="BK267"/>
  <c r="BK259"/>
  <c r="BK247"/>
  <c r="J196"/>
  <c r="BK108"/>
  <c r="J588"/>
  <c r="BK569"/>
  <c r="BK558"/>
  <c r="BK533"/>
  <c r="J498"/>
  <c r="BK488"/>
  <c r="J444"/>
  <c r="J282"/>
  <c r="BK252"/>
  <c r="BK202"/>
  <c r="BK135"/>
  <c r="J119"/>
  <c r="J601"/>
  <c r="BK530"/>
  <c r="J514"/>
  <c r="J483"/>
  <c r="BK444"/>
  <c r="BK403"/>
  <c r="J387"/>
  <c r="BK324"/>
  <c r="J276"/>
  <c r="J255"/>
  <c r="J214"/>
  <c r="BK191"/>
  <c r="BK154"/>
  <c r="J135"/>
  <c r="BK588"/>
  <c r="BK574"/>
  <c r="J533"/>
  <c r="BK523"/>
  <c r="BK495"/>
  <c r="BK491"/>
  <c r="J473"/>
  <c r="BK434"/>
  <c r="J398"/>
  <c r="J345"/>
  <c r="J287"/>
  <c r="J202"/>
  <c r="J172"/>
  <c r="BK119"/>
  <c i="6" r="BK252"/>
  <c r="J235"/>
  <c r="J231"/>
  <c r="J217"/>
  <c r="BK211"/>
  <c r="BK205"/>
  <c r="J199"/>
  <c r="BK195"/>
  <c r="BK181"/>
  <c r="BK175"/>
  <c r="BK156"/>
  <c r="J110"/>
  <c r="J240"/>
  <c r="J211"/>
  <c r="J149"/>
  <c r="J123"/>
  <c r="BK97"/>
  <c r="BK249"/>
  <c r="J223"/>
  <c r="BK187"/>
  <c r="J138"/>
  <c r="J97"/>
  <c r="BK240"/>
  <c r="BK199"/>
  <c r="J175"/>
  <c r="BK149"/>
  <c r="BK104"/>
  <c i="7" r="BK171"/>
  <c r="BK145"/>
  <c r="J132"/>
  <c r="BK87"/>
  <c r="J166"/>
  <c r="BK137"/>
  <c r="BK116"/>
  <c r="J171"/>
  <c r="J158"/>
  <c r="BK123"/>
  <c r="J103"/>
  <c r="BK184"/>
  <c r="J153"/>
  <c r="J108"/>
  <c i="8" r="BK104"/>
  <c r="J139"/>
  <c r="BK114"/>
  <c r="BK109"/>
  <c r="J95"/>
  <c r="BK90"/>
  <c r="J85"/>
  <c r="BK139"/>
  <c r="J129"/>
  <c r="J119"/>
  <c r="J90"/>
  <c r="J142"/>
  <c r="BK124"/>
  <c r="BK99"/>
  <c r="BK85"/>
  <c i="9" r="J150"/>
  <c r="J100"/>
  <c r="BK169"/>
  <c r="J143"/>
  <c r="BK122"/>
  <c r="BK111"/>
  <c r="J169"/>
  <c r="BK143"/>
  <c r="BK126"/>
  <c r="J104"/>
  <c r="BK147"/>
  <c r="J126"/>
  <c r="BK104"/>
  <c i="10" r="J176"/>
  <c r="J151"/>
  <c r="J141"/>
  <c r="BK100"/>
  <c r="BK176"/>
  <c r="J162"/>
  <c r="BK141"/>
  <c r="BK132"/>
  <c r="J100"/>
  <c r="BK162"/>
  <c r="BK151"/>
  <c r="BK135"/>
  <c r="J191"/>
  <c r="J169"/>
  <c r="BK120"/>
  <c r="BK95"/>
  <c i="11" r="BK211"/>
  <c r="J199"/>
  <c r="BK159"/>
  <c r="J107"/>
  <c r="BK90"/>
  <c r="BK206"/>
  <c r="J194"/>
  <c r="BK180"/>
  <c r="J152"/>
  <c r="J122"/>
  <c r="J221"/>
  <c r="BK201"/>
  <c r="BK184"/>
  <c r="BK142"/>
  <c r="J180"/>
  <c r="J128"/>
  <c i="12" r="J277"/>
  <c r="J233"/>
  <c r="BK198"/>
  <c r="J158"/>
  <c r="BK92"/>
  <c r="BK262"/>
  <c r="J239"/>
  <c r="BK207"/>
  <c r="J180"/>
  <c r="BK134"/>
  <c r="J280"/>
  <c r="J262"/>
  <c r="BK248"/>
  <c r="BK227"/>
  <c r="J214"/>
  <c r="BK180"/>
  <c r="BK140"/>
  <c r="J107"/>
  <c r="BK277"/>
  <c r="J224"/>
  <c r="J207"/>
  <c r="J198"/>
  <c r="BK182"/>
  <c r="J154"/>
  <c r="BK128"/>
  <c r="BK107"/>
  <c i="13" r="BK285"/>
  <c r="BK273"/>
  <c r="BK263"/>
  <c r="J250"/>
  <c r="BK233"/>
  <c r="J223"/>
  <c r="BK208"/>
  <c r="J196"/>
  <c r="J178"/>
  <c r="BK153"/>
  <c r="J144"/>
  <c r="J122"/>
  <c r="J114"/>
  <c r="BK107"/>
  <c r="J89"/>
  <c r="J285"/>
  <c r="J263"/>
  <c r="J239"/>
  <c r="J228"/>
  <c r="BK198"/>
  <c r="J176"/>
  <c r="BK165"/>
  <c r="BK141"/>
  <c r="BK124"/>
  <c r="BK101"/>
  <c r="J290"/>
  <c r="BK266"/>
  <c r="BK245"/>
  <c r="J217"/>
  <c r="BK200"/>
  <c r="BK186"/>
  <c r="BK173"/>
  <c r="J147"/>
  <c r="J129"/>
  <c r="BK120"/>
  <c r="BK114"/>
  <c r="BK295"/>
  <c r="J282"/>
  <c r="J252"/>
  <c r="J245"/>
  <c r="BK237"/>
  <c r="BK228"/>
  <c r="J220"/>
  <c r="J198"/>
  <c r="J173"/>
  <c r="BK162"/>
  <c r="J156"/>
  <c r="J127"/>
  <c r="J104"/>
  <c r="J92"/>
  <c i="14" r="BK119"/>
  <c r="J88"/>
  <c r="BK136"/>
  <c r="BK88"/>
  <c r="J140"/>
  <c r="BK126"/>
  <c r="J110"/>
  <c r="BK100"/>
  <c r="J134"/>
  <c r="J123"/>
  <c r="BK103"/>
  <c i="2" r="J141"/>
  <c r="BK99"/>
  <c r="BK158"/>
  <c r="BK153"/>
  <c r="BK145"/>
  <c r="J131"/>
  <c r="BK149"/>
  <c r="BK128"/>
  <c r="BK115"/>
  <c r="J111"/>
  <c r="BK105"/>
  <c r="J102"/>
  <c r="J96"/>
  <c r="BK88"/>
  <c i="3" r="J309"/>
  <c r="J293"/>
  <c r="J264"/>
  <c r="BK240"/>
  <c r="BK191"/>
  <c r="BK171"/>
  <c r="BK155"/>
  <c r="J306"/>
  <c r="BK270"/>
  <c r="J227"/>
  <c r="J211"/>
  <c r="J175"/>
  <c r="BK151"/>
  <c r="J137"/>
  <c r="J260"/>
  <c r="J240"/>
  <c r="BK227"/>
  <c r="BK175"/>
  <c r="J151"/>
  <c r="BK123"/>
  <c r="BK316"/>
  <c r="J270"/>
  <c r="BK236"/>
  <c r="BK221"/>
  <c r="J206"/>
  <c r="BK137"/>
  <c r="J89"/>
  <c i="4" r="J86"/>
  <c r="BK106"/>
  <c r="J112"/>
  <c r="BK95"/>
  <c i="5" r="BK566"/>
  <c r="BK519"/>
  <c r="J491"/>
  <c r="BK458"/>
  <c r="J434"/>
  <c r="BK407"/>
  <c r="BK365"/>
  <c r="J338"/>
  <c r="BK287"/>
  <c r="J263"/>
  <c r="J252"/>
  <c r="J206"/>
  <c r="J144"/>
  <c r="J596"/>
  <c r="J574"/>
  <c r="J561"/>
  <c r="BK551"/>
  <c r="J519"/>
  <c r="J504"/>
  <c r="BK462"/>
  <c r="J407"/>
  <c r="BK294"/>
  <c r="J267"/>
  <c r="BK234"/>
  <c r="J126"/>
  <c r="J604"/>
  <c r="BK561"/>
  <c r="BK536"/>
  <c r="J523"/>
  <c r="J488"/>
  <c r="BK473"/>
  <c r="J412"/>
  <c r="J376"/>
  <c r="BK302"/>
  <c r="BK282"/>
  <c r="J259"/>
  <c r="BK222"/>
  <c r="BK181"/>
  <c r="J163"/>
  <c r="J108"/>
  <c r="J592"/>
  <c r="J579"/>
  <c r="J569"/>
  <c r="J530"/>
  <c r="BK504"/>
  <c r="J479"/>
  <c r="J462"/>
  <c r="BK440"/>
  <c r="J424"/>
  <c r="BK338"/>
  <c r="BK313"/>
  <c r="J222"/>
  <c r="J191"/>
  <c r="J154"/>
  <c r="BK92"/>
  <c i="6" r="J249"/>
  <c r="BK130"/>
  <c r="J244"/>
  <c r="BK223"/>
  <c r="BK191"/>
  <c r="BK138"/>
  <c r="BK117"/>
  <c r="J252"/>
  <c r="BK226"/>
  <c r="J191"/>
  <c r="J142"/>
  <c r="J117"/>
  <c r="BK93"/>
  <c r="BK235"/>
  <c r="J187"/>
  <c r="J156"/>
  <c r="J130"/>
  <c i="7" r="BK174"/>
  <c r="BK149"/>
  <c r="J141"/>
  <c r="BK103"/>
  <c r="J180"/>
  <c r="BK141"/>
  <c r="BK132"/>
  <c r="J112"/>
  <c r="BK166"/>
  <c r="J145"/>
  <c r="J116"/>
  <c r="J87"/>
  <c r="BK158"/>
  <c r="J123"/>
  <c i="8" r="BK119"/>
  <c r="BK142"/>
  <c r="BK129"/>
  <c r="J133"/>
  <c r="J104"/>
  <c r="BK95"/>
  <c i="9" r="J155"/>
  <c r="BK115"/>
  <c r="BK87"/>
  <c r="J147"/>
  <c r="BK134"/>
  <c r="J115"/>
  <c r="J92"/>
  <c r="BK150"/>
  <c r="J131"/>
  <c r="BK107"/>
  <c r="J164"/>
  <c r="J134"/>
  <c r="BK117"/>
  <c r="BK92"/>
  <c i="10" r="J160"/>
  <c r="BK148"/>
  <c r="J120"/>
  <c r="J185"/>
  <c r="J173"/>
  <c r="BK160"/>
  <c r="BK138"/>
  <c r="J112"/>
  <c r="BK191"/>
  <c r="BK156"/>
  <c r="J144"/>
  <c r="BK117"/>
  <c r="BK185"/>
  <c r="J148"/>
  <c r="BK112"/>
  <c i="11" r="J218"/>
  <c r="J206"/>
  <c r="BK194"/>
  <c r="BK152"/>
  <c r="J97"/>
  <c r="BK218"/>
  <c r="J211"/>
  <c r="J192"/>
  <c r="BK172"/>
  <c r="J134"/>
  <c r="BK115"/>
  <c r="J215"/>
  <c r="BK192"/>
  <c r="J159"/>
  <c r="BK97"/>
  <c r="J172"/>
  <c r="BK134"/>
  <c r="J115"/>
  <c r="J90"/>
  <c i="12" r="BK239"/>
  <c r="J200"/>
  <c r="J182"/>
  <c r="J128"/>
  <c r="BK268"/>
  <c r="J248"/>
  <c r="BK224"/>
  <c r="J188"/>
  <c r="BK158"/>
  <c r="BK280"/>
  <c r="J268"/>
  <c r="BK254"/>
  <c r="BK242"/>
  <c r="BK193"/>
  <c r="BK172"/>
  <c r="BK148"/>
  <c r="BK121"/>
  <c r="BK101"/>
  <c r="BK257"/>
  <c r="BK222"/>
  <c r="BK205"/>
  <c r="BK188"/>
  <c r="J172"/>
  <c r="J140"/>
  <c r="J121"/>
  <c i="13" r="J293"/>
  <c r="BK279"/>
  <c r="J269"/>
  <c r="J257"/>
  <c r="BK248"/>
  <c r="BK230"/>
  <c r="BK217"/>
  <c r="BK205"/>
  <c r="J190"/>
  <c r="BK168"/>
  <c r="BK150"/>
  <c r="BK135"/>
  <c r="J120"/>
  <c r="BK110"/>
  <c r="BK92"/>
  <c r="BK288"/>
  <c r="J273"/>
  <c r="BK257"/>
  <c r="J233"/>
  <c r="J200"/>
  <c r="BK190"/>
  <c r="J168"/>
  <c r="J153"/>
  <c r="J135"/>
  <c r="J107"/>
  <c r="BK95"/>
  <c r="BK269"/>
  <c r="BK260"/>
  <c r="BK220"/>
  <c r="J208"/>
  <c r="BK193"/>
  <c r="J183"/>
  <c r="BK156"/>
  <c r="BK144"/>
  <c r="BK127"/>
  <c r="J118"/>
  <c r="BK98"/>
  <c r="J295"/>
  <c r="BK276"/>
  <c r="BK250"/>
  <c r="J242"/>
  <c r="J235"/>
  <c r="BK225"/>
  <c r="BK214"/>
  <c r="J188"/>
  <c r="BK176"/>
  <c r="J165"/>
  <c r="J141"/>
  <c r="BK129"/>
  <c r="BK116"/>
  <c r="J95"/>
  <c i="14" r="J130"/>
  <c r="J94"/>
  <c r="BK140"/>
  <c r="BK110"/>
  <c r="J145"/>
  <c r="J136"/>
  <c r="BK123"/>
  <c r="BK107"/>
  <c r="BK145"/>
  <c r="BK130"/>
  <c r="J113"/>
  <c r="BK94"/>
  <c i="2" r="BK141"/>
  <c r="J128"/>
  <c r="J163"/>
  <c r="J158"/>
  <c r="J149"/>
  <c r="J145"/>
  <c r="BK163"/>
  <c r="J153"/>
  <c r="BK131"/>
  <c r="J124"/>
  <c r="J120"/>
  <c r="BK111"/>
  <c r="J108"/>
  <c r="BK102"/>
  <c r="J99"/>
  <c r="J92"/>
  <c i="3" r="BK309"/>
  <c r="BK299"/>
  <c r="BK279"/>
  <c r="BK249"/>
  <c r="J216"/>
  <c r="BK186"/>
  <c r="BK160"/>
  <c r="J104"/>
  <c r="J299"/>
  <c r="J254"/>
  <c r="J221"/>
  <c r="BK181"/>
  <c r="J146"/>
  <c r="J141"/>
  <c r="J100"/>
  <c r="J245"/>
  <c r="BK232"/>
  <c r="BK196"/>
  <c r="J186"/>
  <c r="J160"/>
  <c r="BK133"/>
  <c r="BK104"/>
  <c r="J279"/>
  <c r="BK264"/>
  <c r="BK216"/>
  <c r="BK201"/>
  <c r="J165"/>
  <c r="BK100"/>
  <c i="4" r="J118"/>
  <c r="BK112"/>
  <c r="BK118"/>
  <c r="BK102"/>
  <c r="BK86"/>
  <c i="5" r="BK579"/>
  <c r="J536"/>
  <c r="BK514"/>
  <c r="BK483"/>
  <c r="J440"/>
  <c r="BK412"/>
  <c r="BK387"/>
  <c r="BK345"/>
  <c r="J313"/>
  <c r="BK271"/>
  <c r="BK255"/>
  <c r="BK214"/>
  <c r="J181"/>
  <c r="J92"/>
  <c r="J585"/>
  <c r="J566"/>
  <c r="BK544"/>
  <c r="BK507"/>
  <c r="J495"/>
  <c r="J458"/>
  <c r="BK376"/>
  <c r="BK276"/>
  <c r="J247"/>
  <c r="BK163"/>
  <c r="BK604"/>
  <c r="BK601"/>
  <c r="J551"/>
  <c r="BK526"/>
  <c r="J493"/>
  <c r="BK479"/>
  <c r="J430"/>
  <c r="BK398"/>
  <c r="J365"/>
  <c r="J294"/>
  <c r="J271"/>
  <c r="J234"/>
  <c r="BK206"/>
  <c r="BK172"/>
  <c r="BK144"/>
  <c r="BK596"/>
  <c r="BK585"/>
  <c r="J544"/>
  <c r="J526"/>
  <c r="BK498"/>
  <c r="BK493"/>
  <c r="BK469"/>
  <c r="J453"/>
  <c r="BK430"/>
  <c r="J356"/>
  <c r="J324"/>
  <c r="BK263"/>
  <c r="BK196"/>
  <c r="BK126"/>
  <c i="6" r="BK244"/>
  <c r="J89"/>
  <c r="J226"/>
  <c r="J205"/>
  <c r="BK165"/>
  <c r="J104"/>
  <c r="J93"/>
  <c r="BK231"/>
  <c r="BK217"/>
  <c r="J181"/>
  <c r="BK123"/>
  <c r="BK110"/>
  <c r="BK89"/>
  <c r="J195"/>
  <c r="J165"/>
  <c r="BK142"/>
  <c i="7" r="BK180"/>
  <c r="BK153"/>
  <c r="J137"/>
  <c r="BK108"/>
  <c r="J184"/>
  <c r="BK162"/>
  <c r="J128"/>
  <c r="J95"/>
  <c r="J162"/>
  <c r="BK128"/>
  <c r="BK95"/>
  <c r="J174"/>
  <c r="J149"/>
  <c r="BK112"/>
  <c i="8" r="J114"/>
  <c r="BK133"/>
  <c r="J124"/>
  <c r="J109"/>
  <c r="J99"/>
  <c i="9" r="BK158"/>
  <c r="J122"/>
  <c r="J96"/>
  <c r="BK164"/>
  <c r="BK139"/>
  <c r="J117"/>
  <c r="BK96"/>
  <c r="BK155"/>
  <c r="J139"/>
  <c r="J111"/>
  <c r="BK100"/>
  <c r="J158"/>
  <c r="BK131"/>
  <c r="J107"/>
  <c r="J87"/>
  <c i="10" r="J156"/>
  <c r="BK144"/>
  <c r="J117"/>
  <c r="J182"/>
  <c r="BK169"/>
  <c r="J154"/>
  <c r="J135"/>
  <c r="J95"/>
  <c r="BK173"/>
  <c r="BK154"/>
  <c r="J138"/>
  <c r="J91"/>
  <c r="BK182"/>
  <c r="J132"/>
  <c r="BK91"/>
  <c i="11" r="BK215"/>
  <c r="J201"/>
  <c r="BK188"/>
  <c r="J142"/>
  <c r="J102"/>
  <c r="BK221"/>
  <c r="BK199"/>
  <c r="J197"/>
  <c r="J188"/>
  <c r="J165"/>
  <c r="BK128"/>
  <c r="BK107"/>
  <c r="BK197"/>
  <c r="BK165"/>
  <c r="J148"/>
  <c r="J184"/>
  <c r="BK148"/>
  <c r="BK122"/>
  <c r="BK102"/>
  <c i="12" r="J242"/>
  <c r="J205"/>
  <c r="J196"/>
  <c r="J148"/>
  <c r="BK274"/>
  <c r="J254"/>
  <c r="BK233"/>
  <c r="J193"/>
  <c r="J165"/>
  <c r="J101"/>
  <c r="J274"/>
  <c r="J257"/>
  <c r="J222"/>
  <c r="BK196"/>
  <c r="J190"/>
  <c r="BK154"/>
  <c r="BK113"/>
  <c r="J92"/>
  <c r="J227"/>
  <c r="BK214"/>
  <c r="BK200"/>
  <c r="BK190"/>
  <c r="BK165"/>
  <c r="J134"/>
  <c r="J113"/>
  <c i="13" r="BK282"/>
  <c r="J276"/>
  <c r="J266"/>
  <c r="J254"/>
  <c r="J237"/>
  <c r="J225"/>
  <c r="BK211"/>
  <c r="J193"/>
  <c r="BK183"/>
  <c r="BK159"/>
  <c r="BK147"/>
  <c r="BK132"/>
  <c r="BK118"/>
  <c r="BK104"/>
  <c r="BK290"/>
  <c r="J279"/>
  <c r="J260"/>
  <c r="BK235"/>
  <c r="J205"/>
  <c r="BK196"/>
  <c r="BK171"/>
  <c r="J162"/>
  <c r="BK138"/>
  <c r="J110"/>
  <c r="J98"/>
  <c r="J288"/>
  <c r="BK252"/>
  <c r="BK242"/>
  <c r="J214"/>
  <c r="BK188"/>
  <c r="BK178"/>
  <c r="J150"/>
  <c r="J132"/>
  <c r="BK122"/>
  <c r="J116"/>
  <c r="BK89"/>
  <c r="BK293"/>
  <c r="BK254"/>
  <c r="J248"/>
  <c r="BK239"/>
  <c r="J230"/>
  <c r="BK223"/>
  <c r="J211"/>
  <c r="J186"/>
  <c r="J171"/>
  <c r="J159"/>
  <c r="J138"/>
  <c r="J124"/>
  <c r="J101"/>
  <c i="14" r="J100"/>
  <c r="BK83"/>
  <c r="BK113"/>
  <c r="BK143"/>
  <c r="BK134"/>
  <c r="J119"/>
  <c r="J103"/>
  <c r="J143"/>
  <c r="J126"/>
  <c r="J107"/>
  <c r="J83"/>
  <c i="2" l="1" r="BK87"/>
  <c r="J87"/>
  <c r="J61"/>
  <c r="R87"/>
  <c r="R119"/>
  <c r="P140"/>
  <c r="T140"/>
  <c i="3" r="T88"/>
  <c r="R226"/>
  <c r="R259"/>
  <c r="T305"/>
  <c i="4" r="P85"/>
  <c r="BK101"/>
  <c r="J101"/>
  <c r="J62"/>
  <c r="P101"/>
  <c i="5" r="R91"/>
  <c r="P201"/>
  <c r="BK246"/>
  <c r="J246"/>
  <c r="J63"/>
  <c r="R246"/>
  <c r="R301"/>
  <c r="P452"/>
  <c r="R452"/>
  <c r="P503"/>
  <c r="BK600"/>
  <c r="J600"/>
  <c r="J67"/>
  <c r="P600"/>
  <c i="6" r="P88"/>
  <c r="R137"/>
  <c r="P186"/>
  <c r="BK230"/>
  <c r="J230"/>
  <c r="J65"/>
  <c r="BK248"/>
  <c r="J248"/>
  <c r="J66"/>
  <c i="7" r="BK86"/>
  <c r="J86"/>
  <c r="J61"/>
  <c r="BK170"/>
  <c r="J170"/>
  <c r="J62"/>
  <c r="P179"/>
  <c r="P178"/>
  <c i="8" r="BK84"/>
  <c r="J84"/>
  <c r="J61"/>
  <c r="BK138"/>
  <c r="J138"/>
  <c r="J62"/>
  <c i="9" r="BK86"/>
  <c r="J86"/>
  <c r="J61"/>
  <c i="10" r="R111"/>
  <c r="R89"/>
  <c r="R88"/>
  <c r="T131"/>
  <c r="P181"/>
  <c i="11" r="R89"/>
  <c r="R88"/>
  <c r="R179"/>
  <c r="P210"/>
  <c r="P209"/>
  <c r="T210"/>
  <c r="T209"/>
  <c i="12" r="R91"/>
  <c r="BK179"/>
  <c r="J179"/>
  <c r="J64"/>
  <c r="BK267"/>
  <c r="J267"/>
  <c r="J69"/>
  <c i="13" r="R131"/>
  <c r="R126"/>
  <c r="R88"/>
  <c r="R87"/>
  <c r="R182"/>
  <c r="R181"/>
  <c r="BK204"/>
  <c r="J204"/>
  <c r="J66"/>
  <c r="T272"/>
  <c i="2" r="P87"/>
  <c r="BK119"/>
  <c r="J119"/>
  <c r="J62"/>
  <c r="T119"/>
  <c r="R140"/>
  <c i="3" r="R88"/>
  <c r="P226"/>
  <c r="BK259"/>
  <c r="J259"/>
  <c r="J63"/>
  <c r="P259"/>
  <c r="BK305"/>
  <c r="J305"/>
  <c r="J64"/>
  <c r="R305"/>
  <c i="4" r="T85"/>
  <c r="R101"/>
  <c i="5" r="P91"/>
  <c r="BK201"/>
  <c r="J201"/>
  <c r="J62"/>
  <c r="T201"/>
  <c r="BK301"/>
  <c r="J301"/>
  <c r="J64"/>
  <c r="T301"/>
  <c r="BK503"/>
  <c r="J503"/>
  <c r="J66"/>
  <c r="T503"/>
  <c r="R600"/>
  <c i="6" r="R88"/>
  <c r="BK137"/>
  <c r="J137"/>
  <c r="J62"/>
  <c r="T186"/>
  <c r="T230"/>
  <c r="T248"/>
  <c i="7" r="T86"/>
  <c r="T85"/>
  <c r="T170"/>
  <c r="R179"/>
  <c r="R178"/>
  <c i="8" r="T84"/>
  <c r="T83"/>
  <c r="T82"/>
  <c r="T138"/>
  <c i="9" r="P86"/>
  <c r="P85"/>
  <c r="P84"/>
  <c i="1" r="AU62"/>
  <c i="10" r="P111"/>
  <c r="P89"/>
  <c r="P88"/>
  <c i="1" r="AU63"/>
  <c i="10" r="P131"/>
  <c r="BK181"/>
  <c r="J181"/>
  <c r="J66"/>
  <c i="11" r="BK89"/>
  <c r="J89"/>
  <c r="J61"/>
  <c r="P179"/>
  <c i="12" r="BK91"/>
  <c r="J91"/>
  <c r="J61"/>
  <c r="T179"/>
  <c r="R267"/>
  <c r="R266"/>
  <c i="13" r="BK131"/>
  <c r="J131"/>
  <c r="J62"/>
  <c r="T182"/>
  <c r="T181"/>
  <c r="R204"/>
  <c r="R203"/>
  <c r="R272"/>
  <c i="14" r="P87"/>
  <c r="P82"/>
  <c r="P81"/>
  <c i="1" r="AU67"/>
  <c i="6" r="T88"/>
  <c r="T137"/>
  <c r="BK186"/>
  <c r="J186"/>
  <c r="J64"/>
  <c r="R230"/>
  <c r="R248"/>
  <c i="7" r="R86"/>
  <c r="R85"/>
  <c r="R170"/>
  <c r="T179"/>
  <c r="T178"/>
  <c i="8" r="R84"/>
  <c r="R83"/>
  <c r="R82"/>
  <c r="R138"/>
  <c i="9" r="T86"/>
  <c r="T85"/>
  <c r="T84"/>
  <c i="10" r="T111"/>
  <c r="T89"/>
  <c r="T88"/>
  <c r="BK131"/>
  <c r="J131"/>
  <c r="J64"/>
  <c r="T181"/>
  <c i="11" r="T89"/>
  <c r="T88"/>
  <c r="T87"/>
  <c r="T179"/>
  <c r="BK210"/>
  <c r="BK209"/>
  <c r="J209"/>
  <c r="J66"/>
  <c r="R210"/>
  <c r="R209"/>
  <c i="12" r="T91"/>
  <c r="T90"/>
  <c r="R179"/>
  <c r="P267"/>
  <c r="P266"/>
  <c i="13" r="P131"/>
  <c r="P126"/>
  <c r="P88"/>
  <c r="BK182"/>
  <c r="J182"/>
  <c r="J64"/>
  <c r="P204"/>
  <c r="P203"/>
  <c r="BK272"/>
  <c r="J272"/>
  <c r="J67"/>
  <c i="14" r="R87"/>
  <c r="R82"/>
  <c r="R81"/>
  <c i="2" r="T87"/>
  <c r="T86"/>
  <c r="T85"/>
  <c r="P119"/>
  <c r="BK140"/>
  <c r="J140"/>
  <c r="J63"/>
  <c i="3" r="BK88"/>
  <c r="J88"/>
  <c r="J61"/>
  <c r="P88"/>
  <c r="P87"/>
  <c r="P86"/>
  <c i="1" r="AU56"/>
  <c i="3" r="BK226"/>
  <c r="J226"/>
  <c r="J62"/>
  <c r="T226"/>
  <c r="T259"/>
  <c r="P305"/>
  <c i="4" r="BK85"/>
  <c r="J85"/>
  <c r="J61"/>
  <c r="R85"/>
  <c r="R84"/>
  <c r="R83"/>
  <c r="T101"/>
  <c i="5" r="BK91"/>
  <c r="J91"/>
  <c r="J61"/>
  <c r="T91"/>
  <c r="R201"/>
  <c r="P246"/>
  <c r="T246"/>
  <c r="P301"/>
  <c r="BK452"/>
  <c r="J452"/>
  <c r="J65"/>
  <c r="T452"/>
  <c r="R503"/>
  <c r="T600"/>
  <c i="6" r="BK88"/>
  <c r="P137"/>
  <c r="R186"/>
  <c r="P230"/>
  <c r="P248"/>
  <c i="7" r="P86"/>
  <c r="P85"/>
  <c r="P84"/>
  <c i="1" r="AU60"/>
  <c i="7" r="P170"/>
  <c r="BK179"/>
  <c r="BK178"/>
  <c r="J178"/>
  <c r="J63"/>
  <c i="8" r="P84"/>
  <c r="P83"/>
  <c r="P82"/>
  <c i="1" r="AU61"/>
  <c i="8" r="P138"/>
  <c i="9" r="R86"/>
  <c r="R85"/>
  <c r="R84"/>
  <c i="10" r="BK111"/>
  <c r="J111"/>
  <c r="J62"/>
  <c r="R131"/>
  <c r="R181"/>
  <c i="11" r="P89"/>
  <c r="P88"/>
  <c r="P87"/>
  <c i="1" r="AU64"/>
  <c i="11" r="BK179"/>
  <c r="J179"/>
  <c r="J64"/>
  <c i="12" r="P91"/>
  <c r="P179"/>
  <c r="T267"/>
  <c r="T266"/>
  <c i="13" r="T131"/>
  <c r="T126"/>
  <c r="T88"/>
  <c r="T87"/>
  <c r="P182"/>
  <c r="P181"/>
  <c r="T204"/>
  <c r="T203"/>
  <c r="P272"/>
  <c i="14" r="BK87"/>
  <c r="J87"/>
  <c r="J61"/>
  <c r="T87"/>
  <c r="T82"/>
  <c r="T81"/>
  <c i="11" r="BK205"/>
  <c r="J205"/>
  <c r="J65"/>
  <c i="12" r="BK171"/>
  <c r="J171"/>
  <c r="J63"/>
  <c r="BK256"/>
  <c r="J256"/>
  <c r="J65"/>
  <c i="14" r="BK82"/>
  <c r="J82"/>
  <c r="J60"/>
  <c i="2" r="BK157"/>
  <c r="J157"/>
  <c r="J64"/>
  <c i="9" r="BK168"/>
  <c r="J168"/>
  <c r="J64"/>
  <c i="10" r="BK175"/>
  <c r="J175"/>
  <c r="J65"/>
  <c r="BK190"/>
  <c r="J190"/>
  <c r="J68"/>
  <c i="11" r="BK158"/>
  <c r="J158"/>
  <c r="J62"/>
  <c i="12" r="BK164"/>
  <c r="J164"/>
  <c r="J62"/>
  <c r="BK261"/>
  <c r="J261"/>
  <c r="J67"/>
  <c i="6" r="BK174"/>
  <c r="J174"/>
  <c r="J63"/>
  <c i="10" r="BK90"/>
  <c r="BK89"/>
  <c i="11" r="BK171"/>
  <c r="J171"/>
  <c r="J63"/>
  <c i="2" r="BK162"/>
  <c r="J162"/>
  <c r="J65"/>
  <c i="3" r="BK315"/>
  <c r="J315"/>
  <c r="J66"/>
  <c i="9" r="BK163"/>
  <c r="J163"/>
  <c r="J63"/>
  <c i="14" r="F54"/>
  <c r="J75"/>
  <c r="BE83"/>
  <c r="BE94"/>
  <c r="BE113"/>
  <c r="BE136"/>
  <c r="E48"/>
  <c r="F78"/>
  <c i="13" r="BK126"/>
  <c r="BK88"/>
  <c r="J88"/>
  <c r="J60"/>
  <c i="14" r="J54"/>
  <c r="BE103"/>
  <c r="BE107"/>
  <c r="BE119"/>
  <c r="BE126"/>
  <c r="BE130"/>
  <c r="BE143"/>
  <c r="BE88"/>
  <c r="BE100"/>
  <c r="BE110"/>
  <c r="BE123"/>
  <c r="BE134"/>
  <c r="BE140"/>
  <c r="BE145"/>
  <c i="13" r="E48"/>
  <c r="F54"/>
  <c r="J81"/>
  <c r="BE95"/>
  <c r="BE104"/>
  <c r="BE107"/>
  <c r="BE110"/>
  <c r="BE116"/>
  <c r="BE124"/>
  <c r="BE132"/>
  <c r="BE141"/>
  <c r="BE147"/>
  <c r="BE150"/>
  <c r="BE153"/>
  <c r="BE165"/>
  <c r="BE178"/>
  <c r="BE188"/>
  <c r="BE190"/>
  <c r="BE196"/>
  <c r="BE200"/>
  <c r="BE230"/>
  <c r="BE233"/>
  <c r="BE263"/>
  <c r="BE269"/>
  <c r="BE279"/>
  <c r="BE282"/>
  <c r="BE288"/>
  <c r="BE290"/>
  <c r="BE295"/>
  <c i="12" r="BK260"/>
  <c r="J260"/>
  <c r="J66"/>
  <c i="13" r="F55"/>
  <c r="BE92"/>
  <c r="BE101"/>
  <c r="BE114"/>
  <c r="BE118"/>
  <c r="BE135"/>
  <c r="BE138"/>
  <c r="BE159"/>
  <c r="BE168"/>
  <c r="BE205"/>
  <c r="BE208"/>
  <c r="BE223"/>
  <c r="BE225"/>
  <c r="BE228"/>
  <c r="BE245"/>
  <c r="BE248"/>
  <c r="BE254"/>
  <c r="BE260"/>
  <c r="BE276"/>
  <c r="BE285"/>
  <c r="BE293"/>
  <c r="BE89"/>
  <c r="BE120"/>
  <c r="BE129"/>
  <c r="BE144"/>
  <c r="BE173"/>
  <c r="BE193"/>
  <c r="BE211"/>
  <c r="BE214"/>
  <c r="BE217"/>
  <c r="BE220"/>
  <c r="BE235"/>
  <c r="BE237"/>
  <c r="BE242"/>
  <c r="BE266"/>
  <c r="BE273"/>
  <c r="BE98"/>
  <c r="BE122"/>
  <c r="BE127"/>
  <c r="BE156"/>
  <c r="BE162"/>
  <c r="BE171"/>
  <c r="BE176"/>
  <c r="BE183"/>
  <c r="BE186"/>
  <c r="BE198"/>
  <c r="BE239"/>
  <c r="BE250"/>
  <c r="BE252"/>
  <c r="BE257"/>
  <c i="12" r="F54"/>
  <c r="J55"/>
  <c r="J85"/>
  <c r="BE92"/>
  <c r="BE154"/>
  <c r="BE193"/>
  <c r="BE196"/>
  <c r="BE224"/>
  <c r="BE227"/>
  <c r="BE239"/>
  <c r="BE242"/>
  <c r="BE262"/>
  <c r="BE274"/>
  <c i="11" r="BK88"/>
  <c r="J88"/>
  <c r="J60"/>
  <c r="J210"/>
  <c r="J67"/>
  <c i="12" r="E48"/>
  <c r="F86"/>
  <c r="BE128"/>
  <c r="BE158"/>
  <c r="BE180"/>
  <c r="BE198"/>
  <c r="BE205"/>
  <c r="BE233"/>
  <c r="BE280"/>
  <c r="J52"/>
  <c r="BE107"/>
  <c r="BE121"/>
  <c r="BE182"/>
  <c r="BE188"/>
  <c r="BE200"/>
  <c r="BE214"/>
  <c r="BE257"/>
  <c r="BE277"/>
  <c r="BE101"/>
  <c r="BE113"/>
  <c r="BE134"/>
  <c r="BE140"/>
  <c r="BE148"/>
  <c r="BE165"/>
  <c r="BE172"/>
  <c r="BE190"/>
  <c r="BE207"/>
  <c r="BE222"/>
  <c r="BE248"/>
  <c r="BE254"/>
  <c r="BE268"/>
  <c i="10" r="J89"/>
  <c r="J60"/>
  <c i="11" r="F55"/>
  <c r="BE152"/>
  <c r="BE159"/>
  <c r="BE192"/>
  <c r="F54"/>
  <c r="E77"/>
  <c r="J83"/>
  <c r="BE97"/>
  <c r="BE122"/>
  <c r="BE128"/>
  <c r="BE172"/>
  <c r="BE188"/>
  <c r="BE194"/>
  <c r="BE218"/>
  <c r="BE221"/>
  <c i="10" r="J90"/>
  <c r="J61"/>
  <c i="11" r="J52"/>
  <c r="J55"/>
  <c r="BE90"/>
  <c r="BE134"/>
  <c r="BE142"/>
  <c r="BE197"/>
  <c r="BE199"/>
  <c r="BE201"/>
  <c r="BE206"/>
  <c r="BE215"/>
  <c r="BE102"/>
  <c r="BE107"/>
  <c r="BE115"/>
  <c r="BE148"/>
  <c r="BE165"/>
  <c r="BE180"/>
  <c r="BE184"/>
  <c r="BE211"/>
  <c i="10" r="J52"/>
  <c r="J55"/>
  <c r="BE138"/>
  <c r="BE141"/>
  <c r="BE154"/>
  <c r="BE173"/>
  <c r="E78"/>
  <c r="BE95"/>
  <c r="BE120"/>
  <c r="BE176"/>
  <c r="BE185"/>
  <c r="BE191"/>
  <c r="F55"/>
  <c r="BE100"/>
  <c r="BE112"/>
  <c r="BE117"/>
  <c r="BE144"/>
  <c r="BE148"/>
  <c r="BE91"/>
  <c r="BE132"/>
  <c r="BE135"/>
  <c r="BE151"/>
  <c r="BE156"/>
  <c r="BE160"/>
  <c r="BE162"/>
  <c r="BE169"/>
  <c r="BE182"/>
  <c i="9" r="F55"/>
  <c r="BE96"/>
  <c r="BE111"/>
  <c r="BE122"/>
  <c r="E74"/>
  <c r="BE87"/>
  <c r="BE92"/>
  <c r="BE115"/>
  <c r="BE117"/>
  <c r="BE131"/>
  <c r="BE158"/>
  <c r="J52"/>
  <c r="J81"/>
  <c r="BE100"/>
  <c r="BE107"/>
  <c r="BE139"/>
  <c r="BE143"/>
  <c r="BE147"/>
  <c r="BE150"/>
  <c r="BE155"/>
  <c r="BE169"/>
  <c r="BE104"/>
  <c r="BE126"/>
  <c r="BE134"/>
  <c r="BE164"/>
  <c i="7" r="J179"/>
  <c r="J64"/>
  <c i="8" r="E48"/>
  <c r="J52"/>
  <c r="F55"/>
  <c r="BE129"/>
  <c r="BE133"/>
  <c r="BE139"/>
  <c r="BE85"/>
  <c r="BE95"/>
  <c r="BE99"/>
  <c r="BE104"/>
  <c r="BE109"/>
  <c r="BE119"/>
  <c r="J55"/>
  <c r="BE114"/>
  <c r="BE124"/>
  <c r="BE90"/>
  <c r="BE142"/>
  <c i="7" r="E48"/>
  <c r="J52"/>
  <c r="J55"/>
  <c r="BE87"/>
  <c r="BE95"/>
  <c r="BE116"/>
  <c r="BE132"/>
  <c r="BE166"/>
  <c i="6" r="J88"/>
  <c r="J61"/>
  <c i="7" r="BE108"/>
  <c r="BE128"/>
  <c r="BE137"/>
  <c r="BE141"/>
  <c r="BE149"/>
  <c r="BE174"/>
  <c r="BE180"/>
  <c r="BE184"/>
  <c r="F81"/>
  <c r="BE103"/>
  <c r="BE145"/>
  <c r="BE153"/>
  <c r="BE158"/>
  <c r="BE171"/>
  <c r="BE112"/>
  <c r="BE123"/>
  <c r="BE162"/>
  <c i="5" r="BK90"/>
  <c r="J90"/>
  <c r="J60"/>
  <c i="6" r="J52"/>
  <c r="F55"/>
  <c r="J83"/>
  <c r="BE93"/>
  <c r="BE130"/>
  <c r="BE211"/>
  <c r="BE217"/>
  <c r="BE226"/>
  <c r="E48"/>
  <c r="BE104"/>
  <c r="BE149"/>
  <c r="BE156"/>
  <c r="BE165"/>
  <c r="BE195"/>
  <c r="BE199"/>
  <c r="BE205"/>
  <c r="BE235"/>
  <c r="BE249"/>
  <c r="BE252"/>
  <c r="BE110"/>
  <c r="BE123"/>
  <c r="BE175"/>
  <c r="BE181"/>
  <c r="BE187"/>
  <c r="BE231"/>
  <c r="BE240"/>
  <c r="BE244"/>
  <c r="BE89"/>
  <c r="BE97"/>
  <c r="BE117"/>
  <c r="BE138"/>
  <c r="BE142"/>
  <c r="BE191"/>
  <c r="BE223"/>
  <c i="5" r="E48"/>
  <c r="F55"/>
  <c r="BE135"/>
  <c r="BE202"/>
  <c r="BE247"/>
  <c r="BE252"/>
  <c r="BE263"/>
  <c r="BE271"/>
  <c r="BE294"/>
  <c r="BE376"/>
  <c r="BE387"/>
  <c r="BE398"/>
  <c r="BE403"/>
  <c r="BE407"/>
  <c r="BE453"/>
  <c r="BE483"/>
  <c r="BE507"/>
  <c r="BE558"/>
  <c r="J55"/>
  <c r="BE234"/>
  <c r="BE259"/>
  <c r="BE287"/>
  <c r="BE345"/>
  <c r="BE412"/>
  <c r="BE444"/>
  <c r="BE458"/>
  <c r="BE462"/>
  <c r="BE488"/>
  <c r="BE493"/>
  <c r="BE495"/>
  <c r="BE514"/>
  <c r="BE551"/>
  <c r="BE566"/>
  <c r="BE588"/>
  <c r="BE592"/>
  <c r="BE596"/>
  <c r="BE601"/>
  <c r="BE604"/>
  <c r="J83"/>
  <c r="BE92"/>
  <c r="BE108"/>
  <c r="BE144"/>
  <c r="BE191"/>
  <c r="BE206"/>
  <c r="BE214"/>
  <c r="BE255"/>
  <c r="BE267"/>
  <c r="BE282"/>
  <c r="BE302"/>
  <c r="BE313"/>
  <c r="BE324"/>
  <c r="BE338"/>
  <c r="BE356"/>
  <c r="BE365"/>
  <c r="BE424"/>
  <c r="BE430"/>
  <c r="BE469"/>
  <c r="BE479"/>
  <c r="BE519"/>
  <c r="BE526"/>
  <c r="BE530"/>
  <c r="BE544"/>
  <c r="BE569"/>
  <c r="BE574"/>
  <c r="BE579"/>
  <c r="BE119"/>
  <c r="BE126"/>
  <c r="BE154"/>
  <c r="BE163"/>
  <c r="BE172"/>
  <c r="BE181"/>
  <c r="BE196"/>
  <c r="BE222"/>
  <c r="BE276"/>
  <c r="BE434"/>
  <c r="BE440"/>
  <c r="BE473"/>
  <c r="BE491"/>
  <c r="BE498"/>
  <c r="BE504"/>
  <c r="BE523"/>
  <c r="BE533"/>
  <c r="BE536"/>
  <c r="BE561"/>
  <c r="BE585"/>
  <c i="4" r="E48"/>
  <c r="F55"/>
  <c r="J52"/>
  <c r="J80"/>
  <c r="BE90"/>
  <c r="BE95"/>
  <c r="BE112"/>
  <c r="BE86"/>
  <c r="BE102"/>
  <c r="BE106"/>
  <c r="BE118"/>
  <c i="3" r="J52"/>
  <c r="E76"/>
  <c r="BE133"/>
  <c r="BE160"/>
  <c r="BE171"/>
  <c r="BE186"/>
  <c r="BE227"/>
  <c r="BE240"/>
  <c r="BE249"/>
  <c r="BE270"/>
  <c r="BE279"/>
  <c r="BE316"/>
  <c r="F83"/>
  <c r="BE137"/>
  <c r="BE221"/>
  <c r="BE232"/>
  <c r="BE245"/>
  <c r="BE260"/>
  <c r="J83"/>
  <c r="BE112"/>
  <c r="BE123"/>
  <c r="BE155"/>
  <c r="BE165"/>
  <c r="BE181"/>
  <c r="BE191"/>
  <c r="BE201"/>
  <c r="BE211"/>
  <c r="BE216"/>
  <c r="BE254"/>
  <c r="BE285"/>
  <c r="BE293"/>
  <c r="BE299"/>
  <c r="BE89"/>
  <c r="BE100"/>
  <c r="BE104"/>
  <c r="BE141"/>
  <c r="BE146"/>
  <c r="BE151"/>
  <c r="BE175"/>
  <c r="BE196"/>
  <c r="BE206"/>
  <c r="BE236"/>
  <c r="BE264"/>
  <c r="BE306"/>
  <c r="BE309"/>
  <c i="2" r="J55"/>
  <c r="E75"/>
  <c r="J79"/>
  <c r="F82"/>
  <c r="BE88"/>
  <c r="BE92"/>
  <c r="BE96"/>
  <c r="BE99"/>
  <c r="BE102"/>
  <c r="BE105"/>
  <c r="BE108"/>
  <c r="BE111"/>
  <c r="BE115"/>
  <c r="BE120"/>
  <c r="BE124"/>
  <c r="BE145"/>
  <c r="BE131"/>
  <c r="BE141"/>
  <c r="BE149"/>
  <c r="BE153"/>
  <c r="BE158"/>
  <c r="BE163"/>
  <c r="BE128"/>
  <c r="BE135"/>
  <c r="F37"/>
  <c i="1" r="BD55"/>
  <c i="3" r="F34"/>
  <c i="1" r="BA56"/>
  <c i="3" r="F35"/>
  <c i="1" r="BB56"/>
  <c i="5" r="F34"/>
  <c i="1" r="BA58"/>
  <c i="6" r="J34"/>
  <c i="1" r="AW59"/>
  <c i="7" r="J34"/>
  <c i="1" r="AW60"/>
  <c i="7" r="F34"/>
  <c i="1" r="BA60"/>
  <c i="8" r="F34"/>
  <c i="1" r="BA61"/>
  <c i="8" r="J34"/>
  <c i="1" r="AW61"/>
  <c i="9" r="F34"/>
  <c i="1" r="BA62"/>
  <c i="10" r="J34"/>
  <c i="1" r="AW63"/>
  <c i="11" r="F34"/>
  <c i="1" r="BA64"/>
  <c i="12" r="F34"/>
  <c i="1" r="BA65"/>
  <c i="13" r="F35"/>
  <c i="1" r="BB66"/>
  <c i="14" r="J34"/>
  <c i="1" r="AW67"/>
  <c i="2" r="F36"/>
  <c i="1" r="BC55"/>
  <c i="3" r="F36"/>
  <c i="1" r="BC56"/>
  <c i="4" r="F37"/>
  <c i="1" r="BD57"/>
  <c i="4" r="J34"/>
  <c i="1" r="AW57"/>
  <c i="5" r="F37"/>
  <c i="1" r="BD58"/>
  <c i="5" r="F35"/>
  <c i="1" r="BB58"/>
  <c i="7" r="F37"/>
  <c i="1" r="BD60"/>
  <c i="8" r="F37"/>
  <c i="1" r="BD61"/>
  <c i="9" r="J34"/>
  <c i="1" r="AW62"/>
  <c i="10" r="F35"/>
  <c i="1" r="BB63"/>
  <c i="11" r="F37"/>
  <c i="1" r="BD64"/>
  <c i="11" r="J34"/>
  <c i="1" r="AW64"/>
  <c i="12" r="F36"/>
  <c i="1" r="BC65"/>
  <c i="13" r="J34"/>
  <c i="1" r="AW66"/>
  <c i="14" r="F34"/>
  <c i="1" r="BA67"/>
  <c i="14" r="F36"/>
  <c i="1" r="BC67"/>
  <c i="2" r="F34"/>
  <c i="1" r="BA55"/>
  <c i="2" r="J34"/>
  <c i="1" r="AW55"/>
  <c i="3" r="F37"/>
  <c i="1" r="BD56"/>
  <c i="4" r="F36"/>
  <c i="1" r="BC57"/>
  <c i="4" r="F35"/>
  <c i="1" r="BB57"/>
  <c i="5" r="F36"/>
  <c i="1" r="BC58"/>
  <c i="6" r="F35"/>
  <c i="1" r="BB59"/>
  <c i="6" r="F36"/>
  <c i="1" r="BC59"/>
  <c i="7" r="F36"/>
  <c i="1" r="BC60"/>
  <c i="8" r="F35"/>
  <c i="1" r="BB61"/>
  <c i="9" r="F37"/>
  <c i="1" r="BD62"/>
  <c i="9" r="F35"/>
  <c i="1" r="BB62"/>
  <c i="10" r="F34"/>
  <c i="1" r="BA63"/>
  <c i="10" r="F37"/>
  <c i="1" r="BD63"/>
  <c i="11" r="F36"/>
  <c i="1" r="BC64"/>
  <c i="12" r="F37"/>
  <c i="1" r="BD65"/>
  <c i="12" r="F35"/>
  <c i="1" r="BB65"/>
  <c i="13" r="F36"/>
  <c i="1" r="BC66"/>
  <c i="14" r="F37"/>
  <c i="1" r="BD67"/>
  <c i="2" r="F35"/>
  <c i="1" r="BB55"/>
  <c i="3" r="J34"/>
  <c i="1" r="AW56"/>
  <c i="4" r="F34"/>
  <c i="1" r="BA57"/>
  <c i="5" r="J34"/>
  <c i="1" r="AW58"/>
  <c i="6" r="F34"/>
  <c i="1" r="BA59"/>
  <c i="6" r="F37"/>
  <c i="1" r="BD59"/>
  <c i="7" r="F35"/>
  <c i="1" r="BB60"/>
  <c i="8" r="F36"/>
  <c i="1" r="BC61"/>
  <c i="9" r="F36"/>
  <c i="1" r="BC62"/>
  <c i="10" r="F36"/>
  <c i="1" r="BC63"/>
  <c i="11" r="F35"/>
  <c i="1" r="BB64"/>
  <c i="12" r="J34"/>
  <c i="1" r="AW65"/>
  <c i="13" r="F37"/>
  <c i="1" r="BD66"/>
  <c i="13" r="F34"/>
  <c i="1" r="BA66"/>
  <c i="14" r="F35"/>
  <c i="1" r="BB67"/>
  <c i="12" l="1" r="T89"/>
  <c i="6" r="T87"/>
  <c r="T86"/>
  <c i="7" r="T84"/>
  <c i="6" r="R87"/>
  <c r="R86"/>
  <c i="11" r="R87"/>
  <c i="5" r="R90"/>
  <c r="R89"/>
  <c i="4" r="P84"/>
  <c r="P83"/>
  <c i="1" r="AU57"/>
  <c i="6" r="BK87"/>
  <c r="J87"/>
  <c r="J60"/>
  <c i="5" r="T90"/>
  <c r="T89"/>
  <c i="7" r="R84"/>
  <c i="5" r="P90"/>
  <c r="P89"/>
  <c i="1" r="AU58"/>
  <c i="2" r="P86"/>
  <c r="P85"/>
  <c i="1" r="AU55"/>
  <c i="12" r="R90"/>
  <c r="R89"/>
  <c i="3" r="R87"/>
  <c r="R86"/>
  <c i="12" r="P90"/>
  <c r="P89"/>
  <c i="1" r="AU65"/>
  <c i="13" r="P87"/>
  <c i="1" r="AU66"/>
  <c i="3" r="T87"/>
  <c r="T86"/>
  <c i="4" r="T84"/>
  <c r="T83"/>
  <c i="6" r="P87"/>
  <c r="P86"/>
  <c i="1" r="AU59"/>
  <c i="2" r="R86"/>
  <c r="R85"/>
  <c i="7" r="BK85"/>
  <c r="J85"/>
  <c r="J60"/>
  <c i="8" r="BK83"/>
  <c r="J83"/>
  <c r="J60"/>
  <c i="12" r="BK90"/>
  <c r="J90"/>
  <c r="J60"/>
  <c r="BK266"/>
  <c r="J266"/>
  <c r="J68"/>
  <c i="14" r="BK81"/>
  <c r="J81"/>
  <c r="J59"/>
  <c i="3" r="BK87"/>
  <c r="J87"/>
  <c r="J60"/>
  <c r="BK314"/>
  <c r="J314"/>
  <c r="J65"/>
  <c i="4" r="BK84"/>
  <c r="J84"/>
  <c r="J60"/>
  <c i="9" r="BK85"/>
  <c r="J85"/>
  <c r="J60"/>
  <c i="10" r="BK189"/>
  <c r="J189"/>
  <c r="J67"/>
  <c i="13" r="BK181"/>
  <c r="J181"/>
  <c r="J63"/>
  <c i="2" r="BK86"/>
  <c r="BK85"/>
  <c r="J85"/>
  <c r="J59"/>
  <c i="13" r="BK203"/>
  <c r="J203"/>
  <c r="J65"/>
  <c r="BK87"/>
  <c r="J87"/>
  <c r="J59"/>
  <c r="J126"/>
  <c r="J61"/>
  <c i="12" r="BK89"/>
  <c r="J89"/>
  <c r="J59"/>
  <c i="11" r="BK87"/>
  <c r="J87"/>
  <c i="5" r="BK89"/>
  <c r="J89"/>
  <c i="3" r="J33"/>
  <c i="1" r="AV56"/>
  <c r="AT56"/>
  <c i="6" r="J33"/>
  <c i="1" r="AV59"/>
  <c r="AT59"/>
  <c i="7" r="F33"/>
  <c i="1" r="AZ60"/>
  <c i="8" r="F33"/>
  <c i="1" r="AZ61"/>
  <c i="10" r="J33"/>
  <c i="1" r="AV63"/>
  <c r="AT63"/>
  <c i="12" r="F33"/>
  <c i="1" r="AZ65"/>
  <c i="14" r="J33"/>
  <c i="1" r="AV67"/>
  <c r="AT67"/>
  <c i="14" r="F33"/>
  <c i="1" r="AZ67"/>
  <c i="2" r="F33"/>
  <c i="1" r="AZ55"/>
  <c i="4" r="J33"/>
  <c i="1" r="AV57"/>
  <c r="AT57"/>
  <c i="5" r="F33"/>
  <c i="1" r="AZ58"/>
  <c i="9" r="J33"/>
  <c i="1" r="AV62"/>
  <c r="AT62"/>
  <c i="11" r="J33"/>
  <c i="1" r="AV64"/>
  <c r="AT64"/>
  <c i="13" r="F33"/>
  <c i="1" r="AZ66"/>
  <c r="BD54"/>
  <c r="W33"/>
  <c i="2" r="J33"/>
  <c i="1" r="AV55"/>
  <c r="AT55"/>
  <c i="4" r="F33"/>
  <c i="1" r="AZ57"/>
  <c i="5" r="J33"/>
  <c i="1" r="AV58"/>
  <c r="AT58"/>
  <c i="9" r="F33"/>
  <c i="1" r="AZ62"/>
  <c i="11" r="F33"/>
  <c i="1" r="AZ64"/>
  <c i="13" r="J33"/>
  <c i="1" r="AV66"/>
  <c r="AT66"/>
  <c r="BB54"/>
  <c r="W31"/>
  <c i="3" r="F33"/>
  <c i="1" r="AZ56"/>
  <c i="5" r="J30"/>
  <c i="1" r="AG58"/>
  <c i="6" r="F33"/>
  <c i="1" r="AZ59"/>
  <c i="7" r="J33"/>
  <c i="1" r="AV60"/>
  <c r="AT60"/>
  <c i="8" r="J33"/>
  <c i="1" r="AV61"/>
  <c r="AT61"/>
  <c i="10" r="F33"/>
  <c i="1" r="AZ63"/>
  <c i="11" r="J30"/>
  <c i="1" r="AG64"/>
  <c i="12" r="J33"/>
  <c i="1" r="AV65"/>
  <c r="AT65"/>
  <c r="BA54"/>
  <c r="W30"/>
  <c r="BC54"/>
  <c r="W32"/>
  <c i="6" l="1" r="BK86"/>
  <c r="J86"/>
  <c i="9" r="BK84"/>
  <c r="J84"/>
  <c r="J59"/>
  <c i="3" r="BK86"/>
  <c r="J86"/>
  <c i="10" r="BK88"/>
  <c r="J88"/>
  <c r="J59"/>
  <c i="2" r="J86"/>
  <c r="J60"/>
  <c i="4" r="BK83"/>
  <c r="J83"/>
  <c i="8" r="BK82"/>
  <c r="J82"/>
  <c r="J59"/>
  <c i="7" r="BK84"/>
  <c r="J84"/>
  <c r="J59"/>
  <c i="1" r="AN64"/>
  <c i="11" r="J59"/>
  <c r="J39"/>
  <c i="1" r="AN58"/>
  <c i="5" r="J59"/>
  <c r="J39"/>
  <c i="1" r="AU54"/>
  <c i="2" r="J30"/>
  <c i="1" r="AG55"/>
  <c r="AX54"/>
  <c i="14" r="J30"/>
  <c i="1" r="AG67"/>
  <c r="AW54"/>
  <c r="AK30"/>
  <c i="6" r="J30"/>
  <c i="1" r="AG59"/>
  <c i="3" r="J30"/>
  <c i="1" r="AG56"/>
  <c i="4" r="J30"/>
  <c i="1" r="AG57"/>
  <c i="12" r="J30"/>
  <c i="1" r="AG65"/>
  <c r="AN65"/>
  <c r="AZ54"/>
  <c r="W29"/>
  <c i="13" r="J30"/>
  <c i="1" r="AG66"/>
  <c r="AN66"/>
  <c r="AY54"/>
  <c i="3" l="1" r="J39"/>
  <c i="2" r="J39"/>
  <c i="6" r="J39"/>
  <c i="14" r="J39"/>
  <c i="4" r="J39"/>
  <c i="6" r="J59"/>
  <c i="3" r="J59"/>
  <c i="4" r="J59"/>
  <c i="13" r="J39"/>
  <c i="12" r="J39"/>
  <c i="1" r="AN56"/>
  <c r="AN59"/>
  <c r="AN67"/>
  <c r="AN57"/>
  <c r="AN55"/>
  <c i="7" r="J30"/>
  <c i="1" r="AG60"/>
  <c r="AN60"/>
  <c i="8" r="J30"/>
  <c i="1" r="AG61"/>
  <c i="9" r="J30"/>
  <c i="1" r="AG62"/>
  <c r="AV54"/>
  <c r="AK29"/>
  <c i="10" r="J30"/>
  <c i="1" r="AG63"/>
  <c i="7" l="1" r="J39"/>
  <c i="9" r="J39"/>
  <c i="8" r="J39"/>
  <c i="10" r="J39"/>
  <c i="1" r="AN63"/>
  <c r="AN62"/>
  <c r="AN61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<sst xmlns="http://schemas.openxmlformats.org/spreadsheetml/2006/main">
  <si>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</si>
  <si>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</si>
  <si>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</si>
  <si>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</si>
  <si>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</si>
  <si>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</si>
  <si>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</si>
  <si>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</si>
  <si>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</si>
  <si>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</si>
  <si>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</si>
  <si>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</si>
  <si>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</si>
  <si>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</si>
  <si>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</si>
  <si>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</si>
  <si>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</si>
  <si>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</si>
  <si>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</si>
  <si>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</si>
  <si>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</si>
  <si>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</si>
  <si>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</si>
  <si>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</si>
  <si>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</si>
  <si>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</si>
  <si>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</si>
  <si>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</si>
  <si>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</si>
  <si>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</si>
  <si>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</si>
  <si>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</si>
  <si>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</si>
  <si>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</si>
  <si>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</si>
  <si>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</si>
  <si>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</si>
  <si>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</si>
  <si>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</si>
  <si>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</si>
  <si>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</si>
  <si>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</si>
  <si>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</si>
  <si>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</si>
  <si>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</si>
  <si>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</si>
  <si>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</si>
  <si>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</si>
  <si>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</si>
  <si>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</si>
  <si>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</si>
  <si>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</si>
  <si>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</si>
  <si>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</si>
  <si>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</si>
  <si>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</si>
  <si>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</si>
  <si>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</si>
  <si>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</si>
  <si>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</si>
  <si>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</si>
  <si>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</si>
  <si>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</si>
  <si>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</si>
  <si>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</si>
  <si>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</si>
  <si>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</si>
  <si>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</si>
  <si>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</si>
  <si>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</si>
  <si>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</si>
  <si>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</si>
  <si>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</si>
  <si>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</si>
  <si>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</si>
  <si>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</si>
  <si>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</si>
  <si>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</si>
  <si>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</si>
  <si>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</si>
  <si>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</si>
  <si>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</si>
  <si>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</si>
  <si>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</si>
  <si>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</si>
  <si>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</si>
  <si>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</si>
  <si>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</si>
  <si>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</si>
  <si>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</si>
  <si>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</si>
  <si>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</si>
  <si>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</si>
  <si>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</si>
  <si>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</si>
  <si>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</si>
  <si>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</si>
  <si>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</si>
  <si>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</si>
  <si>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</si>
  <si>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</si>
  <si>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</si>
  <si>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</si>
  <si>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</si>
  <si>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</si>
  <si>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</si>
  <si>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</si>
  <si>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</si>
  <si>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</si>
  <si>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</si>
  <si>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</si>
  <si>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</si>
  <si>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</si>
  <si>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</si>
  <si>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351</t>
  </si>
  <si>
    <t>Přeložka vodovodu</t>
  </si>
  <si>
    <t>{c1353a1f-9afb-402e-9146-ef951242afcc}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</si>
  <si>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</si>
  <si>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</si>
  <si>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</si>
  <si>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</si>
  <si>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</si>
  <si>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</si>
  <si>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</si>
  <si>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</si>
  <si>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</si>
  <si>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</si>
  <si>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</si>
  <si>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</si>
  <si>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</si>
  <si>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</si>
  <si>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</si>
  <si>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</si>
  <si>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</si>
  <si>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</si>
  <si>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</si>
  <si>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</si>
  <si>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</si>
  <si>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</si>
  <si>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</si>
  <si>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</si>
  <si>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</si>
  <si>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</si>
  <si>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</si>
  <si>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</si>
  <si>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</si>
  <si>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</si>
  <si>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</si>
  <si>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</si>
  <si>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</si>
  <si>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</si>
  <si>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</si>
  <si>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</si>
  <si>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</si>
  <si>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</si>
  <si>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</si>
  <si>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</si>
  <si>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</si>
  <si>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</si>
  <si>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</si>
  <si>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</si>
  <si>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</si>
  <si>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</si>
  <si>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</si>
  <si>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 xml:space="preserve"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</si>
  <si>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</si>
  <si>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</si>
  <si>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</si>
  <si>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</si>
  <si>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</si>
  <si>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</si>
  <si>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</si>
  <si>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</si>
  <si>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</si>
  <si>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</si>
  <si>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</si>
  <si>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</si>
  <si>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</si>
  <si>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</si>
  <si>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</si>
  <si>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</si>
  <si>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</si>
  <si>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</si>
  <si>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</si>
  <si>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</si>
  <si>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</si>
  <si>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</si>
  <si>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</si>
  <si>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</si>
  <si>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</si>
  <si>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</si>
  <si>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</si>
  <si>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</si>
  <si>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 xml:space="preserve"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</si>
  <si>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</si>
  <si>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</si>
  <si>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</si>
  <si>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</si>
  <si>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</si>
  <si>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</si>
  <si>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</si>
  <si>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</si>
  <si>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</si>
  <si>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</si>
  <si>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</si>
  <si>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</si>
  <si>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</si>
  <si>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</si>
  <si>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</si>
  <si>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</si>
  <si>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</si>
  <si>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</si>
  <si>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</si>
  <si>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</si>
  <si>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</si>
  <si>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</si>
  <si>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</si>
  <si>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</si>
  <si>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</si>
  <si>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</si>
  <si>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</si>
  <si>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</si>
  <si>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</si>
  <si>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</si>
  <si>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</si>
  <si>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</si>
  <si>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</si>
  <si>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</si>
  <si>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</si>
  <si>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</si>
  <si>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</si>
  <si>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</si>
  <si>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</si>
  <si>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</si>
  <si>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</si>
  <si>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</si>
  <si>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</si>
  <si>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</si>
  <si>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</si>
  <si>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</si>
  <si>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</si>
  <si>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</si>
  <si>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</si>
  <si>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</si>
  <si>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</si>
  <si>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</si>
  <si>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</si>
  <si>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</si>
  <si>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</si>
  <si>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</si>
  <si>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</si>
  <si>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</si>
  <si>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</si>
  <si>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</si>
  <si>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</si>
  <si>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</si>
  <si>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</si>
  <si>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</si>
  <si>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</si>
  <si>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</si>
  <si>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</si>
  <si>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</si>
  <si>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</si>
  <si>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</si>
  <si>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</si>
  <si>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</si>
  <si>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</si>
  <si>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</si>
  <si>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</si>
  <si>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</si>
  <si>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</si>
  <si>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</si>
  <si>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</si>
  <si>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</si>
  <si>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</si>
  <si>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</si>
  <si>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</si>
  <si>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 xml:space="preserve"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</si>
  <si>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</si>
  <si>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</si>
  <si>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</si>
  <si>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</si>
  <si>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</si>
  <si>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</si>
  <si>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</si>
  <si>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</si>
  <si>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</si>
  <si>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</si>
  <si>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</si>
  <si>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</si>
  <si>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</si>
  <si>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</si>
  <si>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</si>
  <si>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</si>
  <si>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</si>
  <si>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</si>
  <si>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</si>
  <si>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</si>
  <si>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</si>
  <si>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</si>
  <si>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</si>
  <si>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</si>
  <si>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</si>
  <si>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</si>
  <si>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</si>
  <si>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</si>
  <si>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</si>
  <si>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</si>
  <si>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</si>
  <si>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</si>
  <si>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</si>
  <si>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</si>
  <si>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</si>
  <si>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</si>
  <si>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</si>
  <si>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</si>
  <si>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</si>
  <si>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</si>
  <si>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</si>
  <si>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</si>
  <si>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</si>
  <si>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</si>
  <si>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</si>
  <si>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</si>
  <si>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</si>
  <si>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</si>
  <si>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</si>
  <si>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</si>
  <si>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</si>
  <si>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</si>
  <si>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</si>
  <si>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</si>
  <si>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</si>
  <si>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</si>
  <si>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</si>
  <si>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</si>
  <si>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</si>
  <si>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</si>
  <si>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</si>
  <si>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</si>
  <si>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</si>
  <si>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</si>
  <si>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</si>
  <si>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</si>
  <si>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</si>
  <si>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</si>
  <si>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</si>
  <si>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</si>
  <si>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</si>
  <si>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</si>
  <si>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</si>
  <si>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</si>
  <si>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</si>
  <si>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</si>
  <si>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</si>
  <si>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</si>
  <si>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</si>
  <si>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</si>
  <si>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</si>
  <si>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</si>
  <si>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</si>
  <si>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</si>
  <si>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</si>
  <si>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</si>
  <si>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</si>
  <si>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</si>
  <si>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</si>
  <si>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</si>
  <si>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</si>
  <si>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</si>
  <si>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</si>
  <si>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</si>
  <si>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</si>
  <si>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</si>
  <si>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</si>
  <si>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</si>
  <si>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</si>
  <si>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</si>
  <si>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</si>
  <si>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</si>
  <si>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</si>
  <si>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</si>
  <si>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</si>
  <si>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</si>
  <si>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</si>
  <si>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</si>
  <si>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</si>
  <si>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</si>
  <si>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</si>
  <si>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</si>
  <si>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</si>
  <si>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</si>
  <si>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</si>
  <si>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</si>
  <si>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</si>
  <si>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</si>
  <si>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</si>
  <si>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</si>
  <si>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</si>
  <si>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</si>
  <si>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</si>
  <si>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</si>
  <si>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</si>
  <si>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</si>
  <si>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</si>
  <si>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</si>
  <si>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</si>
  <si>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</si>
  <si>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</si>
  <si>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</si>
  <si>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</si>
  <si>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</si>
  <si>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</si>
  <si>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</si>
  <si>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</si>
  <si>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</si>
  <si>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</si>
  <si>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</si>
  <si>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</si>
  <si>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</si>
  <si>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</si>
  <si>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</si>
  <si>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</si>
  <si>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</si>
  <si>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</si>
  <si>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</si>
  <si>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</si>
  <si>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</si>
  <si>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</si>
  <si>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</si>
  <si>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</si>
  <si>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</si>
  <si>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</si>
  <si>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</si>
  <si>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</si>
  <si>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</si>
  <si>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</si>
  <si>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</si>
  <si>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</si>
  <si>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</si>
  <si>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</si>
  <si>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</si>
  <si>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</si>
  <si>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</si>
  <si>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</si>
  <si>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</si>
  <si>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</si>
  <si>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</si>
  <si>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</si>
  <si>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</si>
  <si>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</si>
  <si>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</si>
  <si>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</si>
  <si>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</si>
  <si>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</si>
  <si>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</si>
  <si>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</si>
  <si>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</si>
  <si>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</si>
  <si>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</si>
  <si>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</si>
  <si>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</si>
  <si>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</si>
  <si>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</si>
  <si>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</si>
  <si>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</si>
  <si>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</si>
  <si>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</si>
  <si>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</si>
  <si>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</si>
  <si>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</si>
  <si>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</si>
  <si>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</si>
  <si>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</si>
  <si>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</si>
  <si>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</si>
  <si>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</si>
  <si>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</si>
  <si>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</si>
  <si>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</si>
  <si>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</si>
  <si>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</si>
  <si>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</si>
  <si>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</si>
  <si>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</si>
  <si>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</si>
  <si>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</si>
  <si>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</si>
  <si>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</si>
  <si>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</si>
  <si>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</si>
  <si>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</si>
  <si>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</si>
  <si>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</si>
  <si>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</si>
  <si>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</si>
  <si>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</si>
  <si>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</si>
  <si>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</si>
  <si>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</si>
  <si>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</si>
  <si>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</si>
  <si>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</si>
  <si>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</si>
  <si>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</si>
  <si>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</si>
  <si>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</si>
  <si>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</si>
  <si>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</si>
  <si>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</si>
  <si>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</si>
  <si>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</si>
  <si>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</si>
  <si>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</si>
  <si>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</si>
  <si>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</si>
  <si>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</si>
  <si>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</si>
  <si>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</si>
  <si>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</si>
  <si>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</si>
  <si>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</si>
  <si>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</si>
  <si>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</si>
  <si>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</si>
  <si>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</si>
  <si>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</si>
  <si>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</si>
  <si>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</si>
  <si>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</si>
  <si>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</si>
  <si>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</si>
  <si>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</si>
  <si>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</si>
  <si>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</si>
  <si>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</si>
  <si>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</si>
  <si>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</si>
  <si>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</si>
  <si>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</si>
  <si>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</si>
  <si>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</si>
  <si>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</si>
  <si>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</si>
  <si>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</si>
  <si>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</si>
  <si>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</si>
  <si>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</si>
  <si>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</si>
  <si>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</si>
  <si>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</si>
  <si>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</si>
  <si>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</si>
  <si>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</si>
  <si>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</si>
  <si>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</si>
  <si>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</si>
  <si>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</si>
  <si>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</si>
  <si>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</si>
  <si>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</si>
  <si>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</si>
  <si>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</si>
  <si>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</si>
  <si>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</si>
  <si>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</si>
  <si>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</si>
  <si>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</si>
  <si>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</si>
  <si>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</si>
  <si>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</si>
  <si>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</si>
  <si>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</si>
  <si>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</si>
  <si>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</si>
  <si>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</si>
  <si>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</si>
  <si>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</si>
  <si>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</si>
  <si>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</si>
  <si>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</si>
  <si>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</si>
  <si>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</si>
  <si>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</si>
  <si>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</si>
  <si>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</si>
  <si>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</si>
  <si>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</si>
  <si>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</si>
  <si>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</si>
  <si>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</si>
  <si>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</si>
  <si>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</si>
  <si>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</si>
  <si>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</si>
  <si>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</si>
  <si>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</si>
  <si>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</si>
  <si>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</si>
  <si>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</si>
  <si>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</si>
  <si>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</si>
  <si>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</si>
  <si>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</si>
  <si>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</si>
  <si>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</si>
  <si>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</si>
  <si>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</si>
  <si>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</si>
  <si>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</si>
  <si>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</si>
  <si>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</si>
  <si>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</si>
  <si>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</si>
  <si>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</si>
  <si>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</si>
  <si>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</si>
  <si>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</si>
  <si>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</si>
  <si>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</si>
  <si>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</si>
  <si>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</si>
  <si>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</si>
  <si>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</si>
  <si>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</si>
  <si>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</si>
  <si>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</si>
  <si>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</si>
  <si>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</si>
  <si>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</si>
  <si>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</si>
  <si>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</si>
  <si>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</si>
  <si>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</si>
  <si>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</si>
  <si>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</si>
  <si>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</si>
  <si>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</si>
  <si>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</si>
  <si>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</si>
  <si>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</si>
  <si>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</si>
  <si>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</si>
  <si>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</si>
  <si>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 xml:space="preserve"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</si>
  <si>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</si>
  <si>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</si>
  <si>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</si>
  <si>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</si>
  <si>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</si>
  <si>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</si>
  <si>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</si>
  <si>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</si>
  <si>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</si>
  <si>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</si>
  <si>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</si>
  <si>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</si>
  <si>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</si>
  <si>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</si>
  <si>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</si>
  <si>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</si>
  <si>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</si>
  <si>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</si>
  <si>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 xml:space="preserve"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</si>
  <si>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</si>
  <si>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</si>
  <si>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</si>
  <si>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</si>
  <si>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</si>
  <si>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</si>
  <si>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</si>
  <si>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</si>
  <si>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</si>
  <si>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 xml:space="preserve"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</si>
  <si>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</si>
  <si>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</si>
  <si>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</si>
  <si>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</si>
  <si>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</si>
  <si>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</si>
  <si>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</si>
  <si>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</si>
  <si>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</si>
  <si>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</si>
  <si>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</si>
  <si>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</si>
  <si>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</si>
  <si>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</si>
  <si>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</si>
  <si>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</si>
  <si>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</si>
  <si>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</si>
  <si>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</si>
  <si>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</si>
  <si>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</si>
  <si>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</si>
  <si>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</si>
  <si>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</si>
  <si>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</si>
  <si>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 xml:space="preserve"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</si>
  <si>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</si>
  <si>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</si>
  <si>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</si>
  <si>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</si>
  <si>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</si>
  <si>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</si>
  <si>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</si>
  <si>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</si>
  <si>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</si>
  <si>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</si>
  <si>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</si>
  <si>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</si>
  <si>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</si>
  <si>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</si>
  <si>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</si>
  <si>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</si>
  <si>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</si>
  <si>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</si>
  <si>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</si>
  <si>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</si>
  <si>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</si>
  <si>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</si>
  <si>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</si>
  <si>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</si>
  <si>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</si>
  <si>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</si>
  <si>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</si>
  <si>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</si>
  <si>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</si>
  <si>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</si>
  <si>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</si>
  <si>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</si>
  <si>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</si>
  <si>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</si>
  <si>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</si>
  <si>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</si>
  <si>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</si>
  <si>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</si>
  <si>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</si>
  <si>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</si>
  <si>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</si>
  <si>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</si>
  <si>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</si>
  <si>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</si>
  <si>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</si>
  <si>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</si>
  <si>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</si>
  <si>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</si>
  <si>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</si>
  <si>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</si>
  <si>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</si>
  <si>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</si>
  <si>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</si>
  <si>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</si>
  <si>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</si>
  <si>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</si>
  <si>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</si>
  <si>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</si>
  <si>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</si>
  <si>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</si>
  <si>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</si>
  <si>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</si>
  <si>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</si>
  <si>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</si>
  <si>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</si>
  <si>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</si>
  <si>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</si>
  <si>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</si>
  <si>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</si>
  <si>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</si>
  <si>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</si>
  <si>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</si>
  <si>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</si>
  <si>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</si>
  <si>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</si>
  <si>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</si>
  <si>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</si>
  <si>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</si>
  <si>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</si>
  <si>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</si>
  <si>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</si>
  <si>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</si>
  <si>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</si>
  <si>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</si>
  <si>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</si>
  <si>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</si>
  <si>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</si>
  <si>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</si>
  <si>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</si>
  <si>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</si>
  <si>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</si>
  <si>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</si>
  <si>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</si>
  <si>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</si>
  <si>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</si>
  <si>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</si>
  <si>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</si>
  <si>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</si>
  <si>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</si>
  <si>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</si>
  <si>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</si>
  <si>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</si>
  <si>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</si>
  <si>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</si>
  <si>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</si>
  <si>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</si>
  <si>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</si>
  <si>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</si>
  <si>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</si>
  <si>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</si>
  <si>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</si>
  <si>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</si>
  <si>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</si>
  <si>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</si>
  <si>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</si>
  <si>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</si>
  <si>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</si>
  <si>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</si>
  <si>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</si>
  <si>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</si>
  <si>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</si>
  <si>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</si>
  <si>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</si>
  <si>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</si>
  <si>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</si>
  <si>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</si>
  <si>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</si>
  <si>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</si>
  <si>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</si>
  <si>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</si>
  <si>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</si>
  <si>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</si>
  <si>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</si>
  <si>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</si>
  <si>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</si>
  <si>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</si>
  <si>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</si>
  <si>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</si>
  <si>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</si>
  <si>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</si>
  <si>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</si>
  <si>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</si>
  <si>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</si>
  <si>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</si>
  <si>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</si>
  <si>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</si>
  <si>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</si>
  <si>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</si>
  <si>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</si>
  <si>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</si>
  <si>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</si>
  <si>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</si>
  <si>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</si>
  <si>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</si>
  <si>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</si>
  <si>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</si>
  <si>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</si>
  <si>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</si>
  <si>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</si>
  <si>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</si>
  <si>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</si>
  <si>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</si>
  <si>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</si>
  <si>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</si>
  <si>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</si>
  <si>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</si>
  <si>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</si>
  <si>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</si>
  <si>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</si>
  <si>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</si>
  <si>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</si>
  <si>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</si>
  <si>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</si>
  <si>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</si>
  <si>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</si>
  <si>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</si>
  <si>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</si>
  <si>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</si>
  <si>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</si>
  <si>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</si>
  <si>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</si>
  <si>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</si>
  <si>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</si>
  <si>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</si>
  <si>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</si>
  <si>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</si>
  <si>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</si>
  <si>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</si>
  <si>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</si>
  <si>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</si>
  <si>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</si>
  <si>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</si>
  <si>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</si>
  <si>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</si>
  <si>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</si>
  <si>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</si>
  <si>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</si>
  <si>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</si>
  <si>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</si>
  <si>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</si>
  <si>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</si>
  <si>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</si>
  <si>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</si>
  <si>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</si>
  <si>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</si>
  <si>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</si>
  <si>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</si>
  <si>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</si>
  <si>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</si>
  <si>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</si>
  <si>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</si>
  <si>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</si>
  <si>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</si>
  <si>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</si>
  <si>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</si>
  <si>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</si>
  <si>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</si>
  <si>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</si>
  <si>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</si>
  <si>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</si>
  <si>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</si>
  <si>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</si>
  <si>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</si>
  <si>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</si>
  <si>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</si>
  <si>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</si>
  <si>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</si>
  <si>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</si>
  <si>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</si>
  <si>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</si>
  <si>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</si>
  <si>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</si>
  <si>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</si>
  <si>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</si>
  <si>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</si>
  <si>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</si>
  <si>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</si>
  <si>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</si>
  <si>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</si>
  <si>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</si>
  <si>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</si>
  <si>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</si>
  <si>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</si>
  <si>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</si>
  <si>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</si>
  <si>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</si>
  <si>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</si>
  <si>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</si>
  <si>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</si>
  <si>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</si>
  <si>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</si>
  <si>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</si>
  <si>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</si>
  <si>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</si>
  <si>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</si>
  <si>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</si>
  <si>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</si>
  <si>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</si>
  <si>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</si>
  <si>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</si>
  <si>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</si>
  <si>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</si>
  <si>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</si>
  <si>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</si>
  <si>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</si>
  <si>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</si>
  <si>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</si>
  <si>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</si>
  <si>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</si>
  <si>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</si>
  <si>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</si>
  <si>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</si>
  <si>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</si>
  <si>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</si>
  <si>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</si>
  <si>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</si>
  <si>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</si>
  <si>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</si>
  <si>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</si>
  <si>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</si>
  <si>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</si>
  <si>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</si>
  <si>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</si>
  <si>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</si>
  <si>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</si>
  <si>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</si>
  <si>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</si>
  <si>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</si>
  <si>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</si>
  <si>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</si>
  <si>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</si>
  <si>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</si>
  <si>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</si>
  <si>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</si>
  <si>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</si>
  <si>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</si>
  <si>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</si>
  <si>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</si>
  <si>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</si>
  <si>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</si>
  <si>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</si>
  <si>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</si>
  <si>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</si>
  <si>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</si>
  <si>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</si>
  <si>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</si>
  <si>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</si>
  <si>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</si>
  <si>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</si>
  <si>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</si>
  <si>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</si>
  <si>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</si>
  <si>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</si>
  <si>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</si>
  <si>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</si>
  <si>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</si>
  <si>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</si>
  <si>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</si>
  <si>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</si>
  <si>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</si>
  <si>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</si>
  <si>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</si>
  <si>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</si>
  <si>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</si>
  <si>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</si>
  <si>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</si>
  <si>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</si>
  <si>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</si>
  <si>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</si>
  <si>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</si>
  <si>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</si>
  <si>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</si>
  <si>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</si>
  <si>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</si>
  <si>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</si>
  <si>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</si>
  <si>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</si>
  <si>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</si>
  <si>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</si>
  <si>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</si>
  <si>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</si>
  <si>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</si>
  <si>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</si>
  <si>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</si>
  <si>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</si>
  <si>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</si>
  <si>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</si>
  <si>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</si>
  <si>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</si>
  <si>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</si>
  <si>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</si>
  <si>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</si>
  <si>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</si>
  <si>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</si>
  <si>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</si>
  <si>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</si>
  <si>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</si>
  <si>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</si>
  <si>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</si>
  <si>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</si>
  <si>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</si>
  <si>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</si>
  <si>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</si>
  <si>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</si>
  <si>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</si>
  <si>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</si>
  <si>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</si>
  <si>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</si>
  <si>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</si>
  <si>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</si>
  <si>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</si>
  <si>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</si>
  <si>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</si>
  <si>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</si>
  <si>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</si>
  <si>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</si>
  <si>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</si>
  <si>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</si>
  <si>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</si>
  <si>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</si>
  <si>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</si>
  <si>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</si>
  <si>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</si>
  <si>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</si>
  <si>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</si>
  <si>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</si>
  <si>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</si>
  <si>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</si>
  <si>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</si>
  <si>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</si>
  <si>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</si>
  <si>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</si>
  <si>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</si>
  <si>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</si>
  <si>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</si>
  <si>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</si>
  <si>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</si>
  <si>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</si>
  <si>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</si>
  <si>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</si>
  <si>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</si>
  <si>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</si>
  <si>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</si>
  <si>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</si>
  <si>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</si>
  <si>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</si>
  <si>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</si>
  <si>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</si>
  <si>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</si>
  <si>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</si>
  <si>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</si>
  <si>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</si>
  <si>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</si>
  <si>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</si>
  <si>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</si>
  <si>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</si>
  <si>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</si>
  <si>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</si>
  <si>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</si>
  <si>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</si>
  <si>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</si>
  <si>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</si>
  <si>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</si>
  <si>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</si>
  <si>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</si>
  <si>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</si>
  <si>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</si>
  <si>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</si>
  <si>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</si>
  <si>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</si>
  <si>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</si>
  <si>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</si>
  <si>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</si>
  <si>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</si>
  <si>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</si>
  <si>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</si>
  <si>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</si>
  <si>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</si>
  <si>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</si>
  <si>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</si>
  <si>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</si>
  <si>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</si>
  <si>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</si>
  <si>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</si>
  <si>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</si>
  <si>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</si>
  <si>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</si>
  <si>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</si>
  <si>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</si>
  <si>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</si>
  <si>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</si>
  <si>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</si>
  <si>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</si>
  <si>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</si>
  <si>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</si>
  <si>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</si>
  <si>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</si>
  <si>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</si>
  <si>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</si>
  <si>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</si>
  <si>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</si>
  <si>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</si>
  <si>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</si>
  <si>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</si>
  <si>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</si>
  <si>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</si>
  <si>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</si>
  <si>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</si>
  <si>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</si>
  <si>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</si>
  <si>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</si>
  <si>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</si>
  <si>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</si>
  <si>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</si>
  <si>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</si>
  <si>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</si>
  <si>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</si>
  <si>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</si>
  <si>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</si>
  <si>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</si>
  <si>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</si>
  <si>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</si>
  <si>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</si>
  <si>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</si>
  <si>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</si>
  <si>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</si>
  <si>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</si>
  <si>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</si>
  <si>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</si>
  <si>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</si>
  <si>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</si>
  <si>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</si>
  <si>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</si>
  <si>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</si>
  <si>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</si>
  <si>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</si>
  <si>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</si>
  <si>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</si>
  <si>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</si>
  <si>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</si>
  <si>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</si>
  <si>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</si>
  <si>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</si>
  <si>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</si>
  <si>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</si>
  <si>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</si>
  <si>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</si>
  <si>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</si>
  <si>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</si>
  <si>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</si>
  <si>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</si>
  <si>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</si>
  <si>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</si>
  <si>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</si>
  <si>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</si>
  <si>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</si>
  <si>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</si>
  <si>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 xml:space="preserve"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</si>
  <si>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</si>
  <si>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</si>
  <si>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</si>
  <si>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</si>
  <si>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</si>
  <si>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</si>
  <si>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</si>
  <si>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</si>
  <si>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</si>
  <si>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</si>
  <si>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</si>
  <si>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</si>
  <si>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</si>
  <si>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</si>
  <si>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</si>
  <si>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</si>
  <si>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</si>
  <si>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</si>
  <si>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</si>
  <si>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</si>
  <si>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</si>
  <si>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</si>
  <si>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</si>
  <si>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</si>
  <si>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</si>
  <si>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</si>
  <si>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</si>
  <si>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</si>
  <si>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</si>
  <si>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</si>
  <si>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</si>
  <si>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</si>
  <si>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</si>
  <si>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</si>
  <si>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</si>
  <si>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</si>
  <si>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</si>
  <si>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</si>
  <si>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</si>
  <si>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</si>
  <si>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</si>
  <si>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</si>
  <si>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</si>
  <si>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</si>
  <si>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</si>
  <si>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</si>
  <si>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</si>
  <si>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</si>
  <si>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</si>
  <si>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</si>
  <si>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</si>
  <si>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</si>
  <si>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</si>
  <si>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</si>
  <si>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</si>
  <si>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</si>
  <si>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</si>
  <si>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</si>
  <si>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</si>
  <si>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</si>
  <si>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</si>
  <si>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</si>
  <si>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</si>
  <si>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</si>
  <si>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</si>
  <si>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</si>
  <si>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</si>
  <si>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</si>
  <si>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</si>
  <si>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</si>
  <si>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</si>
  <si>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</si>
  <si>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</si>
  <si>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</si>
  <si>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</si>
  <si>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</si>
  <si>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</si>
  <si>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</si>
  <si>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</si>
  <si>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</si>
  <si>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</si>
  <si>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</si>
  <si>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</si>
  <si>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</si>
  <si>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</si>
  <si>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</si>
  <si>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</si>
  <si>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</si>
  <si>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</si>
  <si>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0,375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</si>
  <si>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</si>
  <si>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</si>
  <si>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</si>
  <si>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</si>
  <si>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</si>
  <si>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</si>
  <si>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</si>
  <si>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</si>
  <si>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</si>
  <si>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</si>
  <si>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</si>
  <si>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</si>
  <si>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209,481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</si>
  <si>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</si>
  <si>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</si>
  <si>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</si>
  <si>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</si>
  <si>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</si>
  <si>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</si>
  <si>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</si>
  <si>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</si>
  <si>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</si>
  <si>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</si>
  <si>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</si>
  <si>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</si>
  <si>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</si>
  <si>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</si>
  <si>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</si>
  <si>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</si>
  <si>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</si>
  <si>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</si>
  <si>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</si>
  <si>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</si>
  <si>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</si>
  <si>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</si>
  <si>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</si>
  <si>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</si>
  <si>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</si>
  <si>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</si>
  <si>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</si>
  <si>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</si>
  <si>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</si>
  <si>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</si>
  <si>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</si>
  <si>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</si>
  <si>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</si>
  <si>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</si>
  <si>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</si>
  <si>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</si>
  <si>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</si>
  <si>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</si>
  <si>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</si>
  <si>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</si>
  <si>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</si>
  <si>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</si>
  <si>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</si>
  <si>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</si>
  <si>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</si>
  <si>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</si>
  <si>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</si>
  <si>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</si>
  <si>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</si>
  <si>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</si>
  <si>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</si>
  <si>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</si>
  <si>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</si>
  <si>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</si>
  <si>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</si>
  <si>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</si>
  <si>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</si>
  <si>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</si>
  <si>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</si>
  <si>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</si>
  <si>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</si>
  <si>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</si>
  <si>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</si>
  <si>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</si>
  <si>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800 kg/m3</t>
  </si>
  <si>
    <t>1877,314*0,1*0,05*0,8</t>
  </si>
  <si>
    <t>10311100</t>
  </si>
  <si>
    <t>rašelina zahradnická VL</t>
  </si>
  <si>
    <t>744792356</t>
  </si>
  <si>
    <t>1877,314*0,1*0,05</t>
  </si>
  <si>
    <t>9,387*0,04 'Přepočtené koeficientem množství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</si>
  <si>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</si>
  <si>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</si>
  <si>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</si>
  <si>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</si>
  <si>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</si>
  <si>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</si>
  <si>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</si>
  <si>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</si>
  <si>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</si>
  <si>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</si>
  <si>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150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</si>
  <si>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</si>
  <si>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</si>
  <si>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</si>
  <si>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</si>
  <si>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</si>
  <si>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</si>
  <si>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</si>
  <si>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</si>
  <si>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</si>
  <si>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</si>
  <si>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</si>
  <si>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</si>
  <si>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</si>
  <si>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</si>
  <si>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</si>
  <si>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</si>
  <si>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</si>
  <si>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</si>
  <si>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</si>
  <si>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</si>
  <si>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</si>
  <si>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</si>
  <si>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</si>
  <si>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</si>
  <si>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</si>
  <si>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</si>
  <si>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</si>
  <si>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</si>
  <si>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</si>
  <si>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</si>
  <si>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</si>
  <si>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</si>
  <si>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</si>
  <si>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</si>
  <si>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</si>
  <si>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</si>
  <si>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</si>
  <si>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</si>
  <si>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</si>
  <si>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</si>
  <si>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</si>
  <si>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</si>
  <si>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</si>
  <si>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</si>
  <si>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</si>
  <si>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</si>
  <si>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</si>
  <si>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</si>
  <si>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</si>
  <si>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</si>
  <si>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</si>
  <si>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</si>
  <si>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</si>
  <si>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</si>
  <si>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</si>
  <si>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</si>
  <si>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</si>
  <si>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</si>
  <si>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</si>
  <si>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</si>
  <si>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</si>
  <si>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</si>
  <si>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</si>
  <si>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</si>
  <si>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</si>
  <si>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</si>
  <si>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185804312</t>
  </si>
  <si>
    <t>Zalití rostlin vodou plocha přes 20 m2</t>
  </si>
  <si>
    <t>1519362280</t>
  </si>
  <si>
    <t>Zalití rostlin vodou plochy záhonů jednotlivě přes 20 m2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</si>
  <si>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</si>
  <si>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</si>
  <si>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</si>
  <si>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</si>
  <si>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</si>
  <si>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</si>
  <si>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</si>
  <si>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</si>
  <si>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</si>
  <si>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</si>
  <si>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</si>
  <si>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</si>
  <si>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</si>
  <si>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</si>
  <si>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</si>
  <si>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</si>
  <si>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</si>
  <si>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</si>
  <si>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</si>
  <si>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</si>
  <si>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</si>
  <si>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</si>
  <si>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</si>
  <si>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</si>
  <si>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</si>
  <si>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</si>
  <si>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</si>
  <si>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</si>
  <si>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</si>
  <si>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23,04+28,8</t>
  </si>
  <si>
    <t>Nakládání zeminy ze skládky</t>
  </si>
  <si>
    <t>-1485831789</t>
  </si>
  <si>
    <t>51,84</t>
  </si>
  <si>
    <t>174101R</t>
  </si>
  <si>
    <t>Zásyp jam z nakupovaných materiálů</t>
  </si>
  <si>
    <t>-855553705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</si>
  <si>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</si>
  <si>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</si>
  <si>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</si>
  <si>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</si>
  <si>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</si>
  <si>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23,04*2,1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</si>
  <si>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</si>
  <si>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</si>
  <si>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</si>
  <si>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</si>
  <si>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</si>
  <si>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</si>
  <si>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</si>
  <si>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</si>
  <si>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</si>
  <si>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</si>
  <si>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</si>
  <si>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</si>
  <si>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</si>
  <si>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</si>
  <si>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</si>
  <si>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</si>
  <si>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</si>
  <si>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</si>
  <si>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</si>
  <si>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</si>
  <si>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</si>
  <si>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</si>
  <si>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</si>
  <si>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</si>
  <si>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</si>
  <si>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</si>
  <si>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</si>
  <si>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</si>
  <si>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184215211R</t>
  </si>
  <si>
    <t>Podzemní ukotvení kmene dřevin do volné zeminy tř. 1 až 4 obvodu kmene do 250 mm</t>
  </si>
  <si>
    <t>-1247124955</t>
  </si>
  <si>
    <t>Ukotvení dřeviny podzemním kotvením do volné zeminy tř. 1 až 4, obvodu kmene do 250 mm</t>
  </si>
  <si>
    <t>184501121</t>
  </si>
  <si>
    <t>Zhotovení obalu z juty v jedné vrstvě v rovině a svahu do 1:5</t>
  </si>
  <si>
    <t>769575608</t>
  </si>
  <si>
    <t>Zhotovení obalu kmene a spodních částí větví stromu z juty v jedné vrstvě v rovině nebo na svahu do 1:5</t>
  </si>
  <si>
    <t>https://podminky.urs.cz/item/CS_URS_2023_01/184501121</t>
  </si>
  <si>
    <t>Poznámka k položce:_x000d_
do výšky 2 m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</si>
  <si>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</si>
  <si>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</si>
  <si>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</si>
  <si>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</si>
  <si>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</si>
  <si>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</si>
  <si>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</si>
  <si>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</si>
  <si>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</si>
  <si>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</si>
  <si>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</si>
  <si>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</si>
  <si>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</si>
  <si>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</si>
  <si>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</si>
  <si>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</si>
  <si>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</si>
  <si>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</si>
  <si>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</si>
  <si>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</si>
  <si>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</si>
  <si>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997013655R</t>
  </si>
  <si>
    <t>-139865671</t>
  </si>
  <si>
    <t>https://podminky.urs.cz/item/CS_URS_2023_01/997013655R</t>
  </si>
  <si>
    <t>28,8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</si>
  <si>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</si>
  <si>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</si>
  <si>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</si>
  <si>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</si>
  <si>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</si>
  <si>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</si>
  <si>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</si>
  <si>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</si>
  <si>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</si>
  <si>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</si>
  <si>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</si>
  <si>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</si>
  <si>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</si>
  <si>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</si>
  <si>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</si>
  <si>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</si>
  <si>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</si>
  <si>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</si>
  <si>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</si>
  <si>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</si>
  <si>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</si>
  <si>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</si>
  <si>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</si>
  <si>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</si>
  <si>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</si>
  <si>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</si>
  <si>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</si>
  <si>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</si>
  <si>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</si>
  <si>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</si>
  <si>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</si>
  <si>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</si>
  <si>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</si>
  <si>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</si>
  <si>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</si>
  <si>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</si>
  <si>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</si>
  <si>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</si>
  <si>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</si>
  <si>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</si>
  <si>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</si>
  <si>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</si>
  <si>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</si>
  <si>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</si>
  <si>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</si>
  <si>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</si>
  <si>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</si>
  <si>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</si>
  <si>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</si>
  <si>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</si>
  <si>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</si>
  <si>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</si>
  <si>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</si>
  <si>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</si>
  <si>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</si>
  <si>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</si>
  <si>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</si>
  <si>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</si>
  <si>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</si>
  <si>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</si>
  <si>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</si>
  <si>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</si>
  <si>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</si>
  <si>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</si>
  <si>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</si>
  <si>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</si>
  <si>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</si>
  <si>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</si>
  <si>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</si>
  <si>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</si>
  <si>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</si>
  <si>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</si>
  <si>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</si>
  <si>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</si>
  <si>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</si>
  <si>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</si>
  <si>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</si>
  <si>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</si>
  <si>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</si>
  <si>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</si>
  <si>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</si>
  <si>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</si>
  <si>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</si>
  <si>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</si>
  <si>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</si>
  <si>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</si>
  <si>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</si>
  <si>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</si>
  <si>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</si>
  <si>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</si>
  <si>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</si>
  <si>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</si>
  <si>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</si>
  <si>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</si>
  <si>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</si>
  <si>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</si>
  <si>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</si>
  <si>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</si>
  <si>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</si>
  <si>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</si>
  <si>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</si>
  <si>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</si>
  <si>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</si>
  <si>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</si>
  <si>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</si>
  <si>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</si>
  <si>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</si>
  <si>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</si>
  <si>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</si>
  <si>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</si>
  <si>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</si>
  <si>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</si>
  <si>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</si>
  <si>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</si>
  <si>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</si>
  <si>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</si>
  <si>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</si>
  <si>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</si>
  <si>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</si>
  <si>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</si>
  <si>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</si>
  <si>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</si>
  <si>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</si>
  <si>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</si>
  <si>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</si>
  <si>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</si>
  <si>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</si>
  <si>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</si>
  <si>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</si>
  <si>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</si>
  <si>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</si>
  <si>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</si>
  <si>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</si>
  <si>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</si>
  <si>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</si>
  <si>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</si>
  <si>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</si>
  <si>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</si>
  <si>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</si>
  <si>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</si>
  <si>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</si>
  <si>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</si>
  <si>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</si>
  <si>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</si>
  <si>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</si>
  <si>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</si>
  <si>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</si>
  <si>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</si>
  <si>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</si>
  <si>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</si>
  <si>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</si>
  <si>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</si>
  <si>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</si>
  <si>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</si>
  <si>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</si>
  <si>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</si>
  <si>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</si>
  <si>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</si>
  <si>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</si>
  <si>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</si>
  <si>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</si>
  <si>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</si>
  <si>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</si>
  <si>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</si>
  <si>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</si>
  <si>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</si>
  <si>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</si>
  <si>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</si>
  <si>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</si>
  <si>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</si>
  <si>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</si>
  <si>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</si>
  <si>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</si>
  <si>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</si>
  <si>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</si>
  <si>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</si>
  <si>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</si>
  <si>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</si>
  <si>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</si>
  <si>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</si>
  <si>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</si>
  <si>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</si>
  <si>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</si>
  <si>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</si>
  <si>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</si>
  <si>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</si>
  <si>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</si>
  <si>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</si>
  <si>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</si>
  <si>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</si>
  <si>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</si>
  <si>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</si>
  <si>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</si>
  <si>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</si>
  <si>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</si>
  <si>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</si>
  <si>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</si>
  <si>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</si>
  <si>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</si>
  <si>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</si>
  <si>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</si>
  <si>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</si>
  <si>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</si>
  <si>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</si>
  <si>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</si>
  <si>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</si>
  <si>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</si>
  <si>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</si>
  <si>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</si>
  <si>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</si>
  <si>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</si>
  <si>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</si>
  <si>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</si>
  <si>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</si>
  <si>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</si>
  <si>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</si>
  <si>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</si>
  <si>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</si>
  <si>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</si>
  <si>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</si>
  <si>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</si>
  <si>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</si>
  <si>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</si>
  <si>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</si>
  <si>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</si>
  <si>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</si>
  <si>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</si>
  <si>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</si>
  <si>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</si>
  <si>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</si>
  <si>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</si>
  <si>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</si>
  <si>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</si>
  <si>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</si>
  <si>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</si>
  <si>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</si>
  <si>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</si>
  <si>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</si>
  <si>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</si>
  <si>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</si>
  <si>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</si>
  <si>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</si>
  <si>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</si>
  <si>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</si>
  <si>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</si>
  <si>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</si>
  <si>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</si>
  <si>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</si>
  <si>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</si>
  <si>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</si>
  <si>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</si>
  <si>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</si>
  <si>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</si>
  <si>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</si>
  <si>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</si>
  <si>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</si>
  <si>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</si>
  <si>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</si>
  <si>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</si>
  <si>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</si>
  <si>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</si>
  <si>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</si>
  <si>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</si>
  <si>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</si>
  <si>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</si>
  <si>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</si>
  <si>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</si>
  <si>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</si>
  <si>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</si>
  <si>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</si>
  <si>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</si>
  <si>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</si>
  <si>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</si>
  <si>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</si>
  <si>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</si>
  <si>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</si>
  <si>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</si>
  <si>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</si>
  <si>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</si>
  <si>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</si>
  <si>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</si>
  <si>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</si>
  <si>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</si>
  <si>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</si>
  <si>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</si>
  <si>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</si>
  <si>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</si>
  <si>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3,57</t>
  </si>
  <si>
    <t>16,065</t>
  </si>
  <si>
    <t>19,635</t>
  </si>
  <si>
    <t>99,865</t>
  </si>
  <si>
    <t>80,23</t>
  </si>
  <si>
    <t>SO 351 - Přeložka vodovodu</t>
  </si>
  <si>
    <t xml:space="preserve">    741 - Elektroinstalace - silnoproud</t>
  </si>
  <si>
    <t>-2073243561</t>
  </si>
  <si>
    <t>35,7*1,00*1,45</t>
  </si>
  <si>
    <t>Rušení stáv.vodovod</t>
  </si>
  <si>
    <t>37,00*1,00*1,30</t>
  </si>
  <si>
    <t>1525183463</t>
  </si>
  <si>
    <t>přeložka vodovodu</t>
  </si>
  <si>
    <t>35,7*1,45*2</t>
  </si>
  <si>
    <t>-1664329159</t>
  </si>
  <si>
    <t>-1744292680</t>
  </si>
  <si>
    <t>169037205</t>
  </si>
  <si>
    <t>-2030109463</t>
  </si>
  <si>
    <t>-1956383603</t>
  </si>
  <si>
    <t>-1859338356</t>
  </si>
  <si>
    <t>104159651</t>
  </si>
  <si>
    <t>35,7*1,00*0,450</t>
  </si>
  <si>
    <t>1645718844</t>
  </si>
  <si>
    <t>1184126619</t>
  </si>
  <si>
    <t>35,7*1,00</t>
  </si>
  <si>
    <t>-1609841956</t>
  </si>
  <si>
    <t>35,7</t>
  </si>
  <si>
    <t>-804414284</t>
  </si>
  <si>
    <t>35,7*1,00*0,1</t>
  </si>
  <si>
    <t>28613534</t>
  </si>
  <si>
    <t>potrubí třívrstvé PE100 RC SDR11 160x14,6 dl 12m</t>
  </si>
  <si>
    <t>128</t>
  </si>
  <si>
    <t>1409876598</t>
  </si>
  <si>
    <t>230205126</t>
  </si>
  <si>
    <t>Montáž potrubí plastového svařovaného na tupo nebo elektrospojkou dn 160 mm en 14,6 mm</t>
  </si>
  <si>
    <t>64479614</t>
  </si>
  <si>
    <t>Montáž potrubí PE průměru přes 110 mm Ø 160, tl. stěny 14,6 mm</t>
  </si>
  <si>
    <t>https://podminky.urs.cz/item/CS_URS_2023_01/230205126</t>
  </si>
  <si>
    <t>28613546</t>
  </si>
  <si>
    <t>potrubí třívrstvé PE100 RC SDR17 280x16,6 dl 12m</t>
  </si>
  <si>
    <t>820658612</t>
  </si>
  <si>
    <t>230205152_R</t>
  </si>
  <si>
    <t>Montáž potrubí plastového svařovaného na tupo nebo elektrospojkou dn 280 mm en 15,9 mm</t>
  </si>
  <si>
    <t>-977923367</t>
  </si>
  <si>
    <t>Montáž potrubí PE průměru přes 110 mm Ø 280, tl. stěny 15,9 mm</t>
  </si>
  <si>
    <t>https://podminky.urs.cz/item/CS_URS_2023_01/230205152_R</t>
  </si>
  <si>
    <t>230200120_R</t>
  </si>
  <si>
    <t>Nasunutí potrubní sekce do ocelové chráničky DN 150</t>
  </si>
  <si>
    <t>2012261502</t>
  </si>
  <si>
    <t>Nasunutí potrubní sekce do chráničky jmenovitá světlost nasouvaného potrubí DN 150</t>
  </si>
  <si>
    <t>https://podminky.urs.cz/item/CS_URS_2023_01/230200120_R</t>
  </si>
  <si>
    <t>28655200_R</t>
  </si>
  <si>
    <t>objímka kluzná v. 25mm vnější produktovodní trubky D 157-183mm</t>
  </si>
  <si>
    <t>-1121565619</t>
  </si>
  <si>
    <t>objímka kluzná v 25mm vnější produktovodní trubky D 157-183mm</t>
  </si>
  <si>
    <t>28655120</t>
  </si>
  <si>
    <t>manžeta chráničky vč. upínací pásky 160x273mm DN 150x250</t>
  </si>
  <si>
    <t>-578282626</t>
  </si>
  <si>
    <t>28614845_R</t>
  </si>
  <si>
    <t>koleno 45° SDR11 PE 100 PN16 D 160mm</t>
  </si>
  <si>
    <t>1272521583</t>
  </si>
  <si>
    <t>PE el. koleno 45 st</t>
  </si>
  <si>
    <t>877321110_R</t>
  </si>
  <si>
    <t>Montáž elektrokolen 22° na vodovodním potrubí z PE trub d 160</t>
  </si>
  <si>
    <t>1925402152</t>
  </si>
  <si>
    <t>Montáž tvarovek na vodovodním plastovém potrubí z polyetylenu PE 100 elektrotvarovek SDR 11/PN16 kolen 22° d 160</t>
  </si>
  <si>
    <t>28615978</t>
  </si>
  <si>
    <t>elektrospojka SDR11 PE 100 PN16 D 160mm</t>
  </si>
  <si>
    <t>-427097852</t>
  </si>
  <si>
    <t>elektrospojka pro koleno</t>
  </si>
  <si>
    <t>elektrospojka pro potrubí</t>
  </si>
  <si>
    <t>877321101</t>
  </si>
  <si>
    <t>Montáž elektrospojek na vodovodním potrubí z PE trub d 160</t>
  </si>
  <si>
    <t>-330047397</t>
  </si>
  <si>
    <t>Montáž tvarovek na vodovodním plastovém potrubí z polyetylenu PE 100 elektrotvarovek SDR 11/PN16 spojek, oblouků nebo redukcí d 160</t>
  </si>
  <si>
    <t>https://podminky.urs.cz/item/CS_URS_2023_01/877321101</t>
  </si>
  <si>
    <t>montáž elektrospojek pro kolena</t>
  </si>
  <si>
    <t>montáž elektrospojek pro potrubí</t>
  </si>
  <si>
    <t>31951006_R</t>
  </si>
  <si>
    <t>potrubní spojka jištěná proti posuvu hrdlo-příruba DN 150</t>
  </si>
  <si>
    <t>2091637710</t>
  </si>
  <si>
    <t>857311131</t>
  </si>
  <si>
    <t>Montáž litinových tvarovek jednoosých hrdlových otevřený výkop s integrovaným těsněním DN 150</t>
  </si>
  <si>
    <t>-1874144026</t>
  </si>
  <si>
    <t>Montáž litinových tvarovek na potrubí litinovém tlakovém jednoosých na potrubí z trub hrdlových v otevřeném výkopu, kanálu nebo v šachtě s integrovaným těsněním DN 150</t>
  </si>
  <si>
    <t>https://podminky.urs.cz/item/CS_URS_2023_01/857311131</t>
  </si>
  <si>
    <t>871275811</t>
  </si>
  <si>
    <t>Bourání stávajícího potrubí z PVC nebo PP DN 150</t>
  </si>
  <si>
    <t>-1988892013</t>
  </si>
  <si>
    <t>Bourání stávajícího potrubí z PVC nebo polypropylenu PP v otevřeném výkopu DN do 150</t>
  </si>
  <si>
    <t>https://podminky.urs.cz/item/CS_URS_2023_01/871275811</t>
  </si>
  <si>
    <t>Rušený stávající vodovod dl. 37m</t>
  </si>
  <si>
    <t>899713111</t>
  </si>
  <si>
    <t>Orientační tabulky na sloupku betonovém nebo ocelovém</t>
  </si>
  <si>
    <t>1216042280</t>
  </si>
  <si>
    <t>Orientační tabulky na vodovodních a kanalizačních řadech na sloupku ocelovém nebo betonovém</t>
  </si>
  <si>
    <t>https://podminky.urs.cz/item/CS_URS_2023_01/899713111</t>
  </si>
  <si>
    <t>Poznámka k položce:_x000d_
Položka včetně osazení sloupku.</t>
  </si>
  <si>
    <t>tabulky v lomových bodech</t>
  </si>
  <si>
    <t>4502101772_R</t>
  </si>
  <si>
    <t>Ocelový plotový poplastovaný AZ sloupek Zn+RAL6005 60x60x1,5 3000</t>
  </si>
  <si>
    <t>1322480765</t>
  </si>
  <si>
    <t>Ocelový sloupek pro orientační tabulku</t>
  </si>
  <si>
    <t>Poznámka k položce:_x000d_
Dodávka sloupku včetně betonové patky.</t>
  </si>
  <si>
    <t>899721111</t>
  </si>
  <si>
    <t>Signalizační vodič DN do 150 mm na potrubí</t>
  </si>
  <si>
    <t>-720332162</t>
  </si>
  <si>
    <t>Signalizační vodič na potrubí DN do 150 mm</t>
  </si>
  <si>
    <t>https://podminky.urs.cz/item/CS_URS_2023_01/899721111</t>
  </si>
  <si>
    <t>899722111</t>
  </si>
  <si>
    <t>Krytí potrubí z plastů výstražnou fólií z PVC 20 cm</t>
  </si>
  <si>
    <t>-976216698</t>
  </si>
  <si>
    <t>Krytí potrubí z plastů výstražnou fólií z PVC šířky 20 cm</t>
  </si>
  <si>
    <t>https://podminky.urs.cz/item/CS_URS_2023_01/899722111</t>
  </si>
  <si>
    <t>286000111_R</t>
  </si>
  <si>
    <t>folie š. 300mm, bílé barvy</t>
  </si>
  <si>
    <t>-1389227001</t>
  </si>
  <si>
    <t>998273102</t>
  </si>
  <si>
    <t>Přesun hmot pro trubní vedení z trub litinových otevřený výkop</t>
  </si>
  <si>
    <t>-183305345</t>
  </si>
  <si>
    <t>Přesun hmot pro trubní vedení hloubené z trub litinových pro vodovody nebo kanalizace v otevřeném výkopu dopravní vzdálenost do 15 m</t>
  </si>
  <si>
    <t>https://podminky.urs.cz/item/CS_URS_2023_01/998273102</t>
  </si>
  <si>
    <t>741</t>
  </si>
  <si>
    <t>Elektroinstalace - silnoproud</t>
  </si>
  <si>
    <t>741812011</t>
  </si>
  <si>
    <t>Zkouška izolační kabelu do 1 kV počtu a průřezu žil do 4x25 mm2</t>
  </si>
  <si>
    <t>-393040532</t>
  </si>
  <si>
    <t>Zkoušky vodičů a kabelů izolační kabelu silového do 1 kV, počtu a průřezu žil do 4x 25 mm2</t>
  </si>
  <si>
    <t>https://podminky.urs.cz/item/CS_URS_2023_01/741812011</t>
  </si>
  <si>
    <t>Poznámka k položce:_x000d_
Zkouška signalizačního vodiče.</t>
  </si>
  <si>
    <t>892353122</t>
  </si>
  <si>
    <t>Proplach a dezinfekce vodovodního potrubí DN 150 nebo 200</t>
  </si>
  <si>
    <t>1576361582</t>
  </si>
  <si>
    <t>https://podminky.urs.cz/item/CS_URS_2023_01/892353122</t>
  </si>
  <si>
    <t>892372111</t>
  </si>
  <si>
    <t>Zabezpečení konců potrubí DN do 300 při tlakových zkouškách vodou</t>
  </si>
  <si>
    <t>-2058949044</t>
  </si>
  <si>
    <t>Tlakové zkoušky vodou zabezpečení konců potrubí při tlakových zkouškách DN do 300</t>
  </si>
  <si>
    <t>https://podminky.urs.cz/item/CS_URS_2023_01/892372111</t>
  </si>
  <si>
    <t>-839385465</t>
  </si>
  <si>
    <t>230170014</t>
  </si>
  <si>
    <t>Tlakové zkoušky těsnosti potrubí - zkouška DN přes 125 do 200</t>
  </si>
  <si>
    <t>1545276872</t>
  </si>
  <si>
    <t>Zkouška těsnosti potrubí DN přes 125 do 200</t>
  </si>
  <si>
    <t>https://podminky.urs.cz/item/CS_URS_2023_01/230170014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</si>
  <si>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</si>
  <si>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</si>
  <si>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</si>
  <si>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</si>
  <si>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</si>
  <si>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</si>
  <si>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</si>
  <si>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</si>
  <si>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</si>
  <si>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</si>
  <si>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</si>
  <si>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</si>
  <si>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</si>
  <si>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</si>
  <si>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</si>
  <si>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</si>
  <si>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</si>
  <si>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</si>
  <si>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</si>
  <si>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</si>
  <si>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</si>
  <si>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</si>
  <si>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</si>
  <si>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</si>
  <si>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</si>
  <si>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</si>
  <si>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</si>
  <si>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</si>
  <si>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</si>
  <si>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</si>
  <si>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</si>
  <si>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</si>
  <si>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</si>
  <si>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</si>
  <si>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</si>
  <si>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</si>
  <si>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</si>
  <si>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</si>
  <si>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</si>
  <si>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</si>
  <si>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</si>
  <si>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</si>
  <si>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</si>
  <si>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</si>
  <si>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</si>
  <si>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 xml:space="preserve"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</si>
  <si>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</si>
  <si>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</si>
  <si>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</si>
  <si>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 xml:space="preserve"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</si>
  <si>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</si>
  <si>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</si>
  <si>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</si>
  <si>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</si>
  <si>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</si>
  <si>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</si>
  <si>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</si>
  <si>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</si>
  <si>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</si>
  <si>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</si>
  <si>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</si>
  <si>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</si>
  <si>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</si>
  <si>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</si>
  <si>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</si>
  <si>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</si>
  <si>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</si>
  <si>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</si>
  <si>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</si>
  <si>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</si>
  <si>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</si>
  <si>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</si>
  <si>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</si>
  <si>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</si>
  <si>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</si>
  <si>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</si>
  <si>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</si>
  <si>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</si>
  <si>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</si>
  <si>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</si>
  <si>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</si>
  <si>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</si>
  <si>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</si>
  <si>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</si>
  <si>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</si>
  <si>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</si>
  <si>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</si>
  <si>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</si>
  <si>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</si>
  <si>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</si>
  <si>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</si>
  <si>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</si>
  <si>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</si>
  <si>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</si>
  <si>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</si>
  <si>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</si>
  <si>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</si>
  <si>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</si>
  <si>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</si>
  <si>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</si>
  <si>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</si>
  <si>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</si>
  <si>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</si>
  <si>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</si>
  <si>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</si>
  <si>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</si>
  <si>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</si>
  <si>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</si>
  <si>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</si>
  <si>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</si>
  <si>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</si>
  <si>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</si>
  <si>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</si>
  <si>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</si>
  <si>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</si>
  <si>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</si>
  <si>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</si>
  <si>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</si>
  <si>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</si>
  <si>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</si>
  <si>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</si>
  <si>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</si>
  <si>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</si>
  <si>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</si>
  <si>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</si>
  <si>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</si>
  <si>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</si>
  <si>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</si>
  <si>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</si>
  <si>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</si>
  <si>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</si>
  <si>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</si>
  <si>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</si>
  <si>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</si>
  <si>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</si>
  <si>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</si>
  <si>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</si>
  <si>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</si>
  <si>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</si>
  <si>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</si>
  <si>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</si>
  <si>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</si>
  <si>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</si>
  <si>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</si>
  <si>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</si>
  <si>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</si>
  <si>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</si>
  <si>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</si>
  <si>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</si>
  <si>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</si>
  <si>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</si>
  <si>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</si>
  <si>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</si>
  <si>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</si>
  <si>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</si>
  <si>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</si>
  <si>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</si>
  <si>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</si>
  <si>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</si>
  <si>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</si>
  <si>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</si>
  <si>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</si>
  <si>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</si>
  <si>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</si>
  <si>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</si>
  <si>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</si>
  <si>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</si>
  <si>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</si>
  <si>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</si>
  <si>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</si>
  <si>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</si>
  <si>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</si>
  <si>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</si>
  <si>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</si>
  <si>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</si>
  <si>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</si>
  <si>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</si>
  <si>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</si>
  <si>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 xml:space="preserve"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</si>
  <si>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</si>
  <si>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</si>
  <si>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</si>
  <si>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</si>
  <si>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</si>
  <si>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</si>
  <si>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</si>
  <si>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</si>
  <si>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</si>
  <si>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</si>
  <si>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</si>
  <si>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</si>
  <si>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</si>
  <si>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</si>
  <si>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</si>
  <si>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</si>
  <si>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</si>
  <si>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</si>
  <si>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</si>
  <si>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</si>
  <si>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</si>
  <si>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</si>
  <si>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</si>
  <si>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</si>
  <si>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</si>
  <si>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</si>
  <si>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</si>
  <si>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</si>
  <si>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</si>
  <si>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</si>
  <si>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</si>
  <si>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</si>
  <si>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</si>
  <si>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</si>
  <si>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</si>
  <si>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</si>
  <si>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</si>
  <si>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</si>
  <si>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</si>
  <si>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</si>
  <si>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</si>
  <si>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</si>
  <si>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</si>
  <si>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</si>
  <si>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</si>
  <si>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 xml:space="preserve">svítidlo  LED  do 25W VARIANTA A - instalace zavěsná výška 7m</t>
  </si>
  <si>
    <t>-1889350916</t>
  </si>
  <si>
    <t xml:space="preserve">svítidlo  LED  do 25W VARIANTA A - instalace zavěsná výška 7m
viz situace a TZ, včetně zdroje</t>
  </si>
  <si>
    <t>34774010-R3</t>
  </si>
  <si>
    <t xml:space="preserve">svítidlo  LED  do 35W VARIANTA A - instalace zavěsná výška 7m</t>
  </si>
  <si>
    <t>-836715067</t>
  </si>
  <si>
    <t xml:space="preserve">svítidlo  LED  do 35W VARIANTA A - instalace zavěsná výška 7m
viz situace a TZ, včetně zdroje</t>
  </si>
  <si>
    <t>34774010-R2</t>
  </si>
  <si>
    <t xml:space="preserve">svítidlo  LED  do 30W VARIANTA B - instalace zavěsná výška 6-7m</t>
  </si>
  <si>
    <t>-331239566</t>
  </si>
  <si>
    <t xml:space="preserve"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</si>
  <si>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</si>
  <si>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</si>
  <si>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</si>
  <si>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</si>
  <si>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</si>
  <si>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</si>
  <si>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</si>
  <si>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</si>
  <si>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</si>
  <si>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</si>
  <si>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</si>
  <si>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</si>
  <si>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</si>
  <si>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</si>
  <si>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</si>
  <si>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</si>
  <si>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</si>
  <si>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</si>
  <si>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</si>
  <si>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</si>
  <si>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</si>
  <si>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</si>
  <si>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</si>
  <si>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</si>
  <si>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</si>
  <si>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</si>
  <si>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</si>
  <si>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</si>
  <si>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</si>
  <si>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</si>
  <si>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</si>
  <si>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</si>
  <si>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</si>
  <si>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</si>
  <si>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</si>
  <si>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</si>
  <si>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</si>
  <si>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</si>
  <si>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</si>
  <si>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</si>
  <si>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</si>
  <si>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</si>
  <si>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</si>
  <si>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</si>
  <si>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</si>
  <si>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</si>
  <si>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</si>
  <si>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</si>
  <si>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</si>
  <si>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</si>
  <si>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</si>
  <si>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</si>
  <si>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</si>
  <si>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</si>
  <si>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</si>
  <si>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</si>
  <si>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</si>
  <si>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</si>
  <si>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</si>
  <si>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</si>
  <si>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</si>
  <si>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</si>
  <si>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</si>
  <si>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</si>
  <si>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</si>
  <si>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</si>
  <si>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</si>
  <si>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</si>
  <si>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</si>
  <si>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</si>
  <si>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</si>
  <si>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</si>
  <si>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</si>
  <si>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</si>
  <si>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</si>
  <si>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</si>
  <si>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</si>
  <si>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</si>
  <si>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</si>
  <si>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</si>
  <si>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</si>
  <si>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</si>
  <si>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</si>
  <si>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</si>
  <si>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</si>
  <si>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</si>
  <si>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</si>
  <si>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</si>
  <si>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</si>
  <si>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</si>
  <si>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</si>
  <si>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</si>
  <si>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</si>
  <si>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</si>
  <si>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</si>
  <si>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</si>
  <si>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</si>
  <si>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</si>
  <si>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</si>
  <si>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</si>
  <si>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</si>
  <si>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</si>
  <si>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</si>
  <si>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</si>
  <si>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</si>
  <si>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</si>
  <si>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</si>
  <si>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</si>
  <si>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</si>
  <si>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</si>
  <si>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</si>
  <si>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</si>
  <si>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</si>
  <si>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</si>
  <si>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</si>
  <si>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</si>
  <si>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</si>
  <si>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</si>
  <si>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</si>
  <si>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</si>
  <si>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</si>
  <si>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</si>
  <si>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</si>
  <si>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</si>
  <si>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</si>
  <si>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</si>
  <si>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</si>
  <si>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</si>
  <si>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</si>
  <si>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</si>
  <si>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</si>
  <si>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</si>
  <si>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</si>
  <si>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</si>
  <si>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</si>
  <si>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</si>
  <si>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</si>
  <si>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</si>
  <si>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</si>
  <si>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</si>
  <si>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</si>
  <si>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</si>
  <si>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</si>
  <si>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</si>
  <si>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</si>
  <si>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</si>
  <si>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</si>
  <si>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</si>
  <si>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</si>
  <si>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</si>
  <si>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</si>
  <si>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</si>
  <si>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</si>
  <si>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</si>
  <si>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</si>
  <si>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</si>
  <si>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</si>
  <si>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</si>
  <si>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</si>
  <si>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</si>
  <si>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</si>
  <si>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</si>
  <si>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</si>
  <si>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</si>
  <si>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</si>
  <si>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</si>
  <si>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</si>
  <si>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</si>
  <si>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</si>
  <si>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</si>
  <si>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</si>
  <si>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</si>
  <si>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</si>
  <si>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</si>
  <si>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</si>
  <si>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</si>
  <si>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</si>
  <si>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</si>
  <si>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</si>
  <si>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</si>
  <si>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</si>
  <si>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</si>
  <si>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</si>
  <si>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</si>
  <si>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</si>
  <si>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</si>
  <si>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</si>
  <si>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</si>
  <si>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</si>
  <si>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</si>
  <si>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</si>
  <si>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</si>
  <si>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</si>
  <si>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</si>
  <si>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</si>
  <si>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</si>
  <si>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</si>
  <si>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</si>
  <si>
    <t xml:space="preserve"> SO 351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</si>
</sst>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R" TargetMode="External" /><Relationship Id="rId2" Type="http://schemas.openxmlformats.org/officeDocument/2006/relationships/hyperlink" Target="https://podminky.urs.cz/item/CS_URS_2023_01/213141113" TargetMode="External" /><Relationship Id="rId3" Type="http://schemas.openxmlformats.org/officeDocument/2006/relationships/hyperlink" Target="https://podminky.urs.cz/item/CS_URS_2023_01/275313611" TargetMode="External" /><Relationship Id="rId4" Type="http://schemas.openxmlformats.org/officeDocument/2006/relationships/hyperlink" Target="https://podminky.urs.cz/item/CS_URS_2023_01/936001001R" TargetMode="External" /><Relationship Id="rId5" Type="http://schemas.openxmlformats.org/officeDocument/2006/relationships/hyperlink" Target="https://podminky.urs.cz/item/CS_URS_2023_01/936004121" TargetMode="External" /><Relationship Id="rId6" Type="http://schemas.openxmlformats.org/officeDocument/2006/relationships/hyperlink" Target="https://podminky.urs.cz/item/CS_URS_2023_01/936005212R" TargetMode="External" /><Relationship Id="rId7" Type="http://schemas.openxmlformats.org/officeDocument/2006/relationships/hyperlink" Target="https://podminky.urs.cz/item/CS_URS_2023_01/936005232R" TargetMode="External" /><Relationship Id="rId8" Type="http://schemas.openxmlformats.org/officeDocument/2006/relationships/hyperlink" Target="https://podminky.urs.cz/item/CS_URS_2023_01/936009111" TargetMode="External" /><Relationship Id="rId9" Type="http://schemas.openxmlformats.org/officeDocument/2006/relationships/hyperlink" Target="https://podminky.urs.cz/item/CS_URS_2023_01/936124113R" TargetMode="External" /><Relationship Id="rId10" Type="http://schemas.openxmlformats.org/officeDocument/2006/relationships/hyperlink" Target="https://podminky.urs.cz/item/CS_URS_2023_01/997013655R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273313511" TargetMode="External" /><Relationship Id="rId13" Type="http://schemas.openxmlformats.org/officeDocument/2006/relationships/hyperlink" Target="https://podminky.urs.cz/item/CS_URS_2023_01/451573111" TargetMode="External" /><Relationship Id="rId14" Type="http://schemas.openxmlformats.org/officeDocument/2006/relationships/hyperlink" Target="https://podminky.urs.cz/item/CS_URS_2023_01/871315241" TargetMode="External" /><Relationship Id="rId15" Type="http://schemas.openxmlformats.org/officeDocument/2006/relationships/hyperlink" Target="https://podminky.urs.cz/item/CS_URS_2023_01/877315211" TargetMode="External" /><Relationship Id="rId16" Type="http://schemas.openxmlformats.org/officeDocument/2006/relationships/hyperlink" Target="https://podminky.urs.cz/item/CS_URS_2023_01/139951123" TargetMode="External" /><Relationship Id="rId17" Type="http://schemas.openxmlformats.org/officeDocument/2006/relationships/hyperlink" Target="https://podminky.urs.cz/item/CS_URS_2023_01/998276101" TargetMode="External" /><Relationship Id="rId18" Type="http://schemas.openxmlformats.org/officeDocument/2006/relationships/hyperlink" Target="https://podminky.urs.cz/item/CS_URS_2023_01/220731051" TargetMode="External" /><Relationship Id="rId19" Type="http://schemas.openxmlformats.org/officeDocument/2006/relationships/hyperlink" Target="https://podminky.urs.cz/item/CS_URS_2023_01/359901211" TargetMode="External" /><Relationship Id="rId20" Type="http://schemas.openxmlformats.org/officeDocument/2006/relationships/hyperlink" Target="https://podminky.urs.cz/item/CS_URS_2023_01/230170004" TargetMode="External" /><Relationship Id="rId21" Type="http://schemas.openxmlformats.org/officeDocument/2006/relationships/hyperlink" Target="https://podminky.urs.cz/item/CS_URS_2023_01/89231212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451573111" TargetMode="External" /><Relationship Id="rId13" Type="http://schemas.openxmlformats.org/officeDocument/2006/relationships/hyperlink" Target="https://podminky.urs.cz/item/CS_URS_2023_01/230205126" TargetMode="External" /><Relationship Id="rId14" Type="http://schemas.openxmlformats.org/officeDocument/2006/relationships/hyperlink" Target="https://podminky.urs.cz/item/CS_URS_2023_01/230205152_R" TargetMode="External" /><Relationship Id="rId15" Type="http://schemas.openxmlformats.org/officeDocument/2006/relationships/hyperlink" Target="https://podminky.urs.cz/item/CS_URS_2023_01/230200120_R" TargetMode="External" /><Relationship Id="rId16" Type="http://schemas.openxmlformats.org/officeDocument/2006/relationships/hyperlink" Target="https://podminky.urs.cz/item/CS_URS_2023_01/877321101" TargetMode="External" /><Relationship Id="rId17" Type="http://schemas.openxmlformats.org/officeDocument/2006/relationships/hyperlink" Target="https://podminky.urs.cz/item/CS_URS_2023_01/857311131" TargetMode="External" /><Relationship Id="rId18" Type="http://schemas.openxmlformats.org/officeDocument/2006/relationships/hyperlink" Target="https://podminky.urs.cz/item/CS_URS_2023_01/871275811" TargetMode="External" /><Relationship Id="rId19" Type="http://schemas.openxmlformats.org/officeDocument/2006/relationships/hyperlink" Target="https://podminky.urs.cz/item/CS_URS_2023_01/899713111" TargetMode="External" /><Relationship Id="rId20" Type="http://schemas.openxmlformats.org/officeDocument/2006/relationships/hyperlink" Target="https://podminky.urs.cz/item/CS_URS_2023_01/899721111" TargetMode="External" /><Relationship Id="rId21" Type="http://schemas.openxmlformats.org/officeDocument/2006/relationships/hyperlink" Target="https://podminky.urs.cz/item/CS_URS_2023_01/899722111" TargetMode="External" /><Relationship Id="rId22" Type="http://schemas.openxmlformats.org/officeDocument/2006/relationships/hyperlink" Target="https://podminky.urs.cz/item/CS_URS_2023_01/998273102" TargetMode="External" /><Relationship Id="rId23" Type="http://schemas.openxmlformats.org/officeDocument/2006/relationships/hyperlink" Target="https://podminky.urs.cz/item/CS_URS_2023_01/741812011" TargetMode="External" /><Relationship Id="rId24" Type="http://schemas.openxmlformats.org/officeDocument/2006/relationships/hyperlink" Target="https://podminky.urs.cz/item/CS_URS_2023_01/892353122" TargetMode="External" /><Relationship Id="rId25" Type="http://schemas.openxmlformats.org/officeDocument/2006/relationships/hyperlink" Target="https://podminky.urs.cz/item/CS_URS_2023_01/892372111" TargetMode="External" /><Relationship Id="rId26" Type="http://schemas.openxmlformats.org/officeDocument/2006/relationships/hyperlink" Target="https://podminky.urs.cz/item/CS_URS_2023_01/230170004" TargetMode="External" /><Relationship Id="rId27" Type="http://schemas.openxmlformats.org/officeDocument/2006/relationships/hyperlink" Target="https://podminky.urs.cz/item/CS_URS_2023_01/230170014" TargetMode="External" /><Relationship Id="rId2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7111101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1911101-R" TargetMode="External" /><Relationship Id="rId4" Type="http://schemas.openxmlformats.org/officeDocument/2006/relationships/hyperlink" Target="https://podminky.urs.cz/item/CS_URS_2023_01/460161172" TargetMode="External" /><Relationship Id="rId5" Type="http://schemas.openxmlformats.org/officeDocument/2006/relationships/hyperlink" Target="https://podminky.urs.cz/item/CS_URS_2023_01/460161173" TargetMode="External" /><Relationship Id="rId6" Type="http://schemas.openxmlformats.org/officeDocument/2006/relationships/hyperlink" Target="https://podminky.urs.cz/item/CS_URS_2023_01/460161312" TargetMode="External" /><Relationship Id="rId7" Type="http://schemas.openxmlformats.org/officeDocument/2006/relationships/hyperlink" Target="https://podminky.urs.cz/item/CS_URS_2023_01/460161313" TargetMode="External" /><Relationship Id="rId8" Type="http://schemas.openxmlformats.org/officeDocument/2006/relationships/hyperlink" Target="https://podminky.urs.cz/item/CS_URS_2023_01/460431152" TargetMode="External" /><Relationship Id="rId9" Type="http://schemas.openxmlformats.org/officeDocument/2006/relationships/hyperlink" Target="https://podminky.urs.cz/item/CS_URS_2023_01/460431153" TargetMode="External" /><Relationship Id="rId10" Type="http://schemas.openxmlformats.org/officeDocument/2006/relationships/hyperlink" Target="https://podminky.urs.cz/item/CS_URS_2023_01/460431292" TargetMode="External" /><Relationship Id="rId11" Type="http://schemas.openxmlformats.org/officeDocument/2006/relationships/hyperlink" Target="https://podminky.urs.cz/item/CS_URS_2023_01/460431293" TargetMode="External" /><Relationship Id="rId12" Type="http://schemas.openxmlformats.org/officeDocument/2006/relationships/hyperlink" Target="https://podminky.urs.cz/item/CS_URS_2023_01/460641122" TargetMode="External" /><Relationship Id="rId13" Type="http://schemas.openxmlformats.org/officeDocument/2006/relationships/hyperlink" Target="https://podminky.urs.cz/item/CS_URS_2023_01/460641126" TargetMode="External" /><Relationship Id="rId14" Type="http://schemas.openxmlformats.org/officeDocument/2006/relationships/hyperlink" Target="https://podminky.urs.cz/item/CS_URS_2023_01/460641221" TargetMode="External" /><Relationship Id="rId15" Type="http://schemas.openxmlformats.org/officeDocument/2006/relationships/hyperlink" Target="https://podminky.urs.cz/item/CS_URS_2023_01/460661512" TargetMode="External" /><Relationship Id="rId16" Type="http://schemas.openxmlformats.org/officeDocument/2006/relationships/hyperlink" Target="https://podminky.urs.cz/item/CS_URS_2023_01/460791114" TargetMode="External" /><Relationship Id="rId17" Type="http://schemas.openxmlformats.org/officeDocument/2006/relationships/hyperlink" Target="https://podminky.urs.cz/item/CS_URS_2023_01/460791213" TargetMode="External" /><Relationship Id="rId18" Type="http://schemas.openxmlformats.org/officeDocument/2006/relationships/hyperlink" Target="https://podminky.urs.cz/item/CS_URS_2023_01/468051121" TargetMode="External" /><Relationship Id="rId19" Type="http://schemas.openxmlformats.org/officeDocument/2006/relationships/hyperlink" Target="https://podminky.urs.cz/item/CS_URS_2023_01/210220301" TargetMode="External" /><Relationship Id="rId20" Type="http://schemas.openxmlformats.org/officeDocument/2006/relationships/hyperlink" Target="https://podminky.urs.cz/item/CS_URS_2023_01/741128002" TargetMode="External" /><Relationship Id="rId21" Type="http://schemas.openxmlformats.org/officeDocument/2006/relationships/hyperlink" Target="https://podminky.urs.cz/item/CS_URS_2023_01/741410071" TargetMode="External" /><Relationship Id="rId22" Type="http://schemas.openxmlformats.org/officeDocument/2006/relationships/hyperlink" Target="https://podminky.urs.cz/item/CS_URS_2023_01/210040011" TargetMode="External" /><Relationship Id="rId23" Type="http://schemas.openxmlformats.org/officeDocument/2006/relationships/hyperlink" Target="https://podminky.urs.cz/item/CS_URS_2023_01/218040011" TargetMode="External" /><Relationship Id="rId24" Type="http://schemas.openxmlformats.org/officeDocument/2006/relationships/hyperlink" Target="https://podminky.urs.cz/item/CS_URS_2023_01/210040011-R" TargetMode="External" /><Relationship Id="rId25" Type="http://schemas.openxmlformats.org/officeDocument/2006/relationships/hyperlink" Target="https://podminky.urs.cz/item/CS_URS_2023_01/210050841" TargetMode="External" /><Relationship Id="rId26" Type="http://schemas.openxmlformats.org/officeDocument/2006/relationships/hyperlink" Target="https://podminky.urs.cz/item/CS_URS_2023_01/210101229" TargetMode="External" /><Relationship Id="rId27" Type="http://schemas.openxmlformats.org/officeDocument/2006/relationships/hyperlink" Target="https://podminky.urs.cz/item/CS_URS_2023_01/210203901" TargetMode="External" /><Relationship Id="rId28" Type="http://schemas.openxmlformats.org/officeDocument/2006/relationships/hyperlink" Target="https://podminky.urs.cz/item/CS_URS_2023_01/218202013" TargetMode="External" /><Relationship Id="rId29" Type="http://schemas.openxmlformats.org/officeDocument/2006/relationships/hyperlink" Target="https://podminky.urs.cz/item/CS_URS_2023_01/218204100" TargetMode="External" /><Relationship Id="rId30" Type="http://schemas.openxmlformats.org/officeDocument/2006/relationships/hyperlink" Target="https://podminky.urs.cz/item/CS_URS_2023_01/210812011" TargetMode="External" /><Relationship Id="rId31" Type="http://schemas.openxmlformats.org/officeDocument/2006/relationships/hyperlink" Target="https://podminky.urs.cz/item/CS_URS_2023_01/210812035" TargetMode="External" /><Relationship Id="rId32" Type="http://schemas.openxmlformats.org/officeDocument/2006/relationships/hyperlink" Target="https://podminky.urs.cz/item/CS_URS_2023_01/741231005" TargetMode="External" /><Relationship Id="rId33" Type="http://schemas.openxmlformats.org/officeDocument/2006/relationships/hyperlink" Target="https://podminky.urs.cz/item/CS_URS_2023_01/013254000" TargetMode="External" /><Relationship Id="rId34" Type="http://schemas.openxmlformats.org/officeDocument/2006/relationships/hyperlink" Target="https://podminky.urs.cz/item/CS_URS_2023_01/741810003" TargetMode="External" /><Relationship Id="rId35" Type="http://schemas.openxmlformats.org/officeDocument/2006/relationships/hyperlink" Target="https://podminky.urs.cz/item/CS_URS_2023_01/741810011" TargetMode="External" /><Relationship Id="rId36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57451122" TargetMode="External" /><Relationship Id="rId2" Type="http://schemas.openxmlformats.org/officeDocument/2006/relationships/hyperlink" Target="https://podminky.urs.cz/item/CS_URS_2023_01/273326131" TargetMode="External" /><Relationship Id="rId3" Type="http://schemas.openxmlformats.org/officeDocument/2006/relationships/hyperlink" Target="https://podminky.urs.cz/item/CS_URS_2023_01/273356021" TargetMode="External" /><Relationship Id="rId4" Type="http://schemas.openxmlformats.org/officeDocument/2006/relationships/hyperlink" Target="https://podminky.urs.cz/item/CS_URS_2023_01/273356022" TargetMode="External" /><Relationship Id="rId5" Type="http://schemas.openxmlformats.org/officeDocument/2006/relationships/hyperlink" Target="https://podminky.urs.cz/item/CS_URS_2023_01/273366006" TargetMode="External" /><Relationship Id="rId6" Type="http://schemas.openxmlformats.org/officeDocument/2006/relationships/hyperlink" Target="https://podminky.urs.cz/item/CS_URS_2023_01/423124111" TargetMode="External" /><Relationship Id="rId7" Type="http://schemas.openxmlformats.org/officeDocument/2006/relationships/hyperlink" Target="https://podminky.urs.cz/item/CS_URS_2023_01/423131191" TargetMode="External" /><Relationship Id="rId8" Type="http://schemas.openxmlformats.org/officeDocument/2006/relationships/hyperlink" Target="https://podminky.urs.cz/item/CS_URS_2023_01/711111001" TargetMode="External" /><Relationship Id="rId9" Type="http://schemas.openxmlformats.org/officeDocument/2006/relationships/hyperlink" Target="https://podminky.urs.cz/item/CS_URS_2022_01/711132101" TargetMode="External" /><Relationship Id="rId10" Type="http://schemas.openxmlformats.org/officeDocument/2006/relationships/hyperlink" Target="https://podminky.urs.cz/item/CS_URS_2022_01/711141559" TargetMode="External" /><Relationship Id="rId11" Type="http://schemas.openxmlformats.org/officeDocument/2006/relationships/hyperlink" Target="https://podminky.urs.cz/item/CS_URS_2022_01/919726201" TargetMode="External" /><Relationship Id="rId12" Type="http://schemas.openxmlformats.org/officeDocument/2006/relationships/hyperlink" Target="https://podminky.urs.cz/item/CS_URS_2022_01/953171022" TargetMode="External" /><Relationship Id="rId13" Type="http://schemas.openxmlformats.org/officeDocument/2006/relationships/hyperlink" Target="https://podminky.urs.cz/item/CS_URS_2022_01/981511114" TargetMode="External" /><Relationship Id="rId14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R" TargetMode="External" /><Relationship Id="rId2" Type="http://schemas.openxmlformats.org/officeDocument/2006/relationships/hyperlink" Target="https://podminky.urs.cz/item/CS_URS_2023_01/012002000R" TargetMode="External" /><Relationship Id="rId3" Type="http://schemas.openxmlformats.org/officeDocument/2006/relationships/hyperlink" Target="https://podminky.urs.cz/item/CS_URS_2023_01/012203000R" TargetMode="External" /><Relationship Id="rId4" Type="http://schemas.openxmlformats.org/officeDocument/2006/relationships/hyperlink" Target="https://podminky.urs.cz/item/CS_URS_2023_01/012303000R" TargetMode="External" /><Relationship Id="rId5" Type="http://schemas.openxmlformats.org/officeDocument/2006/relationships/hyperlink" Target="https://podminky.urs.cz/item/CS_URS_2023_01/013254000R" TargetMode="External" /><Relationship Id="rId6" Type="http://schemas.openxmlformats.org/officeDocument/2006/relationships/hyperlink" Target="https://podminky.urs.cz/item/CS_URS_2023_01/013294000R" TargetMode="External" /><Relationship Id="rId7" Type="http://schemas.openxmlformats.org/officeDocument/2006/relationships/hyperlink" Target="https://podminky.urs.cz/item/CS_URS_2023_01/030001000R" TargetMode="External" /><Relationship Id="rId8" Type="http://schemas.openxmlformats.org/officeDocument/2006/relationships/hyperlink" Target="https://podminky.urs.cz/item/CS_URS_2023_01/031002000R" TargetMode="External" /><Relationship Id="rId9" Type="http://schemas.openxmlformats.org/officeDocument/2006/relationships/hyperlink" Target="https://podminky.urs.cz/item/CS_URS_2023_01/034503000R" TargetMode="External" /><Relationship Id="rId10" Type="http://schemas.openxmlformats.org/officeDocument/2006/relationships/hyperlink" Target="https://podminky.urs.cz/item/CS_URS_2023_01/034503000R" TargetMode="External" /><Relationship Id="rId11" Type="http://schemas.openxmlformats.org/officeDocument/2006/relationships/hyperlink" Target="https://podminky.urs.cz/item/CS_URS_2023_01/040001000R" TargetMode="External" /><Relationship Id="rId12" Type="http://schemas.openxmlformats.org/officeDocument/2006/relationships/hyperlink" Target="https://podminky.urs.cz/item/CS_URS_2023_01/041002000R" TargetMode="External" /><Relationship Id="rId13" Type="http://schemas.openxmlformats.org/officeDocument/2006/relationships/hyperlink" Target="https://podminky.urs.cz/item/CS_URS_2023_01/043002000R" TargetMode="External" /><Relationship Id="rId14" Type="http://schemas.openxmlformats.org/officeDocument/2006/relationships/hyperlink" Target="https://podminky.urs.cz/item/CS_URS_2023_01/049002000R" TargetMode="External" /><Relationship Id="rId15" Type="http://schemas.openxmlformats.org/officeDocument/2006/relationships/hyperlink" Target="https://podminky.urs.cz/item/CS_URS_2023_01/079002000R" TargetMode="External" /><Relationship Id="rId16" Type="http://schemas.openxmlformats.org/officeDocument/2006/relationships/hyperlink" Target="https://podminky.urs.cz/item/CS_URS_2023_01/092002000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2101101" TargetMode="External" /><Relationship Id="rId4" Type="http://schemas.openxmlformats.org/officeDocument/2006/relationships/hyperlink" Target="https://podminky.urs.cz/item/CS_URS_2023_01/112101102" TargetMode="External" /><Relationship Id="rId5" Type="http://schemas.openxmlformats.org/officeDocument/2006/relationships/hyperlink" Target="https://podminky.urs.cz/item/CS_URS_2023_01/112101121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13106121" TargetMode="External" /><Relationship Id="rId9" Type="http://schemas.openxmlformats.org/officeDocument/2006/relationships/hyperlink" Target="https://podminky.urs.cz/item/CS_URS_2023_01/113106144" TargetMode="External" /><Relationship Id="rId10" Type="http://schemas.openxmlformats.org/officeDocument/2006/relationships/hyperlink" Target="https://podminky.urs.cz/item/CS_URS_2023_01/113106211" TargetMode="External" /><Relationship Id="rId11" Type="http://schemas.openxmlformats.org/officeDocument/2006/relationships/hyperlink" Target="https://podminky.urs.cz/item/CS_URS_2023_01/113107241" TargetMode="External" /><Relationship Id="rId12" Type="http://schemas.openxmlformats.org/officeDocument/2006/relationships/hyperlink" Target="https://podminky.urs.cz/item/CS_URS_2023_01/113107522" TargetMode="External" /><Relationship Id="rId13" Type="http://schemas.openxmlformats.org/officeDocument/2006/relationships/hyperlink" Target="https://podminky.urs.cz/item/CS_URS_2023_01/113107532" TargetMode="External" /><Relationship Id="rId14" Type="http://schemas.openxmlformats.org/officeDocument/2006/relationships/hyperlink" Target="https://podminky.urs.cz/item/CS_URS_2023_01/113154364" TargetMode="External" /><Relationship Id="rId15" Type="http://schemas.openxmlformats.org/officeDocument/2006/relationships/hyperlink" Target="https://podminky.urs.cz/item/CS_URS_2023_01/113202111" TargetMode="External" /><Relationship Id="rId16" Type="http://schemas.openxmlformats.org/officeDocument/2006/relationships/hyperlink" Target="https://podminky.urs.cz/item/CS_URS_2023_01/122551101" TargetMode="External" /><Relationship Id="rId17" Type="http://schemas.openxmlformats.org/officeDocument/2006/relationships/hyperlink" Target="https://podminky.urs.cz/item/CS_URS_2023_01/162201401" TargetMode="External" /><Relationship Id="rId18" Type="http://schemas.openxmlformats.org/officeDocument/2006/relationships/hyperlink" Target="https://podminky.urs.cz/item/CS_URS_2023_01/162201402" TargetMode="External" /><Relationship Id="rId19" Type="http://schemas.openxmlformats.org/officeDocument/2006/relationships/hyperlink" Target="https://podminky.urs.cz/item/CS_URS_2023_01/162201405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15" TargetMode="External" /><Relationship Id="rId23" Type="http://schemas.openxmlformats.org/officeDocument/2006/relationships/hyperlink" Target="https://podminky.urs.cz/item/CS_URS_2023_01/162201421" TargetMode="External" /><Relationship Id="rId24" Type="http://schemas.openxmlformats.org/officeDocument/2006/relationships/hyperlink" Target="https://podminky.urs.cz/item/CS_URS_2023_01/162201422" TargetMode="External" /><Relationship Id="rId25" Type="http://schemas.openxmlformats.org/officeDocument/2006/relationships/hyperlink" Target="https://podminky.urs.cz/item/CS_URS_2023_01/919112114" TargetMode="External" /><Relationship Id="rId26" Type="http://schemas.openxmlformats.org/officeDocument/2006/relationships/hyperlink" Target="https://podminky.urs.cz/item/CS_URS_2023_01/966006132" TargetMode="External" /><Relationship Id="rId27" Type="http://schemas.openxmlformats.org/officeDocument/2006/relationships/hyperlink" Target="https://podminky.urs.cz/item/CS_URS_2023_01/966006211" TargetMode="External" /><Relationship Id="rId28" Type="http://schemas.openxmlformats.org/officeDocument/2006/relationships/hyperlink" Target="https://podminky.urs.cz/item/CS_URS_2023_01/966008221" TargetMode="External" /><Relationship Id="rId29" Type="http://schemas.openxmlformats.org/officeDocument/2006/relationships/hyperlink" Target="https://podminky.urs.cz/item/CS_URS_2023_01/966071821" TargetMode="External" /><Relationship Id="rId30" Type="http://schemas.openxmlformats.org/officeDocument/2006/relationships/hyperlink" Target="https://podminky.urs.cz/item/CS_URS_2023_01/981511114" TargetMode="External" /><Relationship Id="rId31" Type="http://schemas.openxmlformats.org/officeDocument/2006/relationships/hyperlink" Target="https://podminky.urs.cz/item/CS_URS_2023_01/981513114" TargetMode="External" /><Relationship Id="rId32" Type="http://schemas.openxmlformats.org/officeDocument/2006/relationships/hyperlink" Target="https://podminky.urs.cz/item/CS_URS_2023_01/997013501" TargetMode="External" /><Relationship Id="rId33" Type="http://schemas.openxmlformats.org/officeDocument/2006/relationships/hyperlink" Target="https://podminky.urs.cz/item/CS_URS_2023_01/997013509" TargetMode="External" /><Relationship Id="rId34" Type="http://schemas.openxmlformats.org/officeDocument/2006/relationships/hyperlink" Target="https://podminky.urs.cz/item/CS_URS_2023_01/997013601r" TargetMode="External" /><Relationship Id="rId35" Type="http://schemas.openxmlformats.org/officeDocument/2006/relationships/hyperlink" Target="https://podminky.urs.cz/item/CS_URS_2023_01/997013602r" TargetMode="External" /><Relationship Id="rId36" Type="http://schemas.openxmlformats.org/officeDocument/2006/relationships/hyperlink" Target="https://podminky.urs.cz/item/CS_URS_2023_01/997013655r" TargetMode="External" /><Relationship Id="rId37" Type="http://schemas.openxmlformats.org/officeDocument/2006/relationships/hyperlink" Target="https://podminky.urs.cz/item/CS_URS_2023_01/997013811r" TargetMode="External" /><Relationship Id="rId38" Type="http://schemas.openxmlformats.org/officeDocument/2006/relationships/hyperlink" Target="https://podminky.urs.cz/item/CS_URS_2023_01/997013847r" TargetMode="External" /><Relationship Id="rId39" Type="http://schemas.openxmlformats.org/officeDocument/2006/relationships/hyperlink" Target="https://podminky.urs.cz/item/CS_URS_2023_01/998225111" TargetMode="External" /><Relationship Id="rId40" Type="http://schemas.openxmlformats.org/officeDocument/2006/relationships/hyperlink" Target="https://podminky.urs.cz/item/CS_URS_2023_01/998225194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41" TargetMode="External" /><Relationship Id="rId2" Type="http://schemas.openxmlformats.org/officeDocument/2006/relationships/hyperlink" Target="https://podminky.urs.cz/item/CS_URS_2023_01/11310753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997013501" TargetMode="External" /><Relationship Id="rId5" Type="http://schemas.openxmlformats.org/officeDocument/2006/relationships/hyperlink" Target="https://podminky.urs.cz/item/CS_URS_2023_01/997013509" TargetMode="External" /><Relationship Id="rId6" Type="http://schemas.openxmlformats.org/officeDocument/2006/relationships/hyperlink" Target="https://podminky.urs.cz/item/CS_URS_2023_01/997013601r" TargetMode="External" /><Relationship Id="rId7" Type="http://schemas.openxmlformats.org/officeDocument/2006/relationships/hyperlink" Target="https://podminky.urs.cz/item/CS_URS_2023_01/997013847r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6" TargetMode="External" /><Relationship Id="rId2" Type="http://schemas.openxmlformats.org/officeDocument/2006/relationships/hyperlink" Target="https://podminky.urs.cz/item/CS_URS_2023_01/132551104" TargetMode="External" /><Relationship Id="rId3" Type="http://schemas.openxmlformats.org/officeDocument/2006/relationships/hyperlink" Target="https://podminky.urs.cz/item/CS_URS_2023_01/133251103" TargetMode="External" /><Relationship Id="rId4" Type="http://schemas.openxmlformats.org/officeDocument/2006/relationships/hyperlink" Target="https://podminky.urs.cz/item/CS_URS_2023_01/162751113" TargetMode="External" /><Relationship Id="rId5" Type="http://schemas.openxmlformats.org/officeDocument/2006/relationships/hyperlink" Target="https://podminky.urs.cz/item/CS_URS_2023_01/167151113" TargetMode="External" /><Relationship Id="rId6" Type="http://schemas.openxmlformats.org/officeDocument/2006/relationships/hyperlink" Target="https://podminky.urs.cz/item/CS_URS_2023_01/171152111" TargetMode="External" /><Relationship Id="rId7" Type="http://schemas.openxmlformats.org/officeDocument/2006/relationships/hyperlink" Target="https://podminky.urs.cz/item/CS_URS_2023_01/171201221r" TargetMode="External" /><Relationship Id="rId8" Type="http://schemas.openxmlformats.org/officeDocument/2006/relationships/hyperlink" Target="https://podminky.urs.cz/item/CS_URS_2023_01/1751112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4818231" TargetMode="External" /><Relationship Id="rId11" Type="http://schemas.openxmlformats.org/officeDocument/2006/relationships/hyperlink" Target="https://podminky.urs.cz/item/CS_URS_2023_01/184818232" TargetMode="External" /><Relationship Id="rId12" Type="http://schemas.openxmlformats.org/officeDocument/2006/relationships/hyperlink" Target="https://podminky.urs.cz/item/CS_URS_2023_01/211971110" TargetMode="External" /><Relationship Id="rId13" Type="http://schemas.openxmlformats.org/officeDocument/2006/relationships/hyperlink" Target="https://podminky.urs.cz/item/CS_URS_2023_01/212752611" TargetMode="External" /><Relationship Id="rId14" Type="http://schemas.openxmlformats.org/officeDocument/2006/relationships/hyperlink" Target="https://podminky.urs.cz/item/CS_URS_2023_01/213141112" TargetMode="External" /><Relationship Id="rId15" Type="http://schemas.openxmlformats.org/officeDocument/2006/relationships/hyperlink" Target="https://podminky.urs.cz/item/CS_URS_2023_01/338171113" TargetMode="External" /><Relationship Id="rId16" Type="http://schemas.openxmlformats.org/officeDocument/2006/relationships/hyperlink" Target="https://podminky.urs.cz/item/CS_URS_2023_01/339921131" TargetMode="External" /><Relationship Id="rId17" Type="http://schemas.openxmlformats.org/officeDocument/2006/relationships/hyperlink" Target="https://podminky.urs.cz/item/CS_URS_2023_01/348501211" TargetMode="External" /><Relationship Id="rId18" Type="http://schemas.openxmlformats.org/officeDocument/2006/relationships/hyperlink" Target="https://podminky.urs.cz/item/CS_URS_2023_01/358315114" TargetMode="External" /><Relationship Id="rId19" Type="http://schemas.openxmlformats.org/officeDocument/2006/relationships/hyperlink" Target="https://podminky.urs.cz/item/CS_URS_2023_01/389531111" TargetMode="External" /><Relationship Id="rId20" Type="http://schemas.openxmlformats.org/officeDocument/2006/relationships/hyperlink" Target="https://podminky.urs.cz/item/CS_URS_2023_01/38953119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64861111" TargetMode="External" /><Relationship Id="rId23" Type="http://schemas.openxmlformats.org/officeDocument/2006/relationships/hyperlink" Target="https://podminky.urs.cz/item/CS_URS_2023_01/564871111" TargetMode="External" /><Relationship Id="rId24" Type="http://schemas.openxmlformats.org/officeDocument/2006/relationships/hyperlink" Target="https://podminky.urs.cz/item/CS_URS_2023_01/564871116" TargetMode="External" /><Relationship Id="rId25" Type="http://schemas.openxmlformats.org/officeDocument/2006/relationships/hyperlink" Target="https://podminky.urs.cz/item/CS_URS_2023_01/565155121" TargetMode="External" /><Relationship Id="rId26" Type="http://schemas.openxmlformats.org/officeDocument/2006/relationships/hyperlink" Target="https://podminky.urs.cz/item/CS_URS_2023_01/569531111" TargetMode="External" /><Relationship Id="rId27" Type="http://schemas.openxmlformats.org/officeDocument/2006/relationships/hyperlink" Target="https://podminky.urs.cz/item/CS_URS_2023_01/573111115" TargetMode="External" /><Relationship Id="rId28" Type="http://schemas.openxmlformats.org/officeDocument/2006/relationships/hyperlink" Target="https://podminky.urs.cz/item/CS_URS_2023_01/573231107" TargetMode="External" /><Relationship Id="rId29" Type="http://schemas.openxmlformats.org/officeDocument/2006/relationships/hyperlink" Target="https://podminky.urs.cz/item/CS_URS_2023_01/577134131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6211113" TargetMode="External" /><Relationship Id="rId32" Type="http://schemas.openxmlformats.org/officeDocument/2006/relationships/hyperlink" Target="https://podminky.urs.cz/item/CS_URS_2023_01/596412213" TargetMode="External" /><Relationship Id="rId33" Type="http://schemas.openxmlformats.org/officeDocument/2006/relationships/hyperlink" Target="https://podminky.urs.cz/item/CS_URS_2023_01/821371111" TargetMode="External" /><Relationship Id="rId34" Type="http://schemas.openxmlformats.org/officeDocument/2006/relationships/hyperlink" Target="https://podminky.urs.cz/item/CS_URS_2023_01/871264201" TargetMode="External" /><Relationship Id="rId35" Type="http://schemas.openxmlformats.org/officeDocument/2006/relationships/hyperlink" Target="https://podminky.urs.cz/item/CS_URS_2023_01/871350330" TargetMode="External" /><Relationship Id="rId36" Type="http://schemas.openxmlformats.org/officeDocument/2006/relationships/hyperlink" Target="https://podminky.urs.cz/item/CS_URS_2023_01/895931111" TargetMode="External" /><Relationship Id="rId37" Type="http://schemas.openxmlformats.org/officeDocument/2006/relationships/hyperlink" Target="https://podminky.urs.cz/item/CS_URS_2023_01/895941102" TargetMode="External" /><Relationship Id="rId38" Type="http://schemas.openxmlformats.org/officeDocument/2006/relationships/hyperlink" Target="https://podminky.urs.cz/item/CS_URS_2023_01/899431111" TargetMode="External" /><Relationship Id="rId39" Type="http://schemas.openxmlformats.org/officeDocument/2006/relationships/hyperlink" Target="https://podminky.urs.cz/item/CS_URS_2023_01/914111111" TargetMode="External" /><Relationship Id="rId40" Type="http://schemas.openxmlformats.org/officeDocument/2006/relationships/hyperlink" Target="https://podminky.urs.cz/item/CS_URS_2023_01/914511111" TargetMode="External" /><Relationship Id="rId41" Type="http://schemas.openxmlformats.org/officeDocument/2006/relationships/hyperlink" Target="https://podminky.urs.cz/item/CS_URS_2023_01/915111111" TargetMode="External" /><Relationship Id="rId42" Type="http://schemas.openxmlformats.org/officeDocument/2006/relationships/hyperlink" Target="https://podminky.urs.cz/item/CS_URS_2023_01/915111115" TargetMode="External" /><Relationship Id="rId43" Type="http://schemas.openxmlformats.org/officeDocument/2006/relationships/hyperlink" Target="https://podminky.urs.cz/item/CS_URS_2023_01/915131111" TargetMode="External" /><Relationship Id="rId44" Type="http://schemas.openxmlformats.org/officeDocument/2006/relationships/hyperlink" Target="https://podminky.urs.cz/item/CS_URS_2023_01/916131213" TargetMode="External" /><Relationship Id="rId45" Type="http://schemas.openxmlformats.org/officeDocument/2006/relationships/hyperlink" Target="https://podminky.urs.cz/item/CS_URS_2023_01/916231213" TargetMode="External" /><Relationship Id="rId46" Type="http://schemas.openxmlformats.org/officeDocument/2006/relationships/hyperlink" Target="https://podminky.urs.cz/item/CS_URS_2023_01/919121112" TargetMode="External" /><Relationship Id="rId47" Type="http://schemas.openxmlformats.org/officeDocument/2006/relationships/hyperlink" Target="https://podminky.urs.cz/item/CS_URS_2023_01/919735111" TargetMode="External" /><Relationship Id="rId48" Type="http://schemas.openxmlformats.org/officeDocument/2006/relationships/hyperlink" Target="https://podminky.urs.cz/item/CS_URS_2023_01/935113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551101" TargetMode="External" /><Relationship Id="rId3" Type="http://schemas.openxmlformats.org/officeDocument/2006/relationships/hyperlink" Target="https://podminky.urs.cz/item/CS_URS_2023_01/162751113" TargetMode="External" /><Relationship Id="rId4" Type="http://schemas.openxmlformats.org/officeDocument/2006/relationships/hyperlink" Target="https://podminky.urs.cz/item/CS_URS_2022_01/167151103" TargetMode="External" /><Relationship Id="rId5" Type="http://schemas.openxmlformats.org/officeDocument/2006/relationships/hyperlink" Target="https://podminky.urs.cz/item/CS_URS_2023_01/171152111" TargetMode="External" /><Relationship Id="rId6" Type="http://schemas.openxmlformats.org/officeDocument/2006/relationships/hyperlink" Target="https://podminky.urs.cz/item/CS_URS_2023_01/171201221r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211971110" TargetMode="External" /><Relationship Id="rId9" Type="http://schemas.openxmlformats.org/officeDocument/2006/relationships/hyperlink" Target="https://podminky.urs.cz/item/CS_URS_2023_01/212752611" TargetMode="External" /><Relationship Id="rId10" Type="http://schemas.openxmlformats.org/officeDocument/2006/relationships/hyperlink" Target="https://podminky.urs.cz/item/CS_URS_2023_01/213141112" TargetMode="External" /><Relationship Id="rId11" Type="http://schemas.openxmlformats.org/officeDocument/2006/relationships/hyperlink" Target="https://podminky.urs.cz/item/CS_URS_2023_01/389531111" TargetMode="External" /><Relationship Id="rId12" Type="http://schemas.openxmlformats.org/officeDocument/2006/relationships/hyperlink" Target="https://podminky.urs.cz/item/CS_URS_2023_01/389531191" TargetMode="External" /><Relationship Id="rId13" Type="http://schemas.openxmlformats.org/officeDocument/2006/relationships/hyperlink" Target="https://podminky.urs.cz/item/CS_URS_2022_01/564851011" TargetMode="External" /><Relationship Id="rId14" Type="http://schemas.openxmlformats.org/officeDocument/2006/relationships/hyperlink" Target="https://podminky.urs.cz/item/CS_URS_2022_01/564861011" TargetMode="External" /><Relationship Id="rId15" Type="http://schemas.openxmlformats.org/officeDocument/2006/relationships/hyperlink" Target="https://podminky.urs.cz/item/CS_URS_2022_01/564871011" TargetMode="External" /><Relationship Id="rId16" Type="http://schemas.openxmlformats.org/officeDocument/2006/relationships/hyperlink" Target="https://podminky.urs.cz/item/CS_URS_2023_01/565155121" TargetMode="External" /><Relationship Id="rId17" Type="http://schemas.openxmlformats.org/officeDocument/2006/relationships/hyperlink" Target="https://podminky.urs.cz/item/CS_URS_2023_01/573111115" TargetMode="External" /><Relationship Id="rId18" Type="http://schemas.openxmlformats.org/officeDocument/2006/relationships/hyperlink" Target="https://podminky.urs.cz/item/CS_URS_2023_01/573231107" TargetMode="External" /><Relationship Id="rId19" Type="http://schemas.openxmlformats.org/officeDocument/2006/relationships/hyperlink" Target="https://podminky.urs.cz/item/CS_URS_2023_01/577134131" TargetMode="External" /><Relationship Id="rId20" Type="http://schemas.openxmlformats.org/officeDocument/2006/relationships/hyperlink" Target="https://podminky.urs.cz/item/CS_URS_2022_01/5964122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35113111" TargetMode="External" /><Relationship Id="rId23" Type="http://schemas.openxmlformats.org/officeDocument/2006/relationships/hyperlink" Target="https://podminky.urs.cz/item/CS_URS_2023_01/998225111" TargetMode="External" /><Relationship Id="rId24" Type="http://schemas.openxmlformats.org/officeDocument/2006/relationships/hyperlink" Target="https://podminky.urs.cz/item/CS_URS_2023_01/998225194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4" TargetMode="External" /><Relationship Id="rId2" Type="http://schemas.openxmlformats.org/officeDocument/2006/relationships/hyperlink" Target="https://podminky.urs.cz/item/CS_URS_2023_01/162602112R" TargetMode="External" /><Relationship Id="rId3" Type="http://schemas.openxmlformats.org/officeDocument/2006/relationships/hyperlink" Target="https://podminky.urs.cz/item/CS_URS_2023_01/167102111R" TargetMode="External" /><Relationship Id="rId4" Type="http://schemas.openxmlformats.org/officeDocument/2006/relationships/hyperlink" Target="https://podminky.urs.cz/item/CS_URS_2023_01/174111121" TargetMode="External" /><Relationship Id="rId5" Type="http://schemas.openxmlformats.org/officeDocument/2006/relationships/hyperlink" Target="https://podminky.urs.cz/item/CS_URS_2023_01/181151311" TargetMode="External" /><Relationship Id="rId6" Type="http://schemas.openxmlformats.org/officeDocument/2006/relationships/hyperlink" Target="https://podminky.urs.cz/item/CS_URS_2023_01/181451131" TargetMode="External" /><Relationship Id="rId7" Type="http://schemas.openxmlformats.org/officeDocument/2006/relationships/hyperlink" Target="https://podminky.urs.cz/item/CS_URS_2023_01/183211211" TargetMode="External" /><Relationship Id="rId8" Type="http://schemas.openxmlformats.org/officeDocument/2006/relationships/hyperlink" Target="https://podminky.urs.cz/item/CS_URS_2023_01/183403111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2_01/184802111" TargetMode="External" /><Relationship Id="rId11" Type="http://schemas.openxmlformats.org/officeDocument/2006/relationships/hyperlink" Target="https://podminky.urs.cz/item/CS_URS_2022_01/184802611" TargetMode="External" /><Relationship Id="rId12" Type="http://schemas.openxmlformats.org/officeDocument/2006/relationships/hyperlink" Target="https://podminky.urs.cz/item/CS_URS_2023_01/185802111" TargetMode="External" /><Relationship Id="rId13" Type="http://schemas.openxmlformats.org/officeDocument/2006/relationships/hyperlink" Target="https://podminky.urs.cz/item/CS_URS_2023_01/1858031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998225111" TargetMode="External" /><Relationship Id="rId16" Type="http://schemas.openxmlformats.org/officeDocument/2006/relationships/hyperlink" Target="https://podminky.urs.cz/item/CS_URS_2023_01/998225194" TargetMode="External" /><Relationship Id="rId17" Type="http://schemas.openxmlformats.org/officeDocument/2006/relationships/hyperlink" Target="https://podminky.urs.cz/item/CS_URS_2023_01/460571111R" TargetMode="External" /><Relationship Id="rId1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3" TargetMode="External" /><Relationship Id="rId2" Type="http://schemas.openxmlformats.org/officeDocument/2006/relationships/hyperlink" Target="https://podminky.urs.cz/item/CS_URS_2023_01/183404111" TargetMode="External" /><Relationship Id="rId3" Type="http://schemas.openxmlformats.org/officeDocument/2006/relationships/hyperlink" Target="https://podminky.urs.cz/item/CS_URS_2023_01/18480112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911111" TargetMode="External" /><Relationship Id="rId6" Type="http://schemas.openxmlformats.org/officeDocument/2006/relationships/hyperlink" Target="https://podminky.urs.cz/item/CS_URS_2023_01/185803105" TargetMode="External" /><Relationship Id="rId7" Type="http://schemas.openxmlformats.org/officeDocument/2006/relationships/hyperlink" Target="https://podminky.urs.cz/item/CS_URS_2023_01/185804111" TargetMode="External" /><Relationship Id="rId8" Type="http://schemas.openxmlformats.org/officeDocument/2006/relationships/hyperlink" Target="https://podminky.urs.cz/item/CS_URS_2023_01/185804312" TargetMode="External" /><Relationship Id="rId9" Type="http://schemas.openxmlformats.org/officeDocument/2006/relationships/hyperlink" Target="https://podminky.urs.cz/item/CS_URS_2023_01/185851121" TargetMode="External" /><Relationship Id="rId10" Type="http://schemas.openxmlformats.org/officeDocument/2006/relationships/hyperlink" Target="https://podminky.urs.cz/item/CS_URS_2023_01/185851129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2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84102213" TargetMode="External" /><Relationship Id="rId4" Type="http://schemas.openxmlformats.org/officeDocument/2006/relationships/hyperlink" Target="https://podminky.urs.cz/item/CS_URS_2023_01/184201111" TargetMode="External" /><Relationship Id="rId5" Type="http://schemas.openxmlformats.org/officeDocument/2006/relationships/hyperlink" Target="https://podminky.urs.cz/item/CS_URS_2023_01/184215133" TargetMode="External" /><Relationship Id="rId6" Type="http://schemas.openxmlformats.org/officeDocument/2006/relationships/hyperlink" Target="https://podminky.urs.cz/item/CS_URS_2023_01/184501121" TargetMode="External" /><Relationship Id="rId7" Type="http://schemas.openxmlformats.org/officeDocument/2006/relationships/hyperlink" Target="https://podminky.urs.cz/item/CS_URS_2023_01/184801121" TargetMode="External" /><Relationship Id="rId8" Type="http://schemas.openxmlformats.org/officeDocument/2006/relationships/hyperlink" Target="https://podminky.urs.cz/item/CS_URS_2023_01/184812121" TargetMode="External" /><Relationship Id="rId9" Type="http://schemas.openxmlformats.org/officeDocument/2006/relationships/hyperlink" Target="https://podminky.urs.cz/item/CS_URS_2023_01/184911431" TargetMode="External" /><Relationship Id="rId10" Type="http://schemas.openxmlformats.org/officeDocument/2006/relationships/hyperlink" Target="https://podminky.urs.cz/item/CS_URS_2023_01/185851121" TargetMode="External" /><Relationship Id="rId11" Type="http://schemas.openxmlformats.org/officeDocument/2006/relationships/hyperlink" Target="https://podminky.urs.cz/item/CS_URS_2023_01/997013655R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210081-V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úprava prostoru mezi tř. 17. listopadu a ulicí Nedbalovou v Karviné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Dopravoprojekt Ostrava a.s.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000 - Všeobecné položky'!P85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020 - Příprava území'!J30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'SO 020 - Příprava území'!P86</f>
        <v>0</v>
      </c>
      <c r="AV56" s="120">
        <f>'SO 020 - Příprava území'!J33</f>
        <v>0</v>
      </c>
      <c r="AW56" s="120">
        <f>'SO 020 - Příprava území'!J34</f>
        <v>0</v>
      </c>
      <c r="AX56" s="120">
        <f>'SO 020 - Příprava území'!J35</f>
        <v>0</v>
      </c>
      <c r="AY56" s="120">
        <f>'SO 020 - Příprava území'!J36</f>
        <v>0</v>
      </c>
      <c r="AZ56" s="120">
        <f>'SO 020 - Příprava území'!F33</f>
        <v>0</v>
      </c>
      <c r="BA56" s="120">
        <f>'SO 020 - Příprava území'!F34</f>
        <v>0</v>
      </c>
      <c r="BB56" s="120">
        <f>'SO 020 - Příprava území'!F35</f>
        <v>0</v>
      </c>
      <c r="BC56" s="120">
        <f>'SO 020 - Příprava území'!F36</f>
        <v>0</v>
      </c>
      <c r="BD56" s="122">
        <f>'SO 020 - Příprava území'!F37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24.7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020.1 - Příprava území...'!J30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'SO 020.1 - Příprava území...'!P83</f>
        <v>0</v>
      </c>
      <c r="AV57" s="120">
        <f>'SO 020.1 - Příprava území...'!J33</f>
        <v>0</v>
      </c>
      <c r="AW57" s="120">
        <f>'SO 020.1 - Příprava území...'!J34</f>
        <v>0</v>
      </c>
      <c r="AX57" s="120">
        <f>'SO 020.1 - Příprava území...'!J35</f>
        <v>0</v>
      </c>
      <c r="AY57" s="120">
        <f>'SO 020.1 - Příprava území...'!J36</f>
        <v>0</v>
      </c>
      <c r="AZ57" s="120">
        <f>'SO 020.1 - Příprava území...'!F33</f>
        <v>0</v>
      </c>
      <c r="BA57" s="120">
        <f>'SO 020.1 - Příprava území...'!F34</f>
        <v>0</v>
      </c>
      <c r="BB57" s="120">
        <f>'SO 020.1 - Příprava území...'!F35</f>
        <v>0</v>
      </c>
      <c r="BC57" s="120">
        <f>'SO 020.1 - Příprava území...'!F36</f>
        <v>0</v>
      </c>
      <c r="BD57" s="122">
        <f>'SO 020.1 - Příprava území...'!F37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110 - Komunikace'!J30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83</v>
      </c>
      <c r="AR58" s="118"/>
      <c r="AS58" s="119">
        <v>0</v>
      </c>
      <c r="AT58" s="120">
        <f>ROUND(SUM(AV58:AW58),2)</f>
        <v>0</v>
      </c>
      <c r="AU58" s="121">
        <f>'SO 110 - Komunikace'!P89</f>
        <v>0</v>
      </c>
      <c r="AV58" s="120">
        <f>'SO 110 - Komunikace'!J33</f>
        <v>0</v>
      </c>
      <c r="AW58" s="120">
        <f>'SO 110 - Komunikace'!J34</f>
        <v>0</v>
      </c>
      <c r="AX58" s="120">
        <f>'SO 110 - Komunikace'!J35</f>
        <v>0</v>
      </c>
      <c r="AY58" s="120">
        <f>'SO 110 - Komunikace'!J36</f>
        <v>0</v>
      </c>
      <c r="AZ58" s="120">
        <f>'SO 110 - Komunikace'!F33</f>
        <v>0</v>
      </c>
      <c r="BA58" s="120">
        <f>'SO 110 - Komunikace'!F34</f>
        <v>0</v>
      </c>
      <c r="BB58" s="120">
        <f>'SO 110 - Komunikace'!F35</f>
        <v>0</v>
      </c>
      <c r="BC58" s="120">
        <f>'SO 110 - Komunikace'!F36</f>
        <v>0</v>
      </c>
      <c r="BD58" s="122">
        <f>'SO 110 - Komunikace'!F37</f>
        <v>0</v>
      </c>
      <c r="BE58" s="7"/>
      <c r="BT58" s="123" t="s">
        <v>84</v>
      </c>
      <c r="BV58" s="123" t="s">
        <v>78</v>
      </c>
      <c r="BW58" s="123" t="s">
        <v>95</v>
      </c>
      <c r="BX58" s="123" t="s">
        <v>5</v>
      </c>
      <c r="CL58" s="123" t="s">
        <v>19</v>
      </c>
      <c r="CM58" s="123" t="s">
        <v>86</v>
      </c>
    </row>
    <row r="59" s="7" customFormat="1" ht="24.75" customHeight="1">
      <c r="A59" s="111" t="s">
        <v>80</v>
      </c>
      <c r="B59" s="112"/>
      <c r="C59" s="113"/>
      <c r="D59" s="114" t="s">
        <v>96</v>
      </c>
      <c r="E59" s="114"/>
      <c r="F59" s="114"/>
      <c r="G59" s="114"/>
      <c r="H59" s="114"/>
      <c r="I59" s="115"/>
      <c r="J59" s="114" t="s">
        <v>97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110.1 - Komunikace- ne...'!J30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83</v>
      </c>
      <c r="AR59" s="118"/>
      <c r="AS59" s="119">
        <v>0</v>
      </c>
      <c r="AT59" s="120">
        <f>ROUND(SUM(AV59:AW59),2)</f>
        <v>0</v>
      </c>
      <c r="AU59" s="121">
        <f>'SO 110.1 - Komunikace- ne...'!P86</f>
        <v>0</v>
      </c>
      <c r="AV59" s="120">
        <f>'SO 110.1 - Komunikace- ne...'!J33</f>
        <v>0</v>
      </c>
      <c r="AW59" s="120">
        <f>'SO 110.1 - Komunikace- ne...'!J34</f>
        <v>0</v>
      </c>
      <c r="AX59" s="120">
        <f>'SO 110.1 - Komunikace- ne...'!J35</f>
        <v>0</v>
      </c>
      <c r="AY59" s="120">
        <f>'SO 110.1 - Komunikace- ne...'!J36</f>
        <v>0</v>
      </c>
      <c r="AZ59" s="120">
        <f>'SO 110.1 - Komunikace- ne...'!F33</f>
        <v>0</v>
      </c>
      <c r="BA59" s="120">
        <f>'SO 110.1 - Komunikace- ne...'!F34</f>
        <v>0</v>
      </c>
      <c r="BB59" s="120">
        <f>'SO 110.1 - Komunikace- ne...'!F35</f>
        <v>0</v>
      </c>
      <c r="BC59" s="120">
        <f>'SO 110.1 - Komunikace- ne...'!F36</f>
        <v>0</v>
      </c>
      <c r="BD59" s="122">
        <f>'SO 110.1 - Komunikace- ne...'!F37</f>
        <v>0</v>
      </c>
      <c r="BE59" s="7"/>
      <c r="BT59" s="123" t="s">
        <v>84</v>
      </c>
      <c r="BV59" s="123" t="s">
        <v>78</v>
      </c>
      <c r="BW59" s="123" t="s">
        <v>98</v>
      </c>
      <c r="BX59" s="123" t="s">
        <v>5</v>
      </c>
      <c r="CL59" s="123" t="s">
        <v>19</v>
      </c>
      <c r="CM59" s="123" t="s">
        <v>86</v>
      </c>
    </row>
    <row r="60" s="7" customFormat="1" ht="16.5" customHeight="1">
      <c r="A60" s="111" t="s">
        <v>80</v>
      </c>
      <c r="B60" s="112"/>
      <c r="C60" s="113"/>
      <c r="D60" s="114" t="s">
        <v>99</v>
      </c>
      <c r="E60" s="114"/>
      <c r="F60" s="114"/>
      <c r="G60" s="114"/>
      <c r="H60" s="114"/>
      <c r="I60" s="115"/>
      <c r="J60" s="114" t="s">
        <v>100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801 - Vegetační úpravy'!J30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83</v>
      </c>
      <c r="AR60" s="118"/>
      <c r="AS60" s="119">
        <v>0</v>
      </c>
      <c r="AT60" s="120">
        <f>ROUND(SUM(AV60:AW60),2)</f>
        <v>0</v>
      </c>
      <c r="AU60" s="121">
        <f>'SO 801 - Vegetační úpravy'!P84</f>
        <v>0</v>
      </c>
      <c r="AV60" s="120">
        <f>'SO 801 - Vegetační úpravy'!J33</f>
        <v>0</v>
      </c>
      <c r="AW60" s="120">
        <f>'SO 801 - Vegetační úpravy'!J34</f>
        <v>0</v>
      </c>
      <c r="AX60" s="120">
        <f>'SO 801 - Vegetační úpravy'!J35</f>
        <v>0</v>
      </c>
      <c r="AY60" s="120">
        <f>'SO 801 - Vegetační úpravy'!J36</f>
        <v>0</v>
      </c>
      <c r="AZ60" s="120">
        <f>'SO 801 - Vegetační úpravy'!F33</f>
        <v>0</v>
      </c>
      <c r="BA60" s="120">
        <f>'SO 801 - Vegetační úpravy'!F34</f>
        <v>0</v>
      </c>
      <c r="BB60" s="120">
        <f>'SO 801 - Vegetační úpravy'!F35</f>
        <v>0</v>
      </c>
      <c r="BC60" s="120">
        <f>'SO 801 - Vegetační úpravy'!F36</f>
        <v>0</v>
      </c>
      <c r="BD60" s="122">
        <f>'SO 801 - Vegetační úpravy'!F37</f>
        <v>0</v>
      </c>
      <c r="BE60" s="7"/>
      <c r="BT60" s="123" t="s">
        <v>84</v>
      </c>
      <c r="BV60" s="123" t="s">
        <v>78</v>
      </c>
      <c r="BW60" s="123" t="s">
        <v>101</v>
      </c>
      <c r="BX60" s="123" t="s">
        <v>5</v>
      </c>
      <c r="CL60" s="123" t="s">
        <v>19</v>
      </c>
      <c r="CM60" s="123" t="s">
        <v>86</v>
      </c>
    </row>
    <row r="61" s="7" customFormat="1" ht="24.75" customHeight="1">
      <c r="A61" s="111" t="s">
        <v>80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801.1 - Následná péče'!J30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83</v>
      </c>
      <c r="AR61" s="118"/>
      <c r="AS61" s="119">
        <v>0</v>
      </c>
      <c r="AT61" s="120">
        <f>ROUND(SUM(AV61:AW61),2)</f>
        <v>0</v>
      </c>
      <c r="AU61" s="121">
        <f>'SO 801.1 - Následná péče'!P82</f>
        <v>0</v>
      </c>
      <c r="AV61" s="120">
        <f>'SO 801.1 - Následná péče'!J33</f>
        <v>0</v>
      </c>
      <c r="AW61" s="120">
        <f>'SO 801.1 - Následná péče'!J34</f>
        <v>0</v>
      </c>
      <c r="AX61" s="120">
        <f>'SO 801.1 - Následná péče'!J35</f>
        <v>0</v>
      </c>
      <c r="AY61" s="120">
        <f>'SO 801.1 - Následná péče'!J36</f>
        <v>0</v>
      </c>
      <c r="AZ61" s="120">
        <f>'SO 801.1 - Následná péče'!F33</f>
        <v>0</v>
      </c>
      <c r="BA61" s="120">
        <f>'SO 801.1 - Následná péče'!F34</f>
        <v>0</v>
      </c>
      <c r="BB61" s="120">
        <f>'SO 801.1 - Následná péče'!F35</f>
        <v>0</v>
      </c>
      <c r="BC61" s="120">
        <f>'SO 801.1 - Následná péče'!F36</f>
        <v>0</v>
      </c>
      <c r="BD61" s="122">
        <f>'SO 801.1 - Následná péče'!F37</f>
        <v>0</v>
      </c>
      <c r="BE61" s="7"/>
      <c r="BT61" s="123" t="s">
        <v>84</v>
      </c>
      <c r="BV61" s="123" t="s">
        <v>78</v>
      </c>
      <c r="BW61" s="123" t="s">
        <v>104</v>
      </c>
      <c r="BX61" s="123" t="s">
        <v>5</v>
      </c>
      <c r="CL61" s="123" t="s">
        <v>19</v>
      </c>
      <c r="CM61" s="123" t="s">
        <v>86</v>
      </c>
    </row>
    <row r="62" s="7" customFormat="1" ht="16.5" customHeight="1">
      <c r="A62" s="111" t="s">
        <v>80</v>
      </c>
      <c r="B62" s="112"/>
      <c r="C62" s="113"/>
      <c r="D62" s="114" t="s">
        <v>105</v>
      </c>
      <c r="E62" s="114"/>
      <c r="F62" s="114"/>
      <c r="G62" s="114"/>
      <c r="H62" s="114"/>
      <c r="I62" s="115"/>
      <c r="J62" s="114" t="s">
        <v>106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870 - Náhradní výsadba'!J30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83</v>
      </c>
      <c r="AR62" s="118"/>
      <c r="AS62" s="119">
        <v>0</v>
      </c>
      <c r="AT62" s="120">
        <f>ROUND(SUM(AV62:AW62),2)</f>
        <v>0</v>
      </c>
      <c r="AU62" s="121">
        <f>'SO 870 - Náhradní výsadba'!P84</f>
        <v>0</v>
      </c>
      <c r="AV62" s="120">
        <f>'SO 870 - Náhradní výsadba'!J33</f>
        <v>0</v>
      </c>
      <c r="AW62" s="120">
        <f>'SO 870 - Náhradní výsadba'!J34</f>
        <v>0</v>
      </c>
      <c r="AX62" s="120">
        <f>'SO 870 - Náhradní výsadba'!J35</f>
        <v>0</v>
      </c>
      <c r="AY62" s="120">
        <f>'SO 870 - Náhradní výsadba'!J36</f>
        <v>0</v>
      </c>
      <c r="AZ62" s="120">
        <f>'SO 870 - Náhradní výsadba'!F33</f>
        <v>0</v>
      </c>
      <c r="BA62" s="120">
        <f>'SO 870 - Náhradní výsadba'!F34</f>
        <v>0</v>
      </c>
      <c r="BB62" s="120">
        <f>'SO 870 - Náhradní výsadba'!F35</f>
        <v>0</v>
      </c>
      <c r="BC62" s="120">
        <f>'SO 870 - Náhradní výsadba'!F36</f>
        <v>0</v>
      </c>
      <c r="BD62" s="122">
        <f>'SO 870 - Náhradní výsadba'!F37</f>
        <v>0</v>
      </c>
      <c r="BE62" s="7"/>
      <c r="BT62" s="123" t="s">
        <v>84</v>
      </c>
      <c r="BV62" s="123" t="s">
        <v>78</v>
      </c>
      <c r="BW62" s="123" t="s">
        <v>107</v>
      </c>
      <c r="BX62" s="123" t="s">
        <v>5</v>
      </c>
      <c r="CL62" s="123" t="s">
        <v>19</v>
      </c>
      <c r="CM62" s="123" t="s">
        <v>86</v>
      </c>
    </row>
    <row r="63" s="7" customFormat="1" ht="16.5" customHeight="1">
      <c r="A63" s="111" t="s">
        <v>80</v>
      </c>
      <c r="B63" s="112"/>
      <c r="C63" s="113"/>
      <c r="D63" s="114" t="s">
        <v>108</v>
      </c>
      <c r="E63" s="114"/>
      <c r="F63" s="114"/>
      <c r="G63" s="114"/>
      <c r="H63" s="114"/>
      <c r="I63" s="115"/>
      <c r="J63" s="114" t="s">
        <v>109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 920 - Dětské hřiště'!J30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83</v>
      </c>
      <c r="AR63" s="118"/>
      <c r="AS63" s="119">
        <v>0</v>
      </c>
      <c r="AT63" s="120">
        <f>ROUND(SUM(AV63:AW63),2)</f>
        <v>0</v>
      </c>
      <c r="AU63" s="121">
        <f>'SO 920 - Dětské hřiště'!P88</f>
        <v>0</v>
      </c>
      <c r="AV63" s="120">
        <f>'SO 920 - Dětské hřiště'!J33</f>
        <v>0</v>
      </c>
      <c r="AW63" s="120">
        <f>'SO 920 - Dětské hřiště'!J34</f>
        <v>0</v>
      </c>
      <c r="AX63" s="120">
        <f>'SO 920 - Dětské hřiště'!J35</f>
        <v>0</v>
      </c>
      <c r="AY63" s="120">
        <f>'SO 920 - Dětské hřiště'!J36</f>
        <v>0</v>
      </c>
      <c r="AZ63" s="120">
        <f>'SO 920 - Dětské hřiště'!F33</f>
        <v>0</v>
      </c>
      <c r="BA63" s="120">
        <f>'SO 920 - Dětské hřiště'!F34</f>
        <v>0</v>
      </c>
      <c r="BB63" s="120">
        <f>'SO 920 - Dětské hřiště'!F35</f>
        <v>0</v>
      </c>
      <c r="BC63" s="120">
        <f>'SO 920 - Dětské hřiště'!F36</f>
        <v>0</v>
      </c>
      <c r="BD63" s="122">
        <f>'SO 920 - Dětské hřiště'!F37</f>
        <v>0</v>
      </c>
      <c r="BE63" s="7"/>
      <c r="BT63" s="123" t="s">
        <v>84</v>
      </c>
      <c r="BV63" s="123" t="s">
        <v>78</v>
      </c>
      <c r="BW63" s="123" t="s">
        <v>110</v>
      </c>
      <c r="BX63" s="123" t="s">
        <v>5</v>
      </c>
      <c r="CL63" s="123" t="s">
        <v>19</v>
      </c>
      <c r="CM63" s="123" t="s">
        <v>86</v>
      </c>
    </row>
    <row r="64" s="7" customFormat="1" ht="16.5" customHeight="1">
      <c r="A64" s="111" t="s">
        <v>80</v>
      </c>
      <c r="B64" s="112"/>
      <c r="C64" s="113"/>
      <c r="D64" s="114" t="s">
        <v>111</v>
      </c>
      <c r="E64" s="114"/>
      <c r="F64" s="114"/>
      <c r="G64" s="114"/>
      <c r="H64" s="114"/>
      <c r="I64" s="115"/>
      <c r="J64" s="114" t="s">
        <v>112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301 - Přípojky vpustí'!J30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83</v>
      </c>
      <c r="AR64" s="118"/>
      <c r="AS64" s="119">
        <v>0</v>
      </c>
      <c r="AT64" s="120">
        <f>ROUND(SUM(AV64:AW64),2)</f>
        <v>0</v>
      </c>
      <c r="AU64" s="121">
        <f>'SO 301 - Přípojky vpustí'!P87</f>
        <v>0</v>
      </c>
      <c r="AV64" s="120">
        <f>'SO 301 - Přípojky vpustí'!J33</f>
        <v>0</v>
      </c>
      <c r="AW64" s="120">
        <f>'SO 301 - Přípojky vpustí'!J34</f>
        <v>0</v>
      </c>
      <c r="AX64" s="120">
        <f>'SO 301 - Přípojky vpustí'!J35</f>
        <v>0</v>
      </c>
      <c r="AY64" s="120">
        <f>'SO 301 - Přípojky vpustí'!J36</f>
        <v>0</v>
      </c>
      <c r="AZ64" s="120">
        <f>'SO 301 - Přípojky vpustí'!F33</f>
        <v>0</v>
      </c>
      <c r="BA64" s="120">
        <f>'SO 301 - Přípojky vpustí'!F34</f>
        <v>0</v>
      </c>
      <c r="BB64" s="120">
        <f>'SO 301 - Přípojky vpustí'!F35</f>
        <v>0</v>
      </c>
      <c r="BC64" s="120">
        <f>'SO 301 - Přípojky vpustí'!F36</f>
        <v>0</v>
      </c>
      <c r="BD64" s="122">
        <f>'SO 301 - Přípojky vpustí'!F37</f>
        <v>0</v>
      </c>
      <c r="BE64" s="7"/>
      <c r="BT64" s="123" t="s">
        <v>84</v>
      </c>
      <c r="BV64" s="123" t="s">
        <v>78</v>
      </c>
      <c r="BW64" s="123" t="s">
        <v>113</v>
      </c>
      <c r="BX64" s="123" t="s">
        <v>5</v>
      </c>
      <c r="CL64" s="123" t="s">
        <v>19</v>
      </c>
      <c r="CM64" s="123" t="s">
        <v>86</v>
      </c>
    </row>
    <row r="65" s="7" customFormat="1" ht="16.5" customHeight="1">
      <c r="A65" s="111" t="s">
        <v>80</v>
      </c>
      <c r="B65" s="112"/>
      <c r="C65" s="113"/>
      <c r="D65" s="114" t="s">
        <v>114</v>
      </c>
      <c r="E65" s="114"/>
      <c r="F65" s="114"/>
      <c r="G65" s="114"/>
      <c r="H65" s="114"/>
      <c r="I65" s="115"/>
      <c r="J65" s="114" t="s">
        <v>115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 351 - Přeložka vodovodu'!J30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83</v>
      </c>
      <c r="AR65" s="118"/>
      <c r="AS65" s="119">
        <v>0</v>
      </c>
      <c r="AT65" s="120">
        <f>ROUND(SUM(AV65:AW65),2)</f>
        <v>0</v>
      </c>
      <c r="AU65" s="121">
        <f>'SO 351 - Přeložka vodovodu'!P89</f>
        <v>0</v>
      </c>
      <c r="AV65" s="120">
        <f>'SO 351 - Přeložka vodovodu'!J33</f>
        <v>0</v>
      </c>
      <c r="AW65" s="120">
        <f>'SO 351 - Přeložka vodovodu'!J34</f>
        <v>0</v>
      </c>
      <c r="AX65" s="120">
        <f>'SO 351 - Přeložka vodovodu'!J35</f>
        <v>0</v>
      </c>
      <c r="AY65" s="120">
        <f>'SO 351 - Přeložka vodovodu'!J36</f>
        <v>0</v>
      </c>
      <c r="AZ65" s="120">
        <f>'SO 351 - Přeložka vodovodu'!F33</f>
        <v>0</v>
      </c>
      <c r="BA65" s="120">
        <f>'SO 351 - Přeložka vodovodu'!F34</f>
        <v>0</v>
      </c>
      <c r="BB65" s="120">
        <f>'SO 351 - Přeložka vodovodu'!F35</f>
        <v>0</v>
      </c>
      <c r="BC65" s="120">
        <f>'SO 351 - Přeložka vodovodu'!F36</f>
        <v>0</v>
      </c>
      <c r="BD65" s="122">
        <f>'SO 351 - Přeložka vodovodu'!F37</f>
        <v>0</v>
      </c>
      <c r="BE65" s="7"/>
      <c r="BT65" s="123" t="s">
        <v>84</v>
      </c>
      <c r="BV65" s="123" t="s">
        <v>78</v>
      </c>
      <c r="BW65" s="123" t="s">
        <v>116</v>
      </c>
      <c r="BX65" s="123" t="s">
        <v>5</v>
      </c>
      <c r="CL65" s="123" t="s">
        <v>19</v>
      </c>
      <c r="CM65" s="123" t="s">
        <v>86</v>
      </c>
    </row>
    <row r="66" s="7" customFormat="1" ht="16.5" customHeight="1">
      <c r="A66" s="111" t="s">
        <v>80</v>
      </c>
      <c r="B66" s="112"/>
      <c r="C66" s="113"/>
      <c r="D66" s="114" t="s">
        <v>117</v>
      </c>
      <c r="E66" s="114"/>
      <c r="F66" s="114"/>
      <c r="G66" s="114"/>
      <c r="H66" s="114"/>
      <c r="I66" s="115"/>
      <c r="J66" s="114" t="s">
        <v>118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 430 - Veřejné osvětlení'!J30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83</v>
      </c>
      <c r="AR66" s="118"/>
      <c r="AS66" s="119">
        <v>0</v>
      </c>
      <c r="AT66" s="120">
        <f>ROUND(SUM(AV66:AW66),2)</f>
        <v>0</v>
      </c>
      <c r="AU66" s="121">
        <f>'SO 430 - Veřejné osvětlení'!P87</f>
        <v>0</v>
      </c>
      <c r="AV66" s="120">
        <f>'SO 430 - Veřejné osvětlení'!J33</f>
        <v>0</v>
      </c>
      <c r="AW66" s="120">
        <f>'SO 430 - Veřejné osvětlení'!J34</f>
        <v>0</v>
      </c>
      <c r="AX66" s="120">
        <f>'SO 430 - Veřejné osvětlení'!J35</f>
        <v>0</v>
      </c>
      <c r="AY66" s="120">
        <f>'SO 430 - Veřejné osvětlení'!J36</f>
        <v>0</v>
      </c>
      <c r="AZ66" s="120">
        <f>'SO 430 - Veřejné osvětlení'!F33</f>
        <v>0</v>
      </c>
      <c r="BA66" s="120">
        <f>'SO 430 - Veřejné osvětlení'!F34</f>
        <v>0</v>
      </c>
      <c r="BB66" s="120">
        <f>'SO 430 - Veřejné osvětlení'!F35</f>
        <v>0</v>
      </c>
      <c r="BC66" s="120">
        <f>'SO 430 - Veřejné osvětlení'!F36</f>
        <v>0</v>
      </c>
      <c r="BD66" s="122">
        <f>'SO 430 - Veřejné osvětlení'!F37</f>
        <v>0</v>
      </c>
      <c r="BE66" s="7"/>
      <c r="BT66" s="123" t="s">
        <v>84</v>
      </c>
      <c r="BV66" s="123" t="s">
        <v>78</v>
      </c>
      <c r="BW66" s="123" t="s">
        <v>119</v>
      </c>
      <c r="BX66" s="123" t="s">
        <v>5</v>
      </c>
      <c r="CL66" s="123" t="s">
        <v>19</v>
      </c>
      <c r="CM66" s="123" t="s">
        <v>86</v>
      </c>
    </row>
    <row r="67" s="7" customFormat="1" ht="16.5" customHeight="1">
      <c r="A67" s="111" t="s">
        <v>80</v>
      </c>
      <c r="B67" s="112"/>
      <c r="C67" s="113"/>
      <c r="D67" s="114" t="s">
        <v>120</v>
      </c>
      <c r="E67" s="114"/>
      <c r="F67" s="114"/>
      <c r="G67" s="114"/>
      <c r="H67" s="114"/>
      <c r="I67" s="115"/>
      <c r="J67" s="114" t="s">
        <v>121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'SO 501 - Úprava teplovodu'!J30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83</v>
      </c>
      <c r="AR67" s="118"/>
      <c r="AS67" s="124">
        <v>0</v>
      </c>
      <c r="AT67" s="125">
        <f>ROUND(SUM(AV67:AW67),2)</f>
        <v>0</v>
      </c>
      <c r="AU67" s="126">
        <f>'SO 501 - Úprava teplovodu'!P81</f>
        <v>0</v>
      </c>
      <c r="AV67" s="125">
        <f>'SO 501 - Úprava teplovodu'!J33</f>
        <v>0</v>
      </c>
      <c r="AW67" s="125">
        <f>'SO 501 - Úprava teplovodu'!J34</f>
        <v>0</v>
      </c>
      <c r="AX67" s="125">
        <f>'SO 501 - Úprava teplovodu'!J35</f>
        <v>0</v>
      </c>
      <c r="AY67" s="125">
        <f>'SO 501 - Úprava teplovodu'!J36</f>
        <v>0</v>
      </c>
      <c r="AZ67" s="125">
        <f>'SO 501 - Úprava teplovodu'!F33</f>
        <v>0</v>
      </c>
      <c r="BA67" s="125">
        <f>'SO 501 - Úprava teplovodu'!F34</f>
        <v>0</v>
      </c>
      <c r="BB67" s="125">
        <f>'SO 501 - Úprava teplovodu'!F35</f>
        <v>0</v>
      </c>
      <c r="BC67" s="125">
        <f>'SO 501 - Úprava teplovodu'!F36</f>
        <v>0</v>
      </c>
      <c r="BD67" s="127">
        <f>'SO 501 - Úprava teplovodu'!F37</f>
        <v>0</v>
      </c>
      <c r="BE67" s="7"/>
      <c r="BT67" s="123" t="s">
        <v>84</v>
      </c>
      <c r="BV67" s="123" t="s">
        <v>78</v>
      </c>
      <c r="BW67" s="123" t="s">
        <v>122</v>
      </c>
      <c r="BX67" s="123" t="s">
        <v>5</v>
      </c>
      <c r="CL67" s="123" t="s">
        <v>19</v>
      </c>
      <c r="CM67" s="123" t="s">
        <v>86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x5dTP8chSqYCmEFlabNroj9aP67WOHHdypVZgCL+cImIcBvU90ErNkIwBlbl7poENE6CxxwbS//HcKw6C4Q0mQ==" hashValue="eNzadq2UWmLxkfllajNG3Id8aO0QRxEg6/RioVJfKuXH/AJ4Qytf7l+w566Kr5uciwWKE1IVShZn0MrcfX2jMQ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SO 000 - Všeobecné položky'!C2" display="/"/>
    <hyperlink ref="A56" location="'SO 020 - Příprava území'!C2" display="/"/>
    <hyperlink ref="A57" location="'SO 020.1 - Příprava území...'!C2" display="/"/>
    <hyperlink ref="A58" location="'SO 110 - Komunikace'!C2" display="/"/>
    <hyperlink ref="A59" location="'SO 110.1 - Komunikace- ne...'!C2" display="/"/>
    <hyperlink ref="A60" location="'SO 801 - Vegetační úpravy'!C2" display="/"/>
    <hyperlink ref="A61" location="'SO 801.1 - Následná péče'!C2" display="/"/>
    <hyperlink ref="A62" location="'SO 870 - Náhradní výsadba'!C2" display="/"/>
    <hyperlink ref="A63" location="'SO 920 - Dětské hřiště'!C2" display="/"/>
    <hyperlink ref="A64" location="'SO 301 - Přípojky vpustí'!C2" display="/"/>
    <hyperlink ref="A65" location="'SO 351 - Přeložka vodovodu'!C2" display="/"/>
    <hyperlink ref="A66" location="'SO 430 - Veřejné osvětlení'!C2" display="/"/>
    <hyperlink ref="A67" location="'SO 501 - Úprava tepl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ROUND((SUM(BE88:BE192)),  2)</f>
        <v>0</v>
      </c>
      <c r="G33" s="38"/>
      <c r="H33" s="38"/>
      <c r="I33" s="148">
        <v>0.20999999999999999</v>
      </c>
      <c r="J33" s="147">
        <f>ROUND(((SUM(BE88:BE192))*I33),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ROUND((SUM(BF88:BF192)),  2)</f>
        <v>0</v>
      </c>
      <c r="G34" s="38"/>
      <c r="H34" s="38"/>
      <c r="I34" s="148">
        <v>0.14999999999999999</v>
      </c>
      <c r="J34" s="147">
        <f>ROUND(((SUM(BF88:BF192))*I34),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ROUND((SUM(BG88:BG192)),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ROUND((SUM(BH88:BH192)),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ROUND((SUM(BI88:BI192)),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920 - Dětské hřiště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616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281</v>
      </c>
      <c r="E64" s="174"/>
      <c r="F64" s="174"/>
      <c r="G64" s="174"/>
      <c r="H64" s="174"/>
      <c r="I64" s="174"/>
      <c r="J64" s="175">
        <f>J131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282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283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284</v>
      </c>
      <c r="E67" s="168"/>
      <c r="F67" s="168"/>
      <c r="G67" s="168"/>
      <c r="H67" s="168"/>
      <c r="I67" s="168"/>
      <c r="J67" s="169">
        <f>J189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1584</v>
      </c>
      <c r="E68" s="174"/>
      <c r="F68" s="174"/>
      <c r="G68" s="174"/>
      <c r="H68" s="174"/>
      <c r="I68" s="174"/>
      <c r="J68" s="175">
        <f>J190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Stavební úprava prostoru mezi tř. 17. listopadu a ulicí Nedbalovou v Karviné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920 - Dětské hřiště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Karviná</v>
      </c>
      <c r="G82" s="40"/>
      <c r="H82" s="40"/>
      <c r="I82" s="32" t="s">
        <v>23</v>
      </c>
      <c r="J82" s="72" t="str">
        <f>IF(J12="","",J12)</f>
        <v>14. 4. 2022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Karviná</v>
      </c>
      <c r="G84" s="40"/>
      <c r="H84" s="40"/>
      <c r="I84" s="32" t="s">
        <v>33</v>
      </c>
      <c r="J84" s="36" t="str">
        <f>E21</f>
        <v>Dopravoprojekt Ostrava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IF(E18="","",E18)</f>
        <v>Vyplň údaj</v>
      </c>
      <c r="G85" s="40"/>
      <c r="H85" s="40"/>
      <c r="I85" s="32" t="s">
        <v>38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137</v>
      </c>
      <c r="D87" s="180" t="s">
        <v>61</v>
      </c>
      <c r="E87" s="180" t="s">
        <v>57</v>
      </c>
      <c r="F87" s="180" t="s">
        <v>58</v>
      </c>
      <c r="G87" s="180" t="s">
        <v>138</v>
      </c>
      <c r="H87" s="180" t="s">
        <v>139</v>
      </c>
      <c r="I87" s="180" t="s">
        <v>140</v>
      </c>
      <c r="J87" s="181" t="s">
        <v>128</v>
      </c>
      <c r="K87" s="182" t="s">
        <v>141</v>
      </c>
      <c r="L87" s="183"/>
      <c r="M87" s="92" t="s">
        <v>19</v>
      </c>
      <c r="N87" s="93" t="s">
        <v>46</v>
      </c>
      <c r="O87" s="93" t="s">
        <v>142</v>
      </c>
      <c r="P87" s="93" t="s">
        <v>143</v>
      </c>
      <c r="Q87" s="93" t="s">
        <v>144</v>
      </c>
      <c r="R87" s="93" t="s">
        <v>145</v>
      </c>
      <c r="S87" s="93" t="s">
        <v>146</v>
      </c>
      <c r="T87" s="94" t="s">
        <v>147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148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P89+P189</f>
        <v>0</v>
      </c>
      <c r="Q88" s="96"/>
      <c r="R88" s="186">
        <f>R89+R189</f>
        <v>35.441792935056</v>
      </c>
      <c r="S88" s="96"/>
      <c r="T88" s="187">
        <f>T89+T189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75</v>
      </c>
      <c r="AU88" s="17" t="s">
        <v>129</v>
      </c>
      <c r="BK88" s="188">
        <f>BK89+BK189</f>
        <v>0</v>
      </c>
    </row>
    <row r="89" s="12" customFormat="1" ht="25.92" customHeight="1">
      <c r="A89" s="12"/>
      <c r="B89" s="189"/>
      <c r="C89" s="190"/>
      <c r="D89" s="191" t="s">
        <v>75</v>
      </c>
      <c r="E89" s="192" t="s">
        <v>286</v>
      </c>
      <c r="F89" s="192" t="s">
        <v>287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P90+P111+P130+P131+P175+P181</f>
        <v>0</v>
      </c>
      <c r="Q89" s="197"/>
      <c r="R89" s="198">
        <f>R90+R111+R130+R131+R175+R181</f>
        <v>35.441792935056</v>
      </c>
      <c r="S89" s="197"/>
      <c r="T89" s="199">
        <f>T90+T111+T130+T131+T175+T181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76</v>
      </c>
      <c r="AY89" s="200" t="s">
        <v>152</v>
      </c>
      <c r="BK89" s="202">
        <f>BK90+BK111+BK130+BK131+BK175+BK181</f>
        <v>0</v>
      </c>
    </row>
    <row r="90" s="12" customFormat="1" ht="22.8" customHeight="1">
      <c r="A90" s="12"/>
      <c r="B90" s="189"/>
      <c r="C90" s="190"/>
      <c r="D90" s="191" t="s">
        <v>75</v>
      </c>
      <c r="E90" s="203" t="s">
        <v>84</v>
      </c>
      <c r="F90" s="203" t="s">
        <v>288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SUM(P91:P110)</f>
        <v>0</v>
      </c>
      <c r="Q90" s="197"/>
      <c r="R90" s="198">
        <f>SUM(R91:R110)</f>
        <v>0</v>
      </c>
      <c r="S90" s="197"/>
      <c r="T90" s="199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84</v>
      </c>
      <c r="AY90" s="200" t="s">
        <v>152</v>
      </c>
      <c r="BK90" s="202">
        <f>SUM(BK91:BK110)</f>
        <v>0</v>
      </c>
    </row>
    <row r="91" s="2" customFormat="1" ht="24.15" customHeight="1">
      <c r="A91" s="38"/>
      <c r="B91" s="39"/>
      <c r="C91" s="205" t="s">
        <v>84</v>
      </c>
      <c r="D91" s="205" t="s">
        <v>155</v>
      </c>
      <c r="E91" s="206" t="s">
        <v>1585</v>
      </c>
      <c r="F91" s="207" t="s">
        <v>1586</v>
      </c>
      <c r="G91" s="208" t="s">
        <v>291</v>
      </c>
      <c r="H91" s="209">
        <v>9.5370000000000008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47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175</v>
      </c>
      <c r="AT91" s="217" t="s">
        <v>155</v>
      </c>
      <c r="AU91" s="217" t="s">
        <v>86</v>
      </c>
      <c r="AY91" s="17" t="s">
        <v>152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84</v>
      </c>
      <c r="BK91" s="218">
        <f>ROUND(I91*H91,2)</f>
        <v>0</v>
      </c>
      <c r="BL91" s="17" t="s">
        <v>175</v>
      </c>
      <c r="BM91" s="217" t="s">
        <v>1587</v>
      </c>
    </row>
    <row r="92" s="2" customFormat="1">
      <c r="A92" s="38"/>
      <c r="B92" s="39"/>
      <c r="C92" s="40"/>
      <c r="D92" s="219" t="s">
        <v>160</v>
      </c>
      <c r="E92" s="40"/>
      <c r="F92" s="220" t="s">
        <v>1586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160</v>
      </c>
      <c r="AU92" s="17" t="s">
        <v>86</v>
      </c>
    </row>
    <row r="93" s="2" customFormat="1">
      <c r="A93" s="38"/>
      <c r="B93" s="39"/>
      <c r="C93" s="40"/>
      <c r="D93" s="219" t="s">
        <v>163</v>
      </c>
      <c r="E93" s="40"/>
      <c r="F93" s="226" t="s">
        <v>1588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163</v>
      </c>
      <c r="AU93" s="17" t="s">
        <v>86</v>
      </c>
    </row>
    <row r="94" s="13" customFormat="1">
      <c r="A94" s="13"/>
      <c r="B94" s="227"/>
      <c r="C94" s="228"/>
      <c r="D94" s="219" t="s">
        <v>237</v>
      </c>
      <c r="E94" s="229" t="s">
        <v>19</v>
      </c>
      <c r="F94" s="230" t="s">
        <v>1589</v>
      </c>
      <c r="G94" s="228"/>
      <c r="H94" s="231">
        <v>9.5370000000000008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237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152</v>
      </c>
    </row>
    <row r="95" s="2" customFormat="1" ht="24.15" customHeight="1">
      <c r="A95" s="38"/>
      <c r="B95" s="39"/>
      <c r="C95" s="205" t="s">
        <v>86</v>
      </c>
      <c r="D95" s="205" t="s">
        <v>155</v>
      </c>
      <c r="E95" s="206" t="s">
        <v>1590</v>
      </c>
      <c r="F95" s="207" t="s">
        <v>1591</v>
      </c>
      <c r="G95" s="208" t="s">
        <v>407</v>
      </c>
      <c r="H95" s="209">
        <v>10.429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175</v>
      </c>
      <c r="AT95" s="217" t="s">
        <v>155</v>
      </c>
      <c r="AU95" s="217" t="s">
        <v>86</v>
      </c>
      <c r="AY95" s="17" t="s">
        <v>152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175</v>
      </c>
      <c r="BM95" s="217" t="s">
        <v>1592</v>
      </c>
    </row>
    <row r="96" s="2" customFormat="1">
      <c r="A96" s="38"/>
      <c r="B96" s="39"/>
      <c r="C96" s="40"/>
      <c r="D96" s="219" t="s">
        <v>160</v>
      </c>
      <c r="E96" s="40"/>
      <c r="F96" s="220" t="s">
        <v>1593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160</v>
      </c>
      <c r="AU96" s="17" t="s">
        <v>86</v>
      </c>
    </row>
    <row r="97" s="2" customFormat="1">
      <c r="A97" s="38"/>
      <c r="B97" s="39"/>
      <c r="C97" s="40"/>
      <c r="D97" s="224" t="s">
        <v>161</v>
      </c>
      <c r="E97" s="40"/>
      <c r="F97" s="225" t="s">
        <v>1594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161</v>
      </c>
      <c r="AU97" s="17" t="s">
        <v>86</v>
      </c>
    </row>
    <row r="98" s="2" customFormat="1">
      <c r="A98" s="38"/>
      <c r="B98" s="39"/>
      <c r="C98" s="40"/>
      <c r="D98" s="219" t="s">
        <v>163</v>
      </c>
      <c r="E98" s="40"/>
      <c r="F98" s="226" t="s">
        <v>1595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163</v>
      </c>
      <c r="AU98" s="17" t="s">
        <v>86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1596</v>
      </c>
      <c r="G99" s="228"/>
      <c r="H99" s="231">
        <v>10.429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152</v>
      </c>
    </row>
    <row r="100" s="2" customFormat="1" ht="24.15" customHeight="1">
      <c r="A100" s="38"/>
      <c r="B100" s="39"/>
      <c r="C100" s="205" t="s">
        <v>170</v>
      </c>
      <c r="D100" s="205" t="s">
        <v>155</v>
      </c>
      <c r="E100" s="206" t="s">
        <v>1597</v>
      </c>
      <c r="F100" s="207" t="s">
        <v>1498</v>
      </c>
      <c r="G100" s="208" t="s">
        <v>407</v>
      </c>
      <c r="H100" s="209">
        <v>10.429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175</v>
      </c>
      <c r="AT100" s="217" t="s">
        <v>155</v>
      </c>
      <c r="AU100" s="217" t="s">
        <v>86</v>
      </c>
      <c r="AY100" s="17" t="s">
        <v>152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175</v>
      </c>
      <c r="BM100" s="217" t="s">
        <v>1598</v>
      </c>
    </row>
    <row r="101" s="2" customFormat="1">
      <c r="A101" s="38"/>
      <c r="B101" s="39"/>
      <c r="C101" s="40"/>
      <c r="D101" s="219" t="s">
        <v>160</v>
      </c>
      <c r="E101" s="40"/>
      <c r="F101" s="220" t="s">
        <v>1498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86</v>
      </c>
    </row>
    <row r="102" s="2" customFormat="1">
      <c r="A102" s="38"/>
      <c r="B102" s="39"/>
      <c r="C102" s="40"/>
      <c r="D102" s="219" t="s">
        <v>163</v>
      </c>
      <c r="E102" s="40"/>
      <c r="F102" s="226" t="s">
        <v>1599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163</v>
      </c>
      <c r="AU102" s="17" t="s">
        <v>86</v>
      </c>
    </row>
    <row r="103" s="13" customFormat="1">
      <c r="A103" s="13"/>
      <c r="B103" s="227"/>
      <c r="C103" s="228"/>
      <c r="D103" s="219" t="s">
        <v>237</v>
      </c>
      <c r="E103" s="229" t="s">
        <v>19</v>
      </c>
      <c r="F103" s="230" t="s">
        <v>1600</v>
      </c>
      <c r="G103" s="228"/>
      <c r="H103" s="231">
        <v>0.20200000000000001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237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152</v>
      </c>
    </row>
    <row r="104" s="13" customFormat="1">
      <c r="A104" s="13"/>
      <c r="B104" s="227"/>
      <c r="C104" s="228"/>
      <c r="D104" s="219" t="s">
        <v>237</v>
      </c>
      <c r="E104" s="229" t="s">
        <v>19</v>
      </c>
      <c r="F104" s="230" t="s">
        <v>1601</v>
      </c>
      <c r="G104" s="228"/>
      <c r="H104" s="231">
        <v>0.10100000000000001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237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152</v>
      </c>
    </row>
    <row r="105" s="13" customFormat="1">
      <c r="A105" s="13"/>
      <c r="B105" s="227"/>
      <c r="C105" s="228"/>
      <c r="D105" s="219" t="s">
        <v>237</v>
      </c>
      <c r="E105" s="229" t="s">
        <v>19</v>
      </c>
      <c r="F105" s="230" t="s">
        <v>1602</v>
      </c>
      <c r="G105" s="228"/>
      <c r="H105" s="231">
        <v>0.044999999999999998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237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152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1603</v>
      </c>
      <c r="G106" s="228"/>
      <c r="H106" s="231">
        <v>0.378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152</v>
      </c>
    </row>
    <row r="107" s="13" customFormat="1">
      <c r="A107" s="13"/>
      <c r="B107" s="227"/>
      <c r="C107" s="228"/>
      <c r="D107" s="219" t="s">
        <v>237</v>
      </c>
      <c r="E107" s="229" t="s">
        <v>19</v>
      </c>
      <c r="F107" s="230" t="s">
        <v>1604</v>
      </c>
      <c r="G107" s="228"/>
      <c r="H107" s="231">
        <v>0.075999999999999998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237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152</v>
      </c>
    </row>
    <row r="108" s="13" customFormat="1">
      <c r="A108" s="13"/>
      <c r="B108" s="227"/>
      <c r="C108" s="228"/>
      <c r="D108" s="219" t="s">
        <v>237</v>
      </c>
      <c r="E108" s="229" t="s">
        <v>19</v>
      </c>
      <c r="F108" s="230" t="s">
        <v>1605</v>
      </c>
      <c r="G108" s="228"/>
      <c r="H108" s="231">
        <v>0.089999999999999997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237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152</v>
      </c>
    </row>
    <row r="109" s="13" customFormat="1">
      <c r="A109" s="13"/>
      <c r="B109" s="227"/>
      <c r="C109" s="228"/>
      <c r="D109" s="219" t="s">
        <v>237</v>
      </c>
      <c r="E109" s="229" t="s">
        <v>19</v>
      </c>
      <c r="F109" s="230" t="s">
        <v>1606</v>
      </c>
      <c r="G109" s="228"/>
      <c r="H109" s="231">
        <v>9.5370000000000008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237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152</v>
      </c>
    </row>
    <row r="110" s="14" customFormat="1">
      <c r="A110" s="14"/>
      <c r="B110" s="242"/>
      <c r="C110" s="243"/>
      <c r="D110" s="219" t="s">
        <v>237</v>
      </c>
      <c r="E110" s="244" t="s">
        <v>19</v>
      </c>
      <c r="F110" s="245" t="s">
        <v>302</v>
      </c>
      <c r="G110" s="243"/>
      <c r="H110" s="246">
        <v>10.429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237</v>
      </c>
      <c r="AU110" s="252" t="s">
        <v>86</v>
      </c>
      <c r="AV110" s="14" t="s">
        <v>175</v>
      </c>
      <c r="AW110" s="14" t="s">
        <v>37</v>
      </c>
      <c r="AX110" s="14" t="s">
        <v>84</v>
      </c>
      <c r="AY110" s="252" t="s">
        <v>152</v>
      </c>
    </row>
    <row r="111" s="12" customFormat="1" ht="22.8" customHeight="1">
      <c r="A111" s="12"/>
      <c r="B111" s="189"/>
      <c r="C111" s="190"/>
      <c r="D111" s="191" t="s">
        <v>75</v>
      </c>
      <c r="E111" s="203" t="s">
        <v>86</v>
      </c>
      <c r="F111" s="203" t="s">
        <v>736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SUM(P112:P129)</f>
        <v>0</v>
      </c>
      <c r="Q111" s="197"/>
      <c r="R111" s="198">
        <f>SUM(R112:R129)</f>
        <v>0.17206209105600001</v>
      </c>
      <c r="S111" s="197"/>
      <c r="T111" s="199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84</v>
      </c>
      <c r="AT111" s="201" t="s">
        <v>75</v>
      </c>
      <c r="AU111" s="201" t="s">
        <v>84</v>
      </c>
      <c r="AY111" s="200" t="s">
        <v>152</v>
      </c>
      <c r="BK111" s="202">
        <f>SUM(BK112:BK129)</f>
        <v>0</v>
      </c>
    </row>
    <row r="112" s="2" customFormat="1" ht="24.15" customHeight="1">
      <c r="A112" s="38"/>
      <c r="B112" s="39"/>
      <c r="C112" s="205" t="s">
        <v>175</v>
      </c>
      <c r="D112" s="205" t="s">
        <v>155</v>
      </c>
      <c r="E112" s="206" t="s">
        <v>1607</v>
      </c>
      <c r="F112" s="207" t="s">
        <v>1608</v>
      </c>
      <c r="G112" s="208" t="s">
        <v>291</v>
      </c>
      <c r="H112" s="209">
        <v>47.686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0.00022000000000000001</v>
      </c>
      <c r="R112" s="215">
        <f>Q112*H112</f>
        <v>0.010490920000000001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175</v>
      </c>
      <c r="AT112" s="217" t="s">
        <v>155</v>
      </c>
      <c r="AU112" s="217" t="s">
        <v>86</v>
      </c>
      <c r="AY112" s="17" t="s">
        <v>152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175</v>
      </c>
      <c r="BM112" s="217" t="s">
        <v>1609</v>
      </c>
    </row>
    <row r="113" s="2" customFormat="1">
      <c r="A113" s="38"/>
      <c r="B113" s="39"/>
      <c r="C113" s="40"/>
      <c r="D113" s="219" t="s">
        <v>160</v>
      </c>
      <c r="E113" s="40"/>
      <c r="F113" s="220" t="s">
        <v>1610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2" customFormat="1">
      <c r="A114" s="38"/>
      <c r="B114" s="39"/>
      <c r="C114" s="40"/>
      <c r="D114" s="224" t="s">
        <v>161</v>
      </c>
      <c r="E114" s="40"/>
      <c r="F114" s="225" t="s">
        <v>1611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161</v>
      </c>
      <c r="AU114" s="17" t="s">
        <v>86</v>
      </c>
    </row>
    <row r="115" s="2" customFormat="1">
      <c r="A115" s="38"/>
      <c r="B115" s="39"/>
      <c r="C115" s="40"/>
      <c r="D115" s="219" t="s">
        <v>163</v>
      </c>
      <c r="E115" s="40"/>
      <c r="F115" s="226" t="s">
        <v>1612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163</v>
      </c>
      <c r="AU115" s="17" t="s">
        <v>86</v>
      </c>
    </row>
    <row r="116" s="13" customFormat="1">
      <c r="A116" s="13"/>
      <c r="B116" s="227"/>
      <c r="C116" s="228"/>
      <c r="D116" s="219" t="s">
        <v>237</v>
      </c>
      <c r="E116" s="229" t="s">
        <v>19</v>
      </c>
      <c r="F116" s="230" t="s">
        <v>1613</v>
      </c>
      <c r="G116" s="228"/>
      <c r="H116" s="231">
        <v>47.686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237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152</v>
      </c>
    </row>
    <row r="117" s="2" customFormat="1" ht="24.15" customHeight="1">
      <c r="A117" s="38"/>
      <c r="B117" s="39"/>
      <c r="C117" s="257" t="s">
        <v>151</v>
      </c>
      <c r="D117" s="257" t="s">
        <v>686</v>
      </c>
      <c r="E117" s="258" t="s">
        <v>1614</v>
      </c>
      <c r="F117" s="259" t="s">
        <v>1615</v>
      </c>
      <c r="G117" s="260" t="s">
        <v>291</v>
      </c>
      <c r="H117" s="261">
        <v>57.222999999999999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0.00025000000000000001</v>
      </c>
      <c r="R117" s="215">
        <f>Q117*H117</f>
        <v>0.014305750000000001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197</v>
      </c>
      <c r="AT117" s="217" t="s">
        <v>686</v>
      </c>
      <c r="AU117" s="217" t="s">
        <v>86</v>
      </c>
      <c r="AY117" s="17" t="s">
        <v>152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175</v>
      </c>
      <c r="BM117" s="217" t="s">
        <v>1616</v>
      </c>
    </row>
    <row r="118" s="2" customFormat="1">
      <c r="A118" s="38"/>
      <c r="B118" s="39"/>
      <c r="C118" s="40"/>
      <c r="D118" s="219" t="s">
        <v>160</v>
      </c>
      <c r="E118" s="40"/>
      <c r="F118" s="220" t="s">
        <v>1615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3" customFormat="1">
      <c r="A119" s="13"/>
      <c r="B119" s="227"/>
      <c r="C119" s="228"/>
      <c r="D119" s="219" t="s">
        <v>237</v>
      </c>
      <c r="E119" s="228"/>
      <c r="F119" s="230" t="s">
        <v>1617</v>
      </c>
      <c r="G119" s="228"/>
      <c r="H119" s="231">
        <v>57.222999999999999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237</v>
      </c>
      <c r="AU119" s="237" t="s">
        <v>86</v>
      </c>
      <c r="AV119" s="13" t="s">
        <v>86</v>
      </c>
      <c r="AW119" s="13" t="s">
        <v>4</v>
      </c>
      <c r="AX119" s="13" t="s">
        <v>84</v>
      </c>
      <c r="AY119" s="237" t="s">
        <v>152</v>
      </c>
    </row>
    <row r="120" s="2" customFormat="1" ht="16.5" customHeight="1">
      <c r="A120" s="38"/>
      <c r="B120" s="39"/>
      <c r="C120" s="205" t="s">
        <v>185</v>
      </c>
      <c r="D120" s="205" t="s">
        <v>155</v>
      </c>
      <c r="E120" s="206" t="s">
        <v>1618</v>
      </c>
      <c r="F120" s="207" t="s">
        <v>1619</v>
      </c>
      <c r="G120" s="208" t="s">
        <v>407</v>
      </c>
      <c r="H120" s="209">
        <v>0.064000000000000001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2.3010222040000001</v>
      </c>
      <c r="R120" s="215">
        <f>Q120*H120</f>
        <v>0.14726542105600002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175</v>
      </c>
      <c r="AT120" s="217" t="s">
        <v>155</v>
      </c>
      <c r="AU120" s="217" t="s">
        <v>86</v>
      </c>
      <c r="AY120" s="17" t="s">
        <v>152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175</v>
      </c>
      <c r="BM120" s="217" t="s">
        <v>1620</v>
      </c>
    </row>
    <row r="121" s="2" customFormat="1">
      <c r="A121" s="38"/>
      <c r="B121" s="39"/>
      <c r="C121" s="40"/>
      <c r="D121" s="219" t="s">
        <v>160</v>
      </c>
      <c r="E121" s="40"/>
      <c r="F121" s="220" t="s">
        <v>1621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86</v>
      </c>
    </row>
    <row r="122" s="2" customFormat="1">
      <c r="A122" s="38"/>
      <c r="B122" s="39"/>
      <c r="C122" s="40"/>
      <c r="D122" s="224" t="s">
        <v>161</v>
      </c>
      <c r="E122" s="40"/>
      <c r="F122" s="225" t="s">
        <v>1622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161</v>
      </c>
      <c r="AU122" s="17" t="s">
        <v>86</v>
      </c>
    </row>
    <row r="123" s="13" customFormat="1">
      <c r="A123" s="13"/>
      <c r="B123" s="227"/>
      <c r="C123" s="228"/>
      <c r="D123" s="219" t="s">
        <v>237</v>
      </c>
      <c r="E123" s="229" t="s">
        <v>19</v>
      </c>
      <c r="F123" s="230" t="s">
        <v>1623</v>
      </c>
      <c r="G123" s="228"/>
      <c r="H123" s="231">
        <v>0.28799999999999998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237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152</v>
      </c>
    </row>
    <row r="124" s="13" customFormat="1">
      <c r="A124" s="13"/>
      <c r="B124" s="227"/>
      <c r="C124" s="228"/>
      <c r="D124" s="219" t="s">
        <v>237</v>
      </c>
      <c r="E124" s="229" t="s">
        <v>19</v>
      </c>
      <c r="F124" s="230" t="s">
        <v>1624</v>
      </c>
      <c r="G124" s="228"/>
      <c r="H124" s="231">
        <v>0.14399999999999999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237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152</v>
      </c>
    </row>
    <row r="125" s="13" customFormat="1">
      <c r="A125" s="13"/>
      <c r="B125" s="227"/>
      <c r="C125" s="228"/>
      <c r="D125" s="219" t="s">
        <v>237</v>
      </c>
      <c r="E125" s="229" t="s">
        <v>19</v>
      </c>
      <c r="F125" s="230" t="s">
        <v>1625</v>
      </c>
      <c r="G125" s="228"/>
      <c r="H125" s="231">
        <v>0.064000000000000001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237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152</v>
      </c>
    </row>
    <row r="126" s="13" customFormat="1">
      <c r="A126" s="13"/>
      <c r="B126" s="227"/>
      <c r="C126" s="228"/>
      <c r="D126" s="219" t="s">
        <v>237</v>
      </c>
      <c r="E126" s="229" t="s">
        <v>19</v>
      </c>
      <c r="F126" s="230" t="s">
        <v>1626</v>
      </c>
      <c r="G126" s="228"/>
      <c r="H126" s="231">
        <v>0.54000000000000004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237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152</v>
      </c>
    </row>
    <row r="127" s="13" customFormat="1">
      <c r="A127" s="13"/>
      <c r="B127" s="227"/>
      <c r="C127" s="228"/>
      <c r="D127" s="219" t="s">
        <v>237</v>
      </c>
      <c r="E127" s="229" t="s">
        <v>19</v>
      </c>
      <c r="F127" s="230" t="s">
        <v>1627</v>
      </c>
      <c r="G127" s="228"/>
      <c r="H127" s="231">
        <v>0.108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237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152</v>
      </c>
    </row>
    <row r="128" s="13" customFormat="1">
      <c r="A128" s="13"/>
      <c r="B128" s="227"/>
      <c r="C128" s="228"/>
      <c r="D128" s="219" t="s">
        <v>237</v>
      </c>
      <c r="E128" s="229" t="s">
        <v>19</v>
      </c>
      <c r="F128" s="230" t="s">
        <v>1628</v>
      </c>
      <c r="G128" s="228"/>
      <c r="H128" s="231">
        <v>0.064000000000000001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237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152</v>
      </c>
    </row>
    <row r="129" s="13" customFormat="1">
      <c r="A129" s="13"/>
      <c r="B129" s="227"/>
      <c r="C129" s="228"/>
      <c r="D129" s="219" t="s">
        <v>237</v>
      </c>
      <c r="E129" s="229" t="s">
        <v>19</v>
      </c>
      <c r="F129" s="230" t="s">
        <v>1629</v>
      </c>
      <c r="G129" s="228"/>
      <c r="H129" s="231">
        <v>0.064000000000000001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237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152</v>
      </c>
    </row>
    <row r="130" s="12" customFormat="1" ht="22.8" customHeight="1">
      <c r="A130" s="12"/>
      <c r="B130" s="189"/>
      <c r="C130" s="190"/>
      <c r="D130" s="191" t="s">
        <v>75</v>
      </c>
      <c r="E130" s="203" t="s">
        <v>170</v>
      </c>
      <c r="F130" s="203" t="s">
        <v>774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v>0</v>
      </c>
      <c r="Q130" s="197"/>
      <c r="R130" s="198">
        <v>0</v>
      </c>
      <c r="S130" s="197"/>
      <c r="T130" s="199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84</v>
      </c>
      <c r="AT130" s="201" t="s">
        <v>75</v>
      </c>
      <c r="AU130" s="201" t="s">
        <v>84</v>
      </c>
      <c r="AY130" s="200" t="s">
        <v>152</v>
      </c>
      <c r="BK130" s="202">
        <v>0</v>
      </c>
    </row>
    <row r="131" s="12" customFormat="1" ht="22.8" customHeight="1">
      <c r="A131" s="12"/>
      <c r="B131" s="189"/>
      <c r="C131" s="190"/>
      <c r="D131" s="191" t="s">
        <v>75</v>
      </c>
      <c r="E131" s="203" t="s">
        <v>203</v>
      </c>
      <c r="F131" s="203" t="s">
        <v>459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SUM(P132:P174)</f>
        <v>0</v>
      </c>
      <c r="Q131" s="197"/>
      <c r="R131" s="198">
        <f>SUM(R132:R174)</f>
        <v>35.269730844000001</v>
      </c>
      <c r="S131" s="197"/>
      <c r="T131" s="199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84</v>
      </c>
      <c r="AT131" s="201" t="s">
        <v>75</v>
      </c>
      <c r="AU131" s="201" t="s">
        <v>84</v>
      </c>
      <c r="AY131" s="200" t="s">
        <v>152</v>
      </c>
      <c r="BK131" s="202">
        <f>SUM(BK132:BK174)</f>
        <v>0</v>
      </c>
    </row>
    <row r="132" s="2" customFormat="1" ht="24.15" customHeight="1">
      <c r="A132" s="38"/>
      <c r="B132" s="39"/>
      <c r="C132" s="205" t="s">
        <v>191</v>
      </c>
      <c r="D132" s="205" t="s">
        <v>155</v>
      </c>
      <c r="E132" s="206" t="s">
        <v>1630</v>
      </c>
      <c r="F132" s="207" t="s">
        <v>1631</v>
      </c>
      <c r="G132" s="208" t="s">
        <v>311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175</v>
      </c>
      <c r="AT132" s="217" t="s">
        <v>155</v>
      </c>
      <c r="AU132" s="217" t="s">
        <v>86</v>
      </c>
      <c r="AY132" s="17" t="s">
        <v>152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175</v>
      </c>
      <c r="BM132" s="217" t="s">
        <v>1632</v>
      </c>
    </row>
    <row r="133" s="2" customFormat="1">
      <c r="A133" s="38"/>
      <c r="B133" s="39"/>
      <c r="C133" s="40"/>
      <c r="D133" s="219" t="s">
        <v>160</v>
      </c>
      <c r="E133" s="40"/>
      <c r="F133" s="220" t="s">
        <v>1631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2" customFormat="1">
      <c r="A134" s="38"/>
      <c r="B134" s="39"/>
      <c r="C134" s="40"/>
      <c r="D134" s="224" t="s">
        <v>161</v>
      </c>
      <c r="E134" s="40"/>
      <c r="F134" s="225" t="s">
        <v>1633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86</v>
      </c>
    </row>
    <row r="135" s="2" customFormat="1" ht="16.5" customHeight="1">
      <c r="A135" s="38"/>
      <c r="B135" s="39"/>
      <c r="C135" s="257" t="s">
        <v>197</v>
      </c>
      <c r="D135" s="257" t="s">
        <v>686</v>
      </c>
      <c r="E135" s="258" t="s">
        <v>1634</v>
      </c>
      <c r="F135" s="259" t="s">
        <v>1635</v>
      </c>
      <c r="G135" s="260" t="s">
        <v>311</v>
      </c>
      <c r="H135" s="261">
        <v>1</v>
      </c>
      <c r="I135" s="262"/>
      <c r="J135" s="263">
        <f>ROUND(I135*H135,2)</f>
        <v>0</v>
      </c>
      <c r="K135" s="264"/>
      <c r="L135" s="265"/>
      <c r="M135" s="266" t="s">
        <v>19</v>
      </c>
      <c r="N135" s="267" t="s">
        <v>47</v>
      </c>
      <c r="O135" s="84"/>
      <c r="P135" s="215">
        <f>O135*H135</f>
        <v>0</v>
      </c>
      <c r="Q135" s="215">
        <v>0.00025000000000000001</v>
      </c>
      <c r="R135" s="215">
        <f>Q135*H135</f>
        <v>0.00025000000000000001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197</v>
      </c>
      <c r="AT135" s="217" t="s">
        <v>686</v>
      </c>
      <c r="AU135" s="217" t="s">
        <v>86</v>
      </c>
      <c r="AY135" s="17" t="s">
        <v>152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175</v>
      </c>
      <c r="BM135" s="217" t="s">
        <v>1636</v>
      </c>
    </row>
    <row r="136" s="2" customFormat="1">
      <c r="A136" s="38"/>
      <c r="B136" s="39"/>
      <c r="C136" s="40"/>
      <c r="D136" s="219" t="s">
        <v>160</v>
      </c>
      <c r="E136" s="40"/>
      <c r="F136" s="220" t="s">
        <v>1637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2" customFormat="1">
      <c r="A137" s="38"/>
      <c r="B137" s="39"/>
      <c r="C137" s="40"/>
      <c r="D137" s="219" t="s">
        <v>163</v>
      </c>
      <c r="E137" s="40"/>
      <c r="F137" s="226" t="s">
        <v>1638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86</v>
      </c>
    </row>
    <row r="138" s="2" customFormat="1" ht="16.5" customHeight="1">
      <c r="A138" s="38"/>
      <c r="B138" s="39"/>
      <c r="C138" s="205" t="s">
        <v>203</v>
      </c>
      <c r="D138" s="205" t="s">
        <v>155</v>
      </c>
      <c r="E138" s="206" t="s">
        <v>1639</v>
      </c>
      <c r="F138" s="207" t="s">
        <v>1640</v>
      </c>
      <c r="G138" s="208" t="s">
        <v>1641</v>
      </c>
      <c r="H138" s="209">
        <v>1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0.01745</v>
      </c>
      <c r="R138" s="215">
        <f>Q138*H138</f>
        <v>0.01745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175</v>
      </c>
      <c r="AT138" s="217" t="s">
        <v>155</v>
      </c>
      <c r="AU138" s="217" t="s">
        <v>86</v>
      </c>
      <c r="AY138" s="17" t="s">
        <v>152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175</v>
      </c>
      <c r="BM138" s="217" t="s">
        <v>1642</v>
      </c>
    </row>
    <row r="139" s="2" customFormat="1">
      <c r="A139" s="38"/>
      <c r="B139" s="39"/>
      <c r="C139" s="40"/>
      <c r="D139" s="219" t="s">
        <v>160</v>
      </c>
      <c r="E139" s="40"/>
      <c r="F139" s="220" t="s">
        <v>1643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86</v>
      </c>
    </row>
    <row r="140" s="2" customFormat="1">
      <c r="A140" s="38"/>
      <c r="B140" s="39"/>
      <c r="C140" s="40"/>
      <c r="D140" s="219" t="s">
        <v>163</v>
      </c>
      <c r="E140" s="40"/>
      <c r="F140" s="226" t="s">
        <v>1644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86</v>
      </c>
    </row>
    <row r="141" s="2" customFormat="1" ht="24.15" customHeight="1">
      <c r="A141" s="38"/>
      <c r="B141" s="39"/>
      <c r="C141" s="205" t="s">
        <v>211</v>
      </c>
      <c r="D141" s="205" t="s">
        <v>155</v>
      </c>
      <c r="E141" s="206" t="s">
        <v>1645</v>
      </c>
      <c r="F141" s="207" t="s">
        <v>1646</v>
      </c>
      <c r="G141" s="208" t="s">
        <v>291</v>
      </c>
      <c r="H141" s="209">
        <v>4.4100000000000001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0.91122999999999998</v>
      </c>
      <c r="R141" s="215">
        <f>Q141*H141</f>
        <v>4.0185243000000002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175</v>
      </c>
      <c r="AT141" s="217" t="s">
        <v>155</v>
      </c>
      <c r="AU141" s="217" t="s">
        <v>86</v>
      </c>
      <c r="AY141" s="17" t="s">
        <v>152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175</v>
      </c>
      <c r="BM141" s="217" t="s">
        <v>1647</v>
      </c>
    </row>
    <row r="142" s="2" customFormat="1">
      <c r="A142" s="38"/>
      <c r="B142" s="39"/>
      <c r="C142" s="40"/>
      <c r="D142" s="219" t="s">
        <v>160</v>
      </c>
      <c r="E142" s="40"/>
      <c r="F142" s="220" t="s">
        <v>1648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86</v>
      </c>
    </row>
    <row r="143" s="2" customFormat="1">
      <c r="A143" s="38"/>
      <c r="B143" s="39"/>
      <c r="C143" s="40"/>
      <c r="D143" s="224" t="s">
        <v>161</v>
      </c>
      <c r="E143" s="40"/>
      <c r="F143" s="225" t="s">
        <v>1649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86</v>
      </c>
    </row>
    <row r="144" s="2" customFormat="1" ht="16.5" customHeight="1">
      <c r="A144" s="38"/>
      <c r="B144" s="39"/>
      <c r="C144" s="205" t="s">
        <v>216</v>
      </c>
      <c r="D144" s="205" t="s">
        <v>155</v>
      </c>
      <c r="E144" s="206" t="s">
        <v>1650</v>
      </c>
      <c r="F144" s="207" t="s">
        <v>1651</v>
      </c>
      <c r="G144" s="208" t="s">
        <v>311</v>
      </c>
      <c r="H144" s="209">
        <v>1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1.3404</v>
      </c>
      <c r="R144" s="215">
        <f>Q144*H144</f>
        <v>1.3404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175</v>
      </c>
      <c r="AT144" s="217" t="s">
        <v>155</v>
      </c>
      <c r="AU144" s="217" t="s">
        <v>86</v>
      </c>
      <c r="AY144" s="17" t="s">
        <v>152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175</v>
      </c>
      <c r="BM144" s="217" t="s">
        <v>1652</v>
      </c>
    </row>
    <row r="145" s="2" customFormat="1">
      <c r="A145" s="38"/>
      <c r="B145" s="39"/>
      <c r="C145" s="40"/>
      <c r="D145" s="219" t="s">
        <v>160</v>
      </c>
      <c r="E145" s="40"/>
      <c r="F145" s="220" t="s">
        <v>1653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>
      <c r="A146" s="38"/>
      <c r="B146" s="39"/>
      <c r="C146" s="40"/>
      <c r="D146" s="224" t="s">
        <v>161</v>
      </c>
      <c r="E146" s="40"/>
      <c r="F146" s="225" t="s">
        <v>1654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86</v>
      </c>
    </row>
    <row r="147" s="2" customFormat="1">
      <c r="A147" s="38"/>
      <c r="B147" s="39"/>
      <c r="C147" s="40"/>
      <c r="D147" s="219" t="s">
        <v>163</v>
      </c>
      <c r="E147" s="40"/>
      <c r="F147" s="226" t="s">
        <v>1655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86</v>
      </c>
    </row>
    <row r="148" s="2" customFormat="1" ht="24.15" customHeight="1">
      <c r="A148" s="38"/>
      <c r="B148" s="39"/>
      <c r="C148" s="257" t="s">
        <v>222</v>
      </c>
      <c r="D148" s="257" t="s">
        <v>686</v>
      </c>
      <c r="E148" s="258" t="s">
        <v>1656</v>
      </c>
      <c r="F148" s="259" t="s">
        <v>1657</v>
      </c>
      <c r="G148" s="260" t="s">
        <v>311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0.13400000000000001</v>
      </c>
      <c r="R148" s="215">
        <f>Q148*H148</f>
        <v>0.13400000000000001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197</v>
      </c>
      <c r="AT148" s="217" t="s">
        <v>686</v>
      </c>
      <c r="AU148" s="217" t="s">
        <v>86</v>
      </c>
      <c r="AY148" s="17" t="s">
        <v>152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175</v>
      </c>
      <c r="BM148" s="217" t="s">
        <v>1658</v>
      </c>
    </row>
    <row r="149" s="2" customFormat="1">
      <c r="A149" s="38"/>
      <c r="B149" s="39"/>
      <c r="C149" s="40"/>
      <c r="D149" s="219" t="s">
        <v>160</v>
      </c>
      <c r="E149" s="40"/>
      <c r="F149" s="220" t="s">
        <v>1657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2" customFormat="1">
      <c r="A150" s="38"/>
      <c r="B150" s="39"/>
      <c r="C150" s="40"/>
      <c r="D150" s="219" t="s">
        <v>163</v>
      </c>
      <c r="E150" s="40"/>
      <c r="F150" s="226" t="s">
        <v>1659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86</v>
      </c>
    </row>
    <row r="151" s="2" customFormat="1" ht="16.5" customHeight="1">
      <c r="A151" s="38"/>
      <c r="B151" s="39"/>
      <c r="C151" s="205" t="s">
        <v>228</v>
      </c>
      <c r="D151" s="205" t="s">
        <v>155</v>
      </c>
      <c r="E151" s="206" t="s">
        <v>1660</v>
      </c>
      <c r="F151" s="207" t="s">
        <v>1661</v>
      </c>
      <c r="G151" s="208" t="s">
        <v>311</v>
      </c>
      <c r="H151" s="209">
        <v>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0.39095000000000002</v>
      </c>
      <c r="R151" s="215">
        <f>Q151*H151</f>
        <v>0.39095000000000002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175</v>
      </c>
      <c r="AT151" s="217" t="s">
        <v>155</v>
      </c>
      <c r="AU151" s="217" t="s">
        <v>86</v>
      </c>
      <c r="AY151" s="17" t="s">
        <v>152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175</v>
      </c>
      <c r="BM151" s="217" t="s">
        <v>1662</v>
      </c>
    </row>
    <row r="152" s="2" customFormat="1">
      <c r="A152" s="38"/>
      <c r="B152" s="39"/>
      <c r="C152" s="40"/>
      <c r="D152" s="219" t="s">
        <v>160</v>
      </c>
      <c r="E152" s="40"/>
      <c r="F152" s="220" t="s">
        <v>1661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>
      <c r="A153" s="38"/>
      <c r="B153" s="39"/>
      <c r="C153" s="40"/>
      <c r="D153" s="219" t="s">
        <v>163</v>
      </c>
      <c r="E153" s="40"/>
      <c r="F153" s="226" t="s">
        <v>1663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86</v>
      </c>
    </row>
    <row r="154" s="2" customFormat="1" ht="16.5" customHeight="1">
      <c r="A154" s="38"/>
      <c r="B154" s="39"/>
      <c r="C154" s="257" t="s">
        <v>234</v>
      </c>
      <c r="D154" s="257" t="s">
        <v>686</v>
      </c>
      <c r="E154" s="258" t="s">
        <v>1664</v>
      </c>
      <c r="F154" s="259" t="s">
        <v>1665</v>
      </c>
      <c r="G154" s="260" t="s">
        <v>311</v>
      </c>
      <c r="H154" s="261">
        <v>1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0.083000000000000004</v>
      </c>
      <c r="R154" s="215">
        <f>Q154*H154</f>
        <v>0.083000000000000004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197</v>
      </c>
      <c r="AT154" s="217" t="s">
        <v>686</v>
      </c>
      <c r="AU154" s="217" t="s">
        <v>86</v>
      </c>
      <c r="AY154" s="17" t="s">
        <v>152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175</v>
      </c>
      <c r="BM154" s="217" t="s">
        <v>1666</v>
      </c>
    </row>
    <row r="155" s="2" customFormat="1">
      <c r="A155" s="38"/>
      <c r="B155" s="39"/>
      <c r="C155" s="40"/>
      <c r="D155" s="219" t="s">
        <v>160</v>
      </c>
      <c r="E155" s="40"/>
      <c r="F155" s="220" t="s">
        <v>1665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86</v>
      </c>
    </row>
    <row r="156" s="2" customFormat="1" ht="16.5" customHeight="1">
      <c r="A156" s="38"/>
      <c r="B156" s="39"/>
      <c r="C156" s="205" t="s">
        <v>8</v>
      </c>
      <c r="D156" s="205" t="s">
        <v>155</v>
      </c>
      <c r="E156" s="206" t="s">
        <v>1667</v>
      </c>
      <c r="F156" s="207" t="s">
        <v>1668</v>
      </c>
      <c r="G156" s="208" t="s">
        <v>311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0.41099999999999998</v>
      </c>
      <c r="R156" s="215">
        <f>Q156*H156</f>
        <v>0.41099999999999998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175</v>
      </c>
      <c r="AT156" s="217" t="s">
        <v>155</v>
      </c>
      <c r="AU156" s="217" t="s">
        <v>86</v>
      </c>
      <c r="AY156" s="17" t="s">
        <v>152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175</v>
      </c>
      <c r="BM156" s="217" t="s">
        <v>1669</v>
      </c>
    </row>
    <row r="157" s="2" customFormat="1">
      <c r="A157" s="38"/>
      <c r="B157" s="39"/>
      <c r="C157" s="40"/>
      <c r="D157" s="219" t="s">
        <v>160</v>
      </c>
      <c r="E157" s="40"/>
      <c r="F157" s="220" t="s">
        <v>1668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86</v>
      </c>
    </row>
    <row r="158" s="2" customFormat="1">
      <c r="A158" s="38"/>
      <c r="B158" s="39"/>
      <c r="C158" s="40"/>
      <c r="D158" s="224" t="s">
        <v>161</v>
      </c>
      <c r="E158" s="40"/>
      <c r="F158" s="225" t="s">
        <v>1670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161</v>
      </c>
      <c r="AU158" s="17" t="s">
        <v>86</v>
      </c>
    </row>
    <row r="159" s="2" customFormat="1">
      <c r="A159" s="38"/>
      <c r="B159" s="39"/>
      <c r="C159" s="40"/>
      <c r="D159" s="219" t="s">
        <v>163</v>
      </c>
      <c r="E159" s="40"/>
      <c r="F159" s="226" t="s">
        <v>1671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86</v>
      </c>
    </row>
    <row r="160" s="2" customFormat="1" ht="16.5" customHeight="1">
      <c r="A160" s="38"/>
      <c r="B160" s="39"/>
      <c r="C160" s="257" t="s">
        <v>245</v>
      </c>
      <c r="D160" s="257" t="s">
        <v>686</v>
      </c>
      <c r="E160" s="258" t="s">
        <v>1672</v>
      </c>
      <c r="F160" s="259" t="s">
        <v>1673</v>
      </c>
      <c r="G160" s="260" t="s">
        <v>311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47</v>
      </c>
      <c r="O160" s="84"/>
      <c r="P160" s="215">
        <f>O160*H160</f>
        <v>0</v>
      </c>
      <c r="Q160" s="215">
        <v>0.13400000000000001</v>
      </c>
      <c r="R160" s="215">
        <f>Q160*H160</f>
        <v>0.13400000000000001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197</v>
      </c>
      <c r="AT160" s="217" t="s">
        <v>686</v>
      </c>
      <c r="AU160" s="217" t="s">
        <v>86</v>
      </c>
      <c r="AY160" s="17" t="s">
        <v>152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175</v>
      </c>
      <c r="BM160" s="217" t="s">
        <v>1674</v>
      </c>
    </row>
    <row r="161" s="2" customFormat="1">
      <c r="A161" s="38"/>
      <c r="B161" s="39"/>
      <c r="C161" s="40"/>
      <c r="D161" s="219" t="s">
        <v>160</v>
      </c>
      <c r="E161" s="40"/>
      <c r="F161" s="220" t="s">
        <v>1673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2" customFormat="1" ht="33" customHeight="1">
      <c r="A162" s="38"/>
      <c r="B162" s="39"/>
      <c r="C162" s="205" t="s">
        <v>413</v>
      </c>
      <c r="D162" s="205" t="s">
        <v>155</v>
      </c>
      <c r="E162" s="206" t="s">
        <v>1675</v>
      </c>
      <c r="F162" s="207" t="s">
        <v>1676</v>
      </c>
      <c r="G162" s="208" t="s">
        <v>291</v>
      </c>
      <c r="H162" s="209">
        <v>47.686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0.60028000000000004</v>
      </c>
      <c r="R162" s="215">
        <f>Q162*H162</f>
        <v>28.62495208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175</v>
      </c>
      <c r="AT162" s="217" t="s">
        <v>155</v>
      </c>
      <c r="AU162" s="217" t="s">
        <v>86</v>
      </c>
      <c r="AY162" s="17" t="s">
        <v>152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175</v>
      </c>
      <c r="BM162" s="217" t="s">
        <v>1677</v>
      </c>
    </row>
    <row r="163" s="2" customFormat="1">
      <c r="A163" s="38"/>
      <c r="B163" s="39"/>
      <c r="C163" s="40"/>
      <c r="D163" s="219" t="s">
        <v>160</v>
      </c>
      <c r="E163" s="40"/>
      <c r="F163" s="220" t="s">
        <v>1678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2" customFormat="1">
      <c r="A164" s="38"/>
      <c r="B164" s="39"/>
      <c r="C164" s="40"/>
      <c r="D164" s="224" t="s">
        <v>161</v>
      </c>
      <c r="E164" s="40"/>
      <c r="F164" s="225" t="s">
        <v>1679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161</v>
      </c>
      <c r="AU164" s="17" t="s">
        <v>86</v>
      </c>
    </row>
    <row r="165" s="2" customFormat="1">
      <c r="A165" s="38"/>
      <c r="B165" s="39"/>
      <c r="C165" s="40"/>
      <c r="D165" s="219" t="s">
        <v>163</v>
      </c>
      <c r="E165" s="40"/>
      <c r="F165" s="226" t="s">
        <v>1680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163</v>
      </c>
      <c r="AU165" s="17" t="s">
        <v>86</v>
      </c>
    </row>
    <row r="166" s="13" customFormat="1">
      <c r="A166" s="13"/>
      <c r="B166" s="227"/>
      <c r="C166" s="228"/>
      <c r="D166" s="219" t="s">
        <v>237</v>
      </c>
      <c r="E166" s="229" t="s">
        <v>19</v>
      </c>
      <c r="F166" s="230" t="s">
        <v>1681</v>
      </c>
      <c r="G166" s="228"/>
      <c r="H166" s="231">
        <v>29.600000000000001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237</v>
      </c>
      <c r="AU166" s="237" t="s">
        <v>86</v>
      </c>
      <c r="AV166" s="13" t="s">
        <v>86</v>
      </c>
      <c r="AW166" s="13" t="s">
        <v>37</v>
      </c>
      <c r="AX166" s="13" t="s">
        <v>76</v>
      </c>
      <c r="AY166" s="237" t="s">
        <v>152</v>
      </c>
    </row>
    <row r="167" s="13" customFormat="1">
      <c r="A167" s="13"/>
      <c r="B167" s="227"/>
      <c r="C167" s="228"/>
      <c r="D167" s="219" t="s">
        <v>237</v>
      </c>
      <c r="E167" s="229" t="s">
        <v>19</v>
      </c>
      <c r="F167" s="230" t="s">
        <v>1682</v>
      </c>
      <c r="G167" s="228"/>
      <c r="H167" s="231">
        <v>18.085999999999999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237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152</v>
      </c>
    </row>
    <row r="168" s="14" customFormat="1">
      <c r="A168" s="14"/>
      <c r="B168" s="242"/>
      <c r="C168" s="243"/>
      <c r="D168" s="219" t="s">
        <v>237</v>
      </c>
      <c r="E168" s="244" t="s">
        <v>19</v>
      </c>
      <c r="F168" s="245" t="s">
        <v>302</v>
      </c>
      <c r="G168" s="243"/>
      <c r="H168" s="246">
        <v>47.686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237</v>
      </c>
      <c r="AU168" s="252" t="s">
        <v>86</v>
      </c>
      <c r="AV168" s="14" t="s">
        <v>175</v>
      </c>
      <c r="AW168" s="14" t="s">
        <v>37</v>
      </c>
      <c r="AX168" s="14" t="s">
        <v>84</v>
      </c>
      <c r="AY168" s="252" t="s">
        <v>152</v>
      </c>
    </row>
    <row r="169" s="2" customFormat="1" ht="24.15" customHeight="1">
      <c r="A169" s="38"/>
      <c r="B169" s="39"/>
      <c r="C169" s="205" t="s">
        <v>251</v>
      </c>
      <c r="D169" s="205" t="s">
        <v>155</v>
      </c>
      <c r="E169" s="206" t="s">
        <v>1683</v>
      </c>
      <c r="F169" s="207" t="s">
        <v>1684</v>
      </c>
      <c r="G169" s="208" t="s">
        <v>311</v>
      </c>
      <c r="H169" s="209">
        <v>2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0.001002232</v>
      </c>
      <c r="R169" s="215">
        <f>Q169*H169</f>
        <v>0.0020044640000000001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175</v>
      </c>
      <c r="AT169" s="217" t="s">
        <v>155</v>
      </c>
      <c r="AU169" s="217" t="s">
        <v>86</v>
      </c>
      <c r="AY169" s="17" t="s">
        <v>152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175</v>
      </c>
      <c r="BM169" s="217" t="s">
        <v>1685</v>
      </c>
    </row>
    <row r="170" s="2" customFormat="1">
      <c r="A170" s="38"/>
      <c r="B170" s="39"/>
      <c r="C170" s="40"/>
      <c r="D170" s="219" t="s">
        <v>160</v>
      </c>
      <c r="E170" s="40"/>
      <c r="F170" s="220" t="s">
        <v>1686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160</v>
      </c>
      <c r="AU170" s="17" t="s">
        <v>86</v>
      </c>
    </row>
    <row r="171" s="2" customFormat="1">
      <c r="A171" s="38"/>
      <c r="B171" s="39"/>
      <c r="C171" s="40"/>
      <c r="D171" s="224" t="s">
        <v>161</v>
      </c>
      <c r="E171" s="40"/>
      <c r="F171" s="225" t="s">
        <v>1687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86</v>
      </c>
    </row>
    <row r="172" s="2" customFormat="1">
      <c r="A172" s="38"/>
      <c r="B172" s="39"/>
      <c r="C172" s="40"/>
      <c r="D172" s="219" t="s">
        <v>163</v>
      </c>
      <c r="E172" s="40"/>
      <c r="F172" s="226" t="s">
        <v>1663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86</v>
      </c>
    </row>
    <row r="173" s="2" customFormat="1" ht="24.15" customHeight="1">
      <c r="A173" s="38"/>
      <c r="B173" s="39"/>
      <c r="C173" s="257" t="s">
        <v>257</v>
      </c>
      <c r="D173" s="257" t="s">
        <v>686</v>
      </c>
      <c r="E173" s="258" t="s">
        <v>1688</v>
      </c>
      <c r="F173" s="259" t="s">
        <v>1689</v>
      </c>
      <c r="G173" s="260" t="s">
        <v>311</v>
      </c>
      <c r="H173" s="261">
        <v>2</v>
      </c>
      <c r="I173" s="262"/>
      <c r="J173" s="263">
        <f>ROUND(I173*H173,2)</f>
        <v>0</v>
      </c>
      <c r="K173" s="264"/>
      <c r="L173" s="265"/>
      <c r="M173" s="266" t="s">
        <v>19</v>
      </c>
      <c r="N173" s="267" t="s">
        <v>47</v>
      </c>
      <c r="O173" s="84"/>
      <c r="P173" s="215">
        <f>O173*H173</f>
        <v>0</v>
      </c>
      <c r="Q173" s="215">
        <v>0.056599999999999998</v>
      </c>
      <c r="R173" s="215">
        <f>Q173*H173</f>
        <v>0.1132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197</v>
      </c>
      <c r="AT173" s="217" t="s">
        <v>686</v>
      </c>
      <c r="AU173" s="217" t="s">
        <v>86</v>
      </c>
      <c r="AY173" s="17" t="s">
        <v>152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175</v>
      </c>
      <c r="BM173" s="217" t="s">
        <v>1690</v>
      </c>
    </row>
    <row r="174" s="2" customFormat="1">
      <c r="A174" s="38"/>
      <c r="B174" s="39"/>
      <c r="C174" s="40"/>
      <c r="D174" s="219" t="s">
        <v>160</v>
      </c>
      <c r="E174" s="40"/>
      <c r="F174" s="220" t="s">
        <v>1689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86</v>
      </c>
    </row>
    <row r="175" s="12" customFormat="1" ht="22.8" customHeight="1">
      <c r="A175" s="12"/>
      <c r="B175" s="189"/>
      <c r="C175" s="190"/>
      <c r="D175" s="191" t="s">
        <v>75</v>
      </c>
      <c r="E175" s="203" t="s">
        <v>509</v>
      </c>
      <c r="F175" s="203" t="s">
        <v>510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84</v>
      </c>
      <c r="AT175" s="201" t="s">
        <v>75</v>
      </c>
      <c r="AU175" s="201" t="s">
        <v>84</v>
      </c>
      <c r="AY175" s="200" t="s">
        <v>152</v>
      </c>
      <c r="BK175" s="202">
        <f>SUM(BK176:BK180)</f>
        <v>0</v>
      </c>
    </row>
    <row r="176" s="2" customFormat="1" ht="24.15" customHeight="1">
      <c r="A176" s="38"/>
      <c r="B176" s="39"/>
      <c r="C176" s="205" t="s">
        <v>265</v>
      </c>
      <c r="D176" s="205" t="s">
        <v>155</v>
      </c>
      <c r="E176" s="206" t="s">
        <v>1574</v>
      </c>
      <c r="F176" s="207" t="s">
        <v>548</v>
      </c>
      <c r="G176" s="208" t="s">
        <v>514</v>
      </c>
      <c r="H176" s="209">
        <v>20.858000000000001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47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175</v>
      </c>
      <c r="AT176" s="217" t="s">
        <v>155</v>
      </c>
      <c r="AU176" s="217" t="s">
        <v>86</v>
      </c>
      <c r="AY176" s="17" t="s">
        <v>152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175</v>
      </c>
      <c r="BM176" s="217" t="s">
        <v>1691</v>
      </c>
    </row>
    <row r="177" s="2" customFormat="1">
      <c r="A177" s="38"/>
      <c r="B177" s="39"/>
      <c r="C177" s="40"/>
      <c r="D177" s="219" t="s">
        <v>160</v>
      </c>
      <c r="E177" s="40"/>
      <c r="F177" s="220" t="s">
        <v>550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160</v>
      </c>
      <c r="AU177" s="17" t="s">
        <v>86</v>
      </c>
    </row>
    <row r="178" s="2" customFormat="1">
      <c r="A178" s="38"/>
      <c r="B178" s="39"/>
      <c r="C178" s="40"/>
      <c r="D178" s="224" t="s">
        <v>161</v>
      </c>
      <c r="E178" s="40"/>
      <c r="F178" s="225" t="s">
        <v>1576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161</v>
      </c>
      <c r="AU178" s="17" t="s">
        <v>86</v>
      </c>
    </row>
    <row r="179" s="2" customFormat="1">
      <c r="A179" s="38"/>
      <c r="B179" s="39"/>
      <c r="C179" s="40"/>
      <c r="D179" s="219" t="s">
        <v>163</v>
      </c>
      <c r="E179" s="40"/>
      <c r="F179" s="226" t="s">
        <v>1692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86</v>
      </c>
    </row>
    <row r="180" s="13" customFormat="1">
      <c r="A180" s="13"/>
      <c r="B180" s="227"/>
      <c r="C180" s="228"/>
      <c r="D180" s="219" t="s">
        <v>237</v>
      </c>
      <c r="E180" s="229" t="s">
        <v>19</v>
      </c>
      <c r="F180" s="230" t="s">
        <v>1693</v>
      </c>
      <c r="G180" s="228"/>
      <c r="H180" s="231">
        <v>20.858000000000001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237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152</v>
      </c>
    </row>
    <row r="181" s="12" customFormat="1" ht="22.8" customHeight="1">
      <c r="A181" s="12"/>
      <c r="B181" s="189"/>
      <c r="C181" s="190"/>
      <c r="D181" s="191" t="s">
        <v>75</v>
      </c>
      <c r="E181" s="203" t="s">
        <v>572</v>
      </c>
      <c r="F181" s="203" t="s">
        <v>573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SUM(P182:P188)</f>
        <v>0</v>
      </c>
      <c r="Q181" s="197"/>
      <c r="R181" s="198">
        <f>SUM(R182:R188)</f>
        <v>0</v>
      </c>
      <c r="S181" s="197"/>
      <c r="T181" s="19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84</v>
      </c>
      <c r="AT181" s="201" t="s">
        <v>75</v>
      </c>
      <c r="AU181" s="201" t="s">
        <v>84</v>
      </c>
      <c r="AY181" s="200" t="s">
        <v>152</v>
      </c>
      <c r="BK181" s="202">
        <f>SUM(BK182:BK188)</f>
        <v>0</v>
      </c>
    </row>
    <row r="182" s="2" customFormat="1" ht="33" customHeight="1">
      <c r="A182" s="38"/>
      <c r="B182" s="39"/>
      <c r="C182" s="205" t="s">
        <v>441</v>
      </c>
      <c r="D182" s="205" t="s">
        <v>155</v>
      </c>
      <c r="E182" s="206" t="s">
        <v>575</v>
      </c>
      <c r="F182" s="207" t="s">
        <v>576</v>
      </c>
      <c r="G182" s="208" t="s">
        <v>514</v>
      </c>
      <c r="H182" s="209">
        <v>35.442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175</v>
      </c>
      <c r="AT182" s="217" t="s">
        <v>155</v>
      </c>
      <c r="AU182" s="217" t="s">
        <v>86</v>
      </c>
      <c r="AY182" s="17" t="s">
        <v>152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175</v>
      </c>
      <c r="BM182" s="217" t="s">
        <v>1694</v>
      </c>
    </row>
    <row r="183" s="2" customFormat="1">
      <c r="A183" s="38"/>
      <c r="B183" s="39"/>
      <c r="C183" s="40"/>
      <c r="D183" s="219" t="s">
        <v>160</v>
      </c>
      <c r="E183" s="40"/>
      <c r="F183" s="220" t="s">
        <v>578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86</v>
      </c>
    </row>
    <row r="184" s="2" customFormat="1">
      <c r="A184" s="38"/>
      <c r="B184" s="39"/>
      <c r="C184" s="40"/>
      <c r="D184" s="224" t="s">
        <v>161</v>
      </c>
      <c r="E184" s="40"/>
      <c r="F184" s="225" t="s">
        <v>579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86</v>
      </c>
    </row>
    <row r="185" s="2" customFormat="1" ht="33" customHeight="1">
      <c r="A185" s="38"/>
      <c r="B185" s="39"/>
      <c r="C185" s="205" t="s">
        <v>447</v>
      </c>
      <c r="D185" s="205" t="s">
        <v>155</v>
      </c>
      <c r="E185" s="206" t="s">
        <v>581</v>
      </c>
      <c r="F185" s="207" t="s">
        <v>582</v>
      </c>
      <c r="G185" s="208" t="s">
        <v>514</v>
      </c>
      <c r="H185" s="209">
        <v>35.442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47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175</v>
      </c>
      <c r="AT185" s="217" t="s">
        <v>155</v>
      </c>
      <c r="AU185" s="217" t="s">
        <v>86</v>
      </c>
      <c r="AY185" s="17" t="s">
        <v>152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84</v>
      </c>
      <c r="BK185" s="218">
        <f>ROUND(I185*H185,2)</f>
        <v>0</v>
      </c>
      <c r="BL185" s="17" t="s">
        <v>175</v>
      </c>
      <c r="BM185" s="217" t="s">
        <v>1695</v>
      </c>
    </row>
    <row r="186" s="2" customFormat="1">
      <c r="A186" s="38"/>
      <c r="B186" s="39"/>
      <c r="C186" s="40"/>
      <c r="D186" s="219" t="s">
        <v>160</v>
      </c>
      <c r="E186" s="40"/>
      <c r="F186" s="220" t="s">
        <v>584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160</v>
      </c>
      <c r="AU186" s="17" t="s">
        <v>86</v>
      </c>
    </row>
    <row r="187" s="2" customFormat="1">
      <c r="A187" s="38"/>
      <c r="B187" s="39"/>
      <c r="C187" s="40"/>
      <c r="D187" s="224" t="s">
        <v>161</v>
      </c>
      <c r="E187" s="40"/>
      <c r="F187" s="225" t="s">
        <v>585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161</v>
      </c>
      <c r="AU187" s="17" t="s">
        <v>86</v>
      </c>
    </row>
    <row r="188" s="2" customFormat="1">
      <c r="A188" s="38"/>
      <c r="B188" s="39"/>
      <c r="C188" s="40"/>
      <c r="D188" s="219" t="s">
        <v>163</v>
      </c>
      <c r="E188" s="40"/>
      <c r="F188" s="226" t="s">
        <v>586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163</v>
      </c>
      <c r="AU188" s="17" t="s">
        <v>86</v>
      </c>
    </row>
    <row r="189" s="12" customFormat="1" ht="25.92" customHeight="1">
      <c r="A189" s="12"/>
      <c r="B189" s="189"/>
      <c r="C189" s="190"/>
      <c r="D189" s="191" t="s">
        <v>75</v>
      </c>
      <c r="E189" s="192" t="s">
        <v>588</v>
      </c>
      <c r="F189" s="192" t="s">
        <v>589</v>
      </c>
      <c r="G189" s="190"/>
      <c r="H189" s="190"/>
      <c r="I189" s="193"/>
      <c r="J189" s="19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86</v>
      </c>
      <c r="AT189" s="201" t="s">
        <v>75</v>
      </c>
      <c r="AU189" s="201" t="s">
        <v>76</v>
      </c>
      <c r="AY189" s="200" t="s">
        <v>152</v>
      </c>
      <c r="BK189" s="202">
        <f>BK190</f>
        <v>0</v>
      </c>
    </row>
    <row r="190" s="12" customFormat="1" ht="22.8" customHeight="1">
      <c r="A190" s="12"/>
      <c r="B190" s="189"/>
      <c r="C190" s="190"/>
      <c r="D190" s="191" t="s">
        <v>75</v>
      </c>
      <c r="E190" s="203" t="s">
        <v>1696</v>
      </c>
      <c r="F190" s="203" t="s">
        <v>1697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86</v>
      </c>
      <c r="AT190" s="201" t="s">
        <v>75</v>
      </c>
      <c r="AU190" s="201" t="s">
        <v>84</v>
      </c>
      <c r="AY190" s="200" t="s">
        <v>152</v>
      </c>
      <c r="BK190" s="202">
        <f>SUM(BK191:BK192)</f>
        <v>0</v>
      </c>
    </row>
    <row r="191" s="2" customFormat="1" ht="16.5" customHeight="1">
      <c r="A191" s="38"/>
      <c r="B191" s="39"/>
      <c r="C191" s="205" t="s">
        <v>7</v>
      </c>
      <c r="D191" s="205" t="s">
        <v>155</v>
      </c>
      <c r="E191" s="206" t="s">
        <v>1698</v>
      </c>
      <c r="F191" s="207" t="s">
        <v>1699</v>
      </c>
      <c r="G191" s="208" t="s">
        <v>1641</v>
      </c>
      <c r="H191" s="209">
        <v>8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245</v>
      </c>
      <c r="AT191" s="217" t="s">
        <v>155</v>
      </c>
      <c r="AU191" s="217" t="s">
        <v>86</v>
      </c>
      <c r="AY191" s="17" t="s">
        <v>152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245</v>
      </c>
      <c r="BM191" s="217" t="s">
        <v>1700</v>
      </c>
    </row>
    <row r="192" s="2" customFormat="1">
      <c r="A192" s="38"/>
      <c r="B192" s="39"/>
      <c r="C192" s="40"/>
      <c r="D192" s="219" t="s">
        <v>160</v>
      </c>
      <c r="E192" s="40"/>
      <c r="F192" s="220" t="s">
        <v>1699</v>
      </c>
      <c r="G192" s="40"/>
      <c r="H192" s="40"/>
      <c r="I192" s="221"/>
      <c r="J192" s="40"/>
      <c r="K192" s="40"/>
      <c r="L192" s="44"/>
      <c r="M192" s="238"/>
      <c r="N192" s="239"/>
      <c r="O192" s="240"/>
      <c r="P192" s="240"/>
      <c r="Q192" s="240"/>
      <c r="R192" s="240"/>
      <c r="S192" s="240"/>
      <c r="T192" s="241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86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92egroy24U9ZhkiMCOaweSutajIsu9egLko4kWA/PYitQMqLJS0JN/ZkbhS+7owCf7vBji7mNHg9CfX0Xeg8yw==" hashValue="kkiOrnfqQMRAsgsz/q31MA4EJj+SZQEm+hR63aVHgvAUBya6f9mORpc08Ww9uZ7pj/Wz0fmgT6CL2c3NAsoREQ==" algorithmName="SHA-512" password="CC35"/>
  <autoFilter ref="C87:K19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1/131213R"/>
    <hyperlink ref="F114" r:id="rId2" display="https://podminky.urs.cz/item/CS_URS_2023_01/213141113"/>
    <hyperlink ref="F122" r:id="rId3" display="https://podminky.urs.cz/item/CS_URS_2023_01/275313611"/>
    <hyperlink ref="F134" r:id="rId4" display="https://podminky.urs.cz/item/CS_URS_2023_01/936001001R"/>
    <hyperlink ref="F143" r:id="rId5" display="https://podminky.urs.cz/item/CS_URS_2023_01/936004121"/>
    <hyperlink ref="F146" r:id="rId6" display="https://podminky.urs.cz/item/CS_URS_2023_01/936005212R"/>
    <hyperlink ref="F158" r:id="rId7" display="https://podminky.urs.cz/item/CS_URS_2023_01/936005232R"/>
    <hyperlink ref="F164" r:id="rId8" display="https://podminky.urs.cz/item/CS_URS_2023_01/936009111"/>
    <hyperlink ref="F171" r:id="rId9" display="https://podminky.urs.cz/item/CS_URS_2023_01/936124113R"/>
    <hyperlink ref="F178" r:id="rId10" display="https://podminky.urs.cz/item/CS_URS_2023_01/997013655R"/>
    <hyperlink ref="F184" r:id="rId11" display="https://podminky.urs.cz/item/CS_URS_2023_01/998225111"/>
    <hyperlink ref="F187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  <c r="AZ2" s="271" t="s">
        <v>1701</v>
      </c>
      <c r="BA2" s="271" t="s">
        <v>19</v>
      </c>
      <c r="BB2" s="271" t="s">
        <v>19</v>
      </c>
      <c r="BC2" s="271" t="s">
        <v>1702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1703</v>
      </c>
      <c r="BA3" s="271" t="s">
        <v>19</v>
      </c>
      <c r="BB3" s="271" t="s">
        <v>19</v>
      </c>
      <c r="BC3" s="271" t="s">
        <v>1704</v>
      </c>
      <c r="BD3" s="271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  <c r="AZ4" s="271" t="s">
        <v>1705</v>
      </c>
      <c r="BA4" s="271" t="s">
        <v>19</v>
      </c>
      <c r="BB4" s="271" t="s">
        <v>19</v>
      </c>
      <c r="BC4" s="271" t="s">
        <v>1706</v>
      </c>
      <c r="BD4" s="271" t="s">
        <v>86</v>
      </c>
    </row>
    <row r="5" s="1" customFormat="1" ht="6.96" customHeight="1">
      <c r="B5" s="20"/>
      <c r="L5" s="20"/>
      <c r="AZ5" s="271" t="s">
        <v>1707</v>
      </c>
      <c r="BA5" s="271" t="s">
        <v>19</v>
      </c>
      <c r="BB5" s="271" t="s">
        <v>19</v>
      </c>
      <c r="BC5" s="271" t="s">
        <v>1708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1709</v>
      </c>
      <c r="BA6" s="271" t="s">
        <v>19</v>
      </c>
      <c r="BB6" s="271" t="s">
        <v>19</v>
      </c>
      <c r="BC6" s="271" t="s">
        <v>1710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ROUND((SUM(BE87:BE224)),  2)</f>
        <v>0</v>
      </c>
      <c r="G33" s="38"/>
      <c r="H33" s="38"/>
      <c r="I33" s="148">
        <v>0.20999999999999999</v>
      </c>
      <c r="J33" s="147">
        <f>ROUND(((SUM(BE87:BE224))*I33),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ROUND((SUM(BF87:BF224)),  2)</f>
        <v>0</v>
      </c>
      <c r="G34" s="38"/>
      <c r="H34" s="38"/>
      <c r="I34" s="148">
        <v>0.14999999999999999</v>
      </c>
      <c r="J34" s="147">
        <f>ROUND(((SUM(BF87:BF224))*I34),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301 - Přípojky vpustí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J158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1712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618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283</v>
      </c>
      <c r="E65" s="174"/>
      <c r="F65" s="174"/>
      <c r="G65" s="174"/>
      <c r="H65" s="174"/>
      <c r="I65" s="174"/>
      <c r="J65" s="175">
        <f>J205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619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1713</v>
      </c>
      <c r="E67" s="174"/>
      <c r="F67" s="174"/>
      <c r="G67" s="174"/>
      <c r="H67" s="174"/>
      <c r="I67" s="174"/>
      <c r="J67" s="175">
        <f>J210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301 - Přípojky vpustí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Dopravoprojekt Ostrava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137</v>
      </c>
      <c r="D86" s="180" t="s">
        <v>61</v>
      </c>
      <c r="E86" s="180" t="s">
        <v>57</v>
      </c>
      <c r="F86" s="180" t="s">
        <v>58</v>
      </c>
      <c r="G86" s="180" t="s">
        <v>138</v>
      </c>
      <c r="H86" s="180" t="s">
        <v>139</v>
      </c>
      <c r="I86" s="180" t="s">
        <v>140</v>
      </c>
      <c r="J86" s="181" t="s">
        <v>128</v>
      </c>
      <c r="K86" s="182" t="s">
        <v>141</v>
      </c>
      <c r="L86" s="183"/>
      <c r="M86" s="92" t="s">
        <v>19</v>
      </c>
      <c r="N86" s="93" t="s">
        <v>46</v>
      </c>
      <c r="O86" s="93" t="s">
        <v>142</v>
      </c>
      <c r="P86" s="93" t="s">
        <v>143</v>
      </c>
      <c r="Q86" s="93" t="s">
        <v>144</v>
      </c>
      <c r="R86" s="93" t="s">
        <v>145</v>
      </c>
      <c r="S86" s="93" t="s">
        <v>146</v>
      </c>
      <c r="T86" s="94" t="s">
        <v>147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148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P88+P209</f>
        <v>0</v>
      </c>
      <c r="Q87" s="96"/>
      <c r="R87" s="186">
        <f>R88+R209</f>
        <v>94.694629448143019</v>
      </c>
      <c r="S87" s="96"/>
      <c r="T87" s="187">
        <f>T88+T209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129</v>
      </c>
      <c r="BK87" s="188">
        <f>BK88+BK209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286</v>
      </c>
      <c r="F88" s="192" t="s">
        <v>287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P89+P158+P171+P179+P205</f>
        <v>0</v>
      </c>
      <c r="Q88" s="197"/>
      <c r="R88" s="198">
        <f>R89+R158+R171+R179+R205</f>
        <v>94.693549248143015</v>
      </c>
      <c r="S88" s="197"/>
      <c r="T88" s="199">
        <f>T89+T158+T171+T179+T205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152</v>
      </c>
      <c r="BK88" s="202">
        <f>BK89+BK158+BK171+BK179+BK205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84</v>
      </c>
      <c r="F89" s="203" t="s">
        <v>288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SUM(P90:P157)</f>
        <v>0</v>
      </c>
      <c r="Q89" s="197"/>
      <c r="R89" s="198">
        <f>SUM(R90:R157)</f>
        <v>74.075805615420009</v>
      </c>
      <c r="S89" s="197"/>
      <c r="T89" s="199">
        <f>SUM(T90:T157)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84</v>
      </c>
      <c r="AY89" s="200" t="s">
        <v>152</v>
      </c>
      <c r="BK89" s="202">
        <f>SUM(BK90:BK157)</f>
        <v>0</v>
      </c>
    </row>
    <row r="90" s="2" customFormat="1" ht="33" customHeight="1">
      <c r="A90" s="38"/>
      <c r="B90" s="39"/>
      <c r="C90" s="205" t="s">
        <v>84</v>
      </c>
      <c r="D90" s="205" t="s">
        <v>155</v>
      </c>
      <c r="E90" s="206" t="s">
        <v>1714</v>
      </c>
      <c r="F90" s="207" t="s">
        <v>1715</v>
      </c>
      <c r="G90" s="208" t="s">
        <v>407</v>
      </c>
      <c r="H90" s="209">
        <v>154.92099999999999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175</v>
      </c>
      <c r="AT90" s="217" t="s">
        <v>155</v>
      </c>
      <c r="AU90" s="217" t="s">
        <v>86</v>
      </c>
      <c r="AY90" s="17" t="s">
        <v>152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175</v>
      </c>
      <c r="BM90" s="217" t="s">
        <v>1716</v>
      </c>
    </row>
    <row r="91" s="2" customFormat="1">
      <c r="A91" s="38"/>
      <c r="B91" s="39"/>
      <c r="C91" s="40"/>
      <c r="D91" s="219" t="s">
        <v>160</v>
      </c>
      <c r="E91" s="40"/>
      <c r="F91" s="220" t="s">
        <v>1717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>
      <c r="A92" s="38"/>
      <c r="B92" s="39"/>
      <c r="C92" s="40"/>
      <c r="D92" s="224" t="s">
        <v>161</v>
      </c>
      <c r="E92" s="40"/>
      <c r="F92" s="225" t="s">
        <v>1718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161</v>
      </c>
      <c r="AU92" s="17" t="s">
        <v>86</v>
      </c>
    </row>
    <row r="93" s="15" customFormat="1">
      <c r="A93" s="15"/>
      <c r="B93" s="272"/>
      <c r="C93" s="273"/>
      <c r="D93" s="219" t="s">
        <v>237</v>
      </c>
      <c r="E93" s="274" t="s">
        <v>19</v>
      </c>
      <c r="F93" s="275" t="s">
        <v>1719</v>
      </c>
      <c r="G93" s="273"/>
      <c r="H93" s="274" t="s">
        <v>19</v>
      </c>
      <c r="I93" s="276"/>
      <c r="J93" s="273"/>
      <c r="K93" s="273"/>
      <c r="L93" s="277"/>
      <c r="M93" s="278"/>
      <c r="N93" s="279"/>
      <c r="O93" s="279"/>
      <c r="P93" s="279"/>
      <c r="Q93" s="279"/>
      <c r="R93" s="279"/>
      <c r="S93" s="279"/>
      <c r="T93" s="28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81" t="s">
        <v>237</v>
      </c>
      <c r="AU93" s="281" t="s">
        <v>86</v>
      </c>
      <c r="AV93" s="15" t="s">
        <v>84</v>
      </c>
      <c r="AW93" s="15" t="s">
        <v>37</v>
      </c>
      <c r="AX93" s="15" t="s">
        <v>76</v>
      </c>
      <c r="AY93" s="281" t="s">
        <v>152</v>
      </c>
    </row>
    <row r="94" s="15" customFormat="1">
      <c r="A94" s="15"/>
      <c r="B94" s="272"/>
      <c r="C94" s="273"/>
      <c r="D94" s="219" t="s">
        <v>237</v>
      </c>
      <c r="E94" s="274" t="s">
        <v>19</v>
      </c>
      <c r="F94" s="275" t="s">
        <v>1720</v>
      </c>
      <c r="G94" s="273"/>
      <c r="H94" s="274" t="s">
        <v>19</v>
      </c>
      <c r="I94" s="276"/>
      <c r="J94" s="273"/>
      <c r="K94" s="273"/>
      <c r="L94" s="277"/>
      <c r="M94" s="278"/>
      <c r="N94" s="279"/>
      <c r="O94" s="279"/>
      <c r="P94" s="279"/>
      <c r="Q94" s="279"/>
      <c r="R94" s="279"/>
      <c r="S94" s="279"/>
      <c r="T94" s="28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81" t="s">
        <v>237</v>
      </c>
      <c r="AU94" s="281" t="s">
        <v>86</v>
      </c>
      <c r="AV94" s="15" t="s">
        <v>84</v>
      </c>
      <c r="AW94" s="15" t="s">
        <v>37</v>
      </c>
      <c r="AX94" s="15" t="s">
        <v>76</v>
      </c>
      <c r="AY94" s="281" t="s">
        <v>152</v>
      </c>
    </row>
    <row r="95" s="13" customFormat="1">
      <c r="A95" s="13"/>
      <c r="B95" s="227"/>
      <c r="C95" s="228"/>
      <c r="D95" s="219" t="s">
        <v>237</v>
      </c>
      <c r="E95" s="229" t="s">
        <v>19</v>
      </c>
      <c r="F95" s="230" t="s">
        <v>1721</v>
      </c>
      <c r="G95" s="228"/>
      <c r="H95" s="231">
        <v>154.92099999999999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237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152</v>
      </c>
    </row>
    <row r="96" s="14" customFormat="1">
      <c r="A96" s="14"/>
      <c r="B96" s="242"/>
      <c r="C96" s="243"/>
      <c r="D96" s="219" t="s">
        <v>237</v>
      </c>
      <c r="E96" s="244" t="s">
        <v>1707</v>
      </c>
      <c r="F96" s="245" t="s">
        <v>302</v>
      </c>
      <c r="G96" s="243"/>
      <c r="H96" s="246">
        <v>154.92099999999999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237</v>
      </c>
      <c r="AU96" s="252" t="s">
        <v>86</v>
      </c>
      <c r="AV96" s="14" t="s">
        <v>175</v>
      </c>
      <c r="AW96" s="14" t="s">
        <v>37</v>
      </c>
      <c r="AX96" s="14" t="s">
        <v>84</v>
      </c>
      <c r="AY96" s="252" t="s">
        <v>152</v>
      </c>
    </row>
    <row r="97" s="2" customFormat="1" ht="21.75" customHeight="1">
      <c r="A97" s="38"/>
      <c r="B97" s="39"/>
      <c r="C97" s="205" t="s">
        <v>86</v>
      </c>
      <c r="D97" s="205" t="s">
        <v>155</v>
      </c>
      <c r="E97" s="206" t="s">
        <v>1722</v>
      </c>
      <c r="F97" s="207" t="s">
        <v>1723</v>
      </c>
      <c r="G97" s="208" t="s">
        <v>291</v>
      </c>
      <c r="H97" s="209">
        <v>309.84199999999998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0.00083850999999999999</v>
      </c>
      <c r="R97" s="215">
        <f>Q97*H97</f>
        <v>0.25980561541999997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175</v>
      </c>
      <c r="AT97" s="217" t="s">
        <v>155</v>
      </c>
      <c r="AU97" s="217" t="s">
        <v>86</v>
      </c>
      <c r="AY97" s="17" t="s">
        <v>152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175</v>
      </c>
      <c r="BM97" s="217" t="s">
        <v>1724</v>
      </c>
    </row>
    <row r="98" s="2" customFormat="1">
      <c r="A98" s="38"/>
      <c r="B98" s="39"/>
      <c r="C98" s="40"/>
      <c r="D98" s="219" t="s">
        <v>160</v>
      </c>
      <c r="E98" s="40"/>
      <c r="F98" s="220" t="s">
        <v>1725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2" customFormat="1">
      <c r="A99" s="38"/>
      <c r="B99" s="39"/>
      <c r="C99" s="40"/>
      <c r="D99" s="224" t="s">
        <v>161</v>
      </c>
      <c r="E99" s="40"/>
      <c r="F99" s="225" t="s">
        <v>1726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161</v>
      </c>
      <c r="AU99" s="17" t="s">
        <v>86</v>
      </c>
    </row>
    <row r="100" s="15" customFormat="1">
      <c r="A100" s="15"/>
      <c r="B100" s="272"/>
      <c r="C100" s="273"/>
      <c r="D100" s="219" t="s">
        <v>237</v>
      </c>
      <c r="E100" s="274" t="s">
        <v>19</v>
      </c>
      <c r="F100" s="275" t="s">
        <v>1727</v>
      </c>
      <c r="G100" s="273"/>
      <c r="H100" s="274" t="s">
        <v>19</v>
      </c>
      <c r="I100" s="276"/>
      <c r="J100" s="273"/>
      <c r="K100" s="273"/>
      <c r="L100" s="277"/>
      <c r="M100" s="278"/>
      <c r="N100" s="279"/>
      <c r="O100" s="279"/>
      <c r="P100" s="279"/>
      <c r="Q100" s="279"/>
      <c r="R100" s="279"/>
      <c r="S100" s="279"/>
      <c r="T100" s="28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1" t="s">
        <v>237</v>
      </c>
      <c r="AU100" s="281" t="s">
        <v>86</v>
      </c>
      <c r="AV100" s="15" t="s">
        <v>84</v>
      </c>
      <c r="AW100" s="15" t="s">
        <v>37</v>
      </c>
      <c r="AX100" s="15" t="s">
        <v>76</v>
      </c>
      <c r="AY100" s="281" t="s">
        <v>152</v>
      </c>
    </row>
    <row r="101" s="13" customFormat="1">
      <c r="A101" s="13"/>
      <c r="B101" s="227"/>
      <c r="C101" s="228"/>
      <c r="D101" s="219" t="s">
        <v>237</v>
      </c>
      <c r="E101" s="229" t="s">
        <v>19</v>
      </c>
      <c r="F101" s="230" t="s">
        <v>1728</v>
      </c>
      <c r="G101" s="228"/>
      <c r="H101" s="231">
        <v>309.84199999999998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237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152</v>
      </c>
    </row>
    <row r="102" s="2" customFormat="1" ht="24.15" customHeight="1">
      <c r="A102" s="38"/>
      <c r="B102" s="39"/>
      <c r="C102" s="205" t="s">
        <v>170</v>
      </c>
      <c r="D102" s="205" t="s">
        <v>155</v>
      </c>
      <c r="E102" s="206" t="s">
        <v>1729</v>
      </c>
      <c r="F102" s="207" t="s">
        <v>1730</v>
      </c>
      <c r="G102" s="208" t="s">
        <v>291</v>
      </c>
      <c r="H102" s="209">
        <v>309.84199999999998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175</v>
      </c>
      <c r="AT102" s="217" t="s">
        <v>155</v>
      </c>
      <c r="AU102" s="217" t="s">
        <v>86</v>
      </c>
      <c r="AY102" s="17" t="s">
        <v>152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175</v>
      </c>
      <c r="BM102" s="217" t="s">
        <v>1731</v>
      </c>
    </row>
    <row r="103" s="2" customFormat="1">
      <c r="A103" s="38"/>
      <c r="B103" s="39"/>
      <c r="C103" s="40"/>
      <c r="D103" s="219" t="s">
        <v>160</v>
      </c>
      <c r="E103" s="40"/>
      <c r="F103" s="220" t="s">
        <v>1732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>
      <c r="A104" s="38"/>
      <c r="B104" s="39"/>
      <c r="C104" s="40"/>
      <c r="D104" s="224" t="s">
        <v>161</v>
      </c>
      <c r="E104" s="40"/>
      <c r="F104" s="225" t="s">
        <v>1733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161</v>
      </c>
      <c r="AU104" s="17" t="s">
        <v>86</v>
      </c>
    </row>
    <row r="105" s="15" customFormat="1">
      <c r="A105" s="15"/>
      <c r="B105" s="272"/>
      <c r="C105" s="273"/>
      <c r="D105" s="219" t="s">
        <v>237</v>
      </c>
      <c r="E105" s="274" t="s">
        <v>19</v>
      </c>
      <c r="F105" s="275" t="s">
        <v>1727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237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152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1728</v>
      </c>
      <c r="G106" s="228"/>
      <c r="H106" s="231">
        <v>309.84199999999998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152</v>
      </c>
    </row>
    <row r="107" s="2" customFormat="1" ht="37.8" customHeight="1">
      <c r="A107" s="38"/>
      <c r="B107" s="39"/>
      <c r="C107" s="205" t="s">
        <v>175</v>
      </c>
      <c r="D107" s="205" t="s">
        <v>155</v>
      </c>
      <c r="E107" s="206" t="s">
        <v>1734</v>
      </c>
      <c r="F107" s="207" t="s">
        <v>1735</v>
      </c>
      <c r="G107" s="208" t="s">
        <v>407</v>
      </c>
      <c r="H107" s="209">
        <v>54.679000000000002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175</v>
      </c>
      <c r="AT107" s="217" t="s">
        <v>155</v>
      </c>
      <c r="AU107" s="217" t="s">
        <v>86</v>
      </c>
      <c r="AY107" s="17" t="s">
        <v>152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175</v>
      </c>
      <c r="BM107" s="217" t="s">
        <v>1736</v>
      </c>
    </row>
    <row r="108" s="2" customFormat="1">
      <c r="A108" s="38"/>
      <c r="B108" s="39"/>
      <c r="C108" s="40"/>
      <c r="D108" s="219" t="s">
        <v>160</v>
      </c>
      <c r="E108" s="40"/>
      <c r="F108" s="220" t="s">
        <v>1737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86</v>
      </c>
    </row>
    <row r="109" s="2" customFormat="1">
      <c r="A109" s="38"/>
      <c r="B109" s="39"/>
      <c r="C109" s="40"/>
      <c r="D109" s="224" t="s">
        <v>161</v>
      </c>
      <c r="E109" s="40"/>
      <c r="F109" s="225" t="s">
        <v>1738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161</v>
      </c>
      <c r="AU109" s="17" t="s">
        <v>86</v>
      </c>
    </row>
    <row r="110" s="2" customFormat="1">
      <c r="A110" s="38"/>
      <c r="B110" s="39"/>
      <c r="C110" s="40"/>
      <c r="D110" s="219" t="s">
        <v>163</v>
      </c>
      <c r="E110" s="40"/>
      <c r="F110" s="226" t="s">
        <v>1739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163</v>
      </c>
      <c r="AU110" s="17" t="s">
        <v>86</v>
      </c>
    </row>
    <row r="111" s="15" customFormat="1">
      <c r="A111" s="15"/>
      <c r="B111" s="272"/>
      <c r="C111" s="273"/>
      <c r="D111" s="219" t="s">
        <v>237</v>
      </c>
      <c r="E111" s="274" t="s">
        <v>19</v>
      </c>
      <c r="F111" s="275" t="s">
        <v>1740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237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152</v>
      </c>
    </row>
    <row r="112" s="13" customFormat="1">
      <c r="A112" s="13"/>
      <c r="B112" s="227"/>
      <c r="C112" s="228"/>
      <c r="D112" s="219" t="s">
        <v>237</v>
      </c>
      <c r="E112" s="229" t="s">
        <v>19</v>
      </c>
      <c r="F112" s="230" t="s">
        <v>1707</v>
      </c>
      <c r="G112" s="228"/>
      <c r="H112" s="231">
        <v>154.92099999999999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237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152</v>
      </c>
    </row>
    <row r="113" s="13" customFormat="1">
      <c r="A113" s="13"/>
      <c r="B113" s="227"/>
      <c r="C113" s="228"/>
      <c r="D113" s="219" t="s">
        <v>237</v>
      </c>
      <c r="E113" s="229" t="s">
        <v>19</v>
      </c>
      <c r="F113" s="230" t="s">
        <v>1741</v>
      </c>
      <c r="G113" s="228"/>
      <c r="H113" s="231">
        <v>-100.242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237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152</v>
      </c>
    </row>
    <row r="114" s="14" customFormat="1">
      <c r="A114" s="14"/>
      <c r="B114" s="242"/>
      <c r="C114" s="243"/>
      <c r="D114" s="219" t="s">
        <v>237</v>
      </c>
      <c r="E114" s="244" t="s">
        <v>1705</v>
      </c>
      <c r="F114" s="245" t="s">
        <v>302</v>
      </c>
      <c r="G114" s="243"/>
      <c r="H114" s="246">
        <v>54.679000000000002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237</v>
      </c>
      <c r="AU114" s="252" t="s">
        <v>86</v>
      </c>
      <c r="AV114" s="14" t="s">
        <v>175</v>
      </c>
      <c r="AW114" s="14" t="s">
        <v>37</v>
      </c>
      <c r="AX114" s="14" t="s">
        <v>84</v>
      </c>
      <c r="AY114" s="252" t="s">
        <v>152</v>
      </c>
    </row>
    <row r="115" s="2" customFormat="1" ht="37.8" customHeight="1">
      <c r="A115" s="38"/>
      <c r="B115" s="39"/>
      <c r="C115" s="205" t="s">
        <v>151</v>
      </c>
      <c r="D115" s="205" t="s">
        <v>155</v>
      </c>
      <c r="E115" s="206" t="s">
        <v>1742</v>
      </c>
      <c r="F115" s="207" t="s">
        <v>1743</v>
      </c>
      <c r="G115" s="208" t="s">
        <v>407</v>
      </c>
      <c r="H115" s="209">
        <v>820.18499999999995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175</v>
      </c>
      <c r="AT115" s="217" t="s">
        <v>155</v>
      </c>
      <c r="AU115" s="217" t="s">
        <v>86</v>
      </c>
      <c r="AY115" s="17" t="s">
        <v>152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175</v>
      </c>
      <c r="BM115" s="217" t="s">
        <v>1744</v>
      </c>
    </row>
    <row r="116" s="2" customFormat="1">
      <c r="A116" s="38"/>
      <c r="B116" s="39"/>
      <c r="C116" s="40"/>
      <c r="D116" s="219" t="s">
        <v>160</v>
      </c>
      <c r="E116" s="40"/>
      <c r="F116" s="220" t="s">
        <v>1745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160</v>
      </c>
      <c r="AU116" s="17" t="s">
        <v>86</v>
      </c>
    </row>
    <row r="117" s="2" customFormat="1">
      <c r="A117" s="38"/>
      <c r="B117" s="39"/>
      <c r="C117" s="40"/>
      <c r="D117" s="224" t="s">
        <v>161</v>
      </c>
      <c r="E117" s="40"/>
      <c r="F117" s="225" t="s">
        <v>1746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161</v>
      </c>
      <c r="AU117" s="17" t="s">
        <v>86</v>
      </c>
    </row>
    <row r="118" s="2" customFormat="1">
      <c r="A118" s="38"/>
      <c r="B118" s="39"/>
      <c r="C118" s="40"/>
      <c r="D118" s="219" t="s">
        <v>163</v>
      </c>
      <c r="E118" s="40"/>
      <c r="F118" s="226" t="s">
        <v>1739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163</v>
      </c>
      <c r="AU118" s="17" t="s">
        <v>86</v>
      </c>
    </row>
    <row r="119" s="15" customFormat="1">
      <c r="A119" s="15"/>
      <c r="B119" s="272"/>
      <c r="C119" s="273"/>
      <c r="D119" s="219" t="s">
        <v>237</v>
      </c>
      <c r="E119" s="274" t="s">
        <v>19</v>
      </c>
      <c r="F119" s="275" t="s">
        <v>1747</v>
      </c>
      <c r="G119" s="273"/>
      <c r="H119" s="274" t="s">
        <v>19</v>
      </c>
      <c r="I119" s="276"/>
      <c r="J119" s="273"/>
      <c r="K119" s="273"/>
      <c r="L119" s="277"/>
      <c r="M119" s="278"/>
      <c r="N119" s="279"/>
      <c r="O119" s="279"/>
      <c r="P119" s="279"/>
      <c r="Q119" s="279"/>
      <c r="R119" s="279"/>
      <c r="S119" s="279"/>
      <c r="T119" s="28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1" t="s">
        <v>237</v>
      </c>
      <c r="AU119" s="281" t="s">
        <v>86</v>
      </c>
      <c r="AV119" s="15" t="s">
        <v>84</v>
      </c>
      <c r="AW119" s="15" t="s">
        <v>37</v>
      </c>
      <c r="AX119" s="15" t="s">
        <v>76</v>
      </c>
      <c r="AY119" s="281" t="s">
        <v>152</v>
      </c>
    </row>
    <row r="120" s="13" customFormat="1">
      <c r="A120" s="13"/>
      <c r="B120" s="227"/>
      <c r="C120" s="228"/>
      <c r="D120" s="219" t="s">
        <v>237</v>
      </c>
      <c r="E120" s="229" t="s">
        <v>19</v>
      </c>
      <c r="F120" s="230" t="s">
        <v>1748</v>
      </c>
      <c r="G120" s="228"/>
      <c r="H120" s="231">
        <v>820.18499999999995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237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152</v>
      </c>
    </row>
    <row r="121" s="14" customFormat="1">
      <c r="A121" s="14"/>
      <c r="B121" s="242"/>
      <c r="C121" s="243"/>
      <c r="D121" s="219" t="s">
        <v>237</v>
      </c>
      <c r="E121" s="244" t="s">
        <v>19</v>
      </c>
      <c r="F121" s="245" t="s">
        <v>302</v>
      </c>
      <c r="G121" s="243"/>
      <c r="H121" s="246">
        <v>820.18499999999995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237</v>
      </c>
      <c r="AU121" s="252" t="s">
        <v>86</v>
      </c>
      <c r="AV121" s="14" t="s">
        <v>175</v>
      </c>
      <c r="AW121" s="14" t="s">
        <v>37</v>
      </c>
      <c r="AX121" s="14" t="s">
        <v>84</v>
      </c>
      <c r="AY121" s="252" t="s">
        <v>152</v>
      </c>
    </row>
    <row r="122" s="2" customFormat="1" ht="24.15" customHeight="1">
      <c r="A122" s="38"/>
      <c r="B122" s="39"/>
      <c r="C122" s="205" t="s">
        <v>185</v>
      </c>
      <c r="D122" s="205" t="s">
        <v>155</v>
      </c>
      <c r="E122" s="206" t="s">
        <v>1749</v>
      </c>
      <c r="F122" s="207" t="s">
        <v>548</v>
      </c>
      <c r="G122" s="208" t="s">
        <v>514</v>
      </c>
      <c r="H122" s="209">
        <v>98.421999999999997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175</v>
      </c>
      <c r="AT122" s="217" t="s">
        <v>155</v>
      </c>
      <c r="AU122" s="217" t="s">
        <v>86</v>
      </c>
      <c r="AY122" s="17" t="s">
        <v>152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175</v>
      </c>
      <c r="BM122" s="217" t="s">
        <v>1750</v>
      </c>
    </row>
    <row r="123" s="2" customFormat="1">
      <c r="A123" s="38"/>
      <c r="B123" s="39"/>
      <c r="C123" s="40"/>
      <c r="D123" s="219" t="s">
        <v>160</v>
      </c>
      <c r="E123" s="40"/>
      <c r="F123" s="220" t="s">
        <v>550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>
      <c r="A124" s="38"/>
      <c r="B124" s="39"/>
      <c r="C124" s="40"/>
      <c r="D124" s="224" t="s">
        <v>161</v>
      </c>
      <c r="E124" s="40"/>
      <c r="F124" s="225" t="s">
        <v>1751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161</v>
      </c>
      <c r="AU124" s="17" t="s">
        <v>86</v>
      </c>
    </row>
    <row r="125" s="2" customFormat="1">
      <c r="A125" s="38"/>
      <c r="B125" s="39"/>
      <c r="C125" s="40"/>
      <c r="D125" s="219" t="s">
        <v>163</v>
      </c>
      <c r="E125" s="40"/>
      <c r="F125" s="226" t="s">
        <v>1752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163</v>
      </c>
      <c r="AU125" s="17" t="s">
        <v>86</v>
      </c>
    </row>
    <row r="126" s="13" customFormat="1">
      <c r="A126" s="13"/>
      <c r="B126" s="227"/>
      <c r="C126" s="228"/>
      <c r="D126" s="219" t="s">
        <v>237</v>
      </c>
      <c r="E126" s="229" t="s">
        <v>19</v>
      </c>
      <c r="F126" s="230" t="s">
        <v>1753</v>
      </c>
      <c r="G126" s="228"/>
      <c r="H126" s="231">
        <v>98.421999999999997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237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152</v>
      </c>
    </row>
    <row r="127" s="14" customFormat="1">
      <c r="A127" s="14"/>
      <c r="B127" s="242"/>
      <c r="C127" s="243"/>
      <c r="D127" s="219" t="s">
        <v>237</v>
      </c>
      <c r="E127" s="244" t="s">
        <v>19</v>
      </c>
      <c r="F127" s="245" t="s">
        <v>302</v>
      </c>
      <c r="G127" s="243"/>
      <c r="H127" s="246">
        <v>98.421999999999997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237</v>
      </c>
      <c r="AU127" s="252" t="s">
        <v>86</v>
      </c>
      <c r="AV127" s="14" t="s">
        <v>175</v>
      </c>
      <c r="AW127" s="14" t="s">
        <v>37</v>
      </c>
      <c r="AX127" s="14" t="s">
        <v>84</v>
      </c>
      <c r="AY127" s="252" t="s">
        <v>152</v>
      </c>
    </row>
    <row r="128" s="2" customFormat="1" ht="16.5" customHeight="1">
      <c r="A128" s="38"/>
      <c r="B128" s="39"/>
      <c r="C128" s="205" t="s">
        <v>191</v>
      </c>
      <c r="D128" s="205" t="s">
        <v>155</v>
      </c>
      <c r="E128" s="206" t="s">
        <v>1754</v>
      </c>
      <c r="F128" s="207" t="s">
        <v>1755</v>
      </c>
      <c r="G128" s="208" t="s">
        <v>407</v>
      </c>
      <c r="H128" s="209">
        <v>54.679000000000002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175</v>
      </c>
      <c r="AT128" s="217" t="s">
        <v>155</v>
      </c>
      <c r="AU128" s="217" t="s">
        <v>86</v>
      </c>
      <c r="AY128" s="17" t="s">
        <v>152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175</v>
      </c>
      <c r="BM128" s="217" t="s">
        <v>1756</v>
      </c>
    </row>
    <row r="129" s="2" customFormat="1">
      <c r="A129" s="38"/>
      <c r="B129" s="39"/>
      <c r="C129" s="40"/>
      <c r="D129" s="219" t="s">
        <v>160</v>
      </c>
      <c r="E129" s="40"/>
      <c r="F129" s="220" t="s">
        <v>1757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2" customFormat="1">
      <c r="A130" s="38"/>
      <c r="B130" s="39"/>
      <c r="C130" s="40"/>
      <c r="D130" s="224" t="s">
        <v>161</v>
      </c>
      <c r="E130" s="40"/>
      <c r="F130" s="225" t="s">
        <v>1758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161</v>
      </c>
      <c r="AU130" s="17" t="s">
        <v>86</v>
      </c>
    </row>
    <row r="131" s="15" customFormat="1">
      <c r="A131" s="15"/>
      <c r="B131" s="272"/>
      <c r="C131" s="273"/>
      <c r="D131" s="219" t="s">
        <v>237</v>
      </c>
      <c r="E131" s="274" t="s">
        <v>19</v>
      </c>
      <c r="F131" s="275" t="s">
        <v>1759</v>
      </c>
      <c r="G131" s="273"/>
      <c r="H131" s="274" t="s">
        <v>19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237</v>
      </c>
      <c r="AU131" s="281" t="s">
        <v>86</v>
      </c>
      <c r="AV131" s="15" t="s">
        <v>84</v>
      </c>
      <c r="AW131" s="15" t="s">
        <v>37</v>
      </c>
      <c r="AX131" s="15" t="s">
        <v>76</v>
      </c>
      <c r="AY131" s="281" t="s">
        <v>152</v>
      </c>
    </row>
    <row r="132" s="13" customFormat="1">
      <c r="A132" s="13"/>
      <c r="B132" s="227"/>
      <c r="C132" s="228"/>
      <c r="D132" s="219" t="s">
        <v>237</v>
      </c>
      <c r="E132" s="229" t="s">
        <v>19</v>
      </c>
      <c r="F132" s="230" t="s">
        <v>1705</v>
      </c>
      <c r="G132" s="228"/>
      <c r="H132" s="231">
        <v>54.679000000000002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237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152</v>
      </c>
    </row>
    <row r="133" s="14" customFormat="1">
      <c r="A133" s="14"/>
      <c r="B133" s="242"/>
      <c r="C133" s="243"/>
      <c r="D133" s="219" t="s">
        <v>237</v>
      </c>
      <c r="E133" s="244" t="s">
        <v>19</v>
      </c>
      <c r="F133" s="245" t="s">
        <v>302</v>
      </c>
      <c r="G133" s="243"/>
      <c r="H133" s="246">
        <v>54.679000000000002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237</v>
      </c>
      <c r="AU133" s="252" t="s">
        <v>86</v>
      </c>
      <c r="AV133" s="14" t="s">
        <v>175</v>
      </c>
      <c r="AW133" s="14" t="s">
        <v>37</v>
      </c>
      <c r="AX133" s="14" t="s">
        <v>84</v>
      </c>
      <c r="AY133" s="252" t="s">
        <v>152</v>
      </c>
    </row>
    <row r="134" s="2" customFormat="1" ht="24.15" customHeight="1">
      <c r="A134" s="38"/>
      <c r="B134" s="39"/>
      <c r="C134" s="205" t="s">
        <v>197</v>
      </c>
      <c r="D134" s="205" t="s">
        <v>155</v>
      </c>
      <c r="E134" s="206" t="s">
        <v>1760</v>
      </c>
      <c r="F134" s="207" t="s">
        <v>1761</v>
      </c>
      <c r="G134" s="208" t="s">
        <v>407</v>
      </c>
      <c r="H134" s="209">
        <v>100.242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175</v>
      </c>
      <c r="AT134" s="217" t="s">
        <v>155</v>
      </c>
      <c r="AU134" s="217" t="s">
        <v>86</v>
      </c>
      <c r="AY134" s="17" t="s">
        <v>152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175</v>
      </c>
      <c r="BM134" s="217" t="s">
        <v>1762</v>
      </c>
    </row>
    <row r="135" s="2" customFormat="1">
      <c r="A135" s="38"/>
      <c r="B135" s="39"/>
      <c r="C135" s="40"/>
      <c r="D135" s="219" t="s">
        <v>160</v>
      </c>
      <c r="E135" s="40"/>
      <c r="F135" s="220" t="s">
        <v>1763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2" customFormat="1">
      <c r="A136" s="38"/>
      <c r="B136" s="39"/>
      <c r="C136" s="40"/>
      <c r="D136" s="224" t="s">
        <v>161</v>
      </c>
      <c r="E136" s="40"/>
      <c r="F136" s="225" t="s">
        <v>1764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86</v>
      </c>
    </row>
    <row r="137" s="15" customFormat="1">
      <c r="A137" s="15"/>
      <c r="B137" s="272"/>
      <c r="C137" s="273"/>
      <c r="D137" s="219" t="s">
        <v>237</v>
      </c>
      <c r="E137" s="274" t="s">
        <v>19</v>
      </c>
      <c r="F137" s="275" t="s">
        <v>1765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237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152</v>
      </c>
    </row>
    <row r="138" s="15" customFormat="1">
      <c r="A138" s="15"/>
      <c r="B138" s="272"/>
      <c r="C138" s="273"/>
      <c r="D138" s="219" t="s">
        <v>237</v>
      </c>
      <c r="E138" s="274" t="s">
        <v>19</v>
      </c>
      <c r="F138" s="275" t="s">
        <v>1766</v>
      </c>
      <c r="G138" s="273"/>
      <c r="H138" s="274" t="s">
        <v>19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237</v>
      </c>
      <c r="AU138" s="281" t="s">
        <v>86</v>
      </c>
      <c r="AV138" s="15" t="s">
        <v>84</v>
      </c>
      <c r="AW138" s="15" t="s">
        <v>37</v>
      </c>
      <c r="AX138" s="15" t="s">
        <v>76</v>
      </c>
      <c r="AY138" s="281" t="s">
        <v>152</v>
      </c>
    </row>
    <row r="139" s="13" customFormat="1">
      <c r="A139" s="13"/>
      <c r="B139" s="227"/>
      <c r="C139" s="228"/>
      <c r="D139" s="219" t="s">
        <v>237</v>
      </c>
      <c r="E139" s="229" t="s">
        <v>19</v>
      </c>
      <c r="F139" s="230" t="s">
        <v>1707</v>
      </c>
      <c r="G139" s="228"/>
      <c r="H139" s="231">
        <v>154.92099999999999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237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152</v>
      </c>
    </row>
    <row r="140" s="13" customFormat="1">
      <c r="A140" s="13"/>
      <c r="B140" s="227"/>
      <c r="C140" s="228"/>
      <c r="D140" s="219" t="s">
        <v>237</v>
      </c>
      <c r="E140" s="229" t="s">
        <v>19</v>
      </c>
      <c r="F140" s="230" t="s">
        <v>1767</v>
      </c>
      <c r="G140" s="228"/>
      <c r="H140" s="231">
        <v>-54.679000000000002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237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152</v>
      </c>
    </row>
    <row r="141" s="14" customFormat="1">
      <c r="A141" s="14"/>
      <c r="B141" s="242"/>
      <c r="C141" s="243"/>
      <c r="D141" s="219" t="s">
        <v>237</v>
      </c>
      <c r="E141" s="244" t="s">
        <v>1709</v>
      </c>
      <c r="F141" s="245" t="s">
        <v>302</v>
      </c>
      <c r="G141" s="243"/>
      <c r="H141" s="246">
        <v>100.242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237</v>
      </c>
      <c r="AU141" s="252" t="s">
        <v>86</v>
      </c>
      <c r="AV141" s="14" t="s">
        <v>175</v>
      </c>
      <c r="AW141" s="14" t="s">
        <v>37</v>
      </c>
      <c r="AX141" s="14" t="s">
        <v>84</v>
      </c>
      <c r="AY141" s="252" t="s">
        <v>152</v>
      </c>
    </row>
    <row r="142" s="2" customFormat="1" ht="24.15" customHeight="1">
      <c r="A142" s="38"/>
      <c r="B142" s="39"/>
      <c r="C142" s="205" t="s">
        <v>203</v>
      </c>
      <c r="D142" s="205" t="s">
        <v>155</v>
      </c>
      <c r="E142" s="206" t="s">
        <v>1768</v>
      </c>
      <c r="F142" s="207" t="s">
        <v>1769</v>
      </c>
      <c r="G142" s="208" t="s">
        <v>407</v>
      </c>
      <c r="H142" s="209">
        <v>41.009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175</v>
      </c>
      <c r="AT142" s="217" t="s">
        <v>155</v>
      </c>
      <c r="AU142" s="217" t="s">
        <v>86</v>
      </c>
      <c r="AY142" s="17" t="s">
        <v>152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175</v>
      </c>
      <c r="BM142" s="217" t="s">
        <v>1770</v>
      </c>
    </row>
    <row r="143" s="2" customFormat="1">
      <c r="A143" s="38"/>
      <c r="B143" s="39"/>
      <c r="C143" s="40"/>
      <c r="D143" s="219" t="s">
        <v>160</v>
      </c>
      <c r="E143" s="40"/>
      <c r="F143" s="220" t="s">
        <v>1771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86</v>
      </c>
    </row>
    <row r="144" s="2" customFormat="1">
      <c r="A144" s="38"/>
      <c r="B144" s="39"/>
      <c r="C144" s="40"/>
      <c r="D144" s="224" t="s">
        <v>161</v>
      </c>
      <c r="E144" s="40"/>
      <c r="F144" s="225" t="s">
        <v>1772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86</v>
      </c>
    </row>
    <row r="145" s="15" customFormat="1">
      <c r="A145" s="15"/>
      <c r="B145" s="272"/>
      <c r="C145" s="273"/>
      <c r="D145" s="219" t="s">
        <v>237</v>
      </c>
      <c r="E145" s="274" t="s">
        <v>19</v>
      </c>
      <c r="F145" s="275" t="s">
        <v>1719</v>
      </c>
      <c r="G145" s="273"/>
      <c r="H145" s="274" t="s">
        <v>19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237</v>
      </c>
      <c r="AU145" s="281" t="s">
        <v>86</v>
      </c>
      <c r="AV145" s="15" t="s">
        <v>84</v>
      </c>
      <c r="AW145" s="15" t="s">
        <v>37</v>
      </c>
      <c r="AX145" s="15" t="s">
        <v>76</v>
      </c>
      <c r="AY145" s="281" t="s">
        <v>152</v>
      </c>
    </row>
    <row r="146" s="13" customFormat="1">
      <c r="A146" s="13"/>
      <c r="B146" s="227"/>
      <c r="C146" s="228"/>
      <c r="D146" s="219" t="s">
        <v>237</v>
      </c>
      <c r="E146" s="229" t="s">
        <v>19</v>
      </c>
      <c r="F146" s="230" t="s">
        <v>1773</v>
      </c>
      <c r="G146" s="228"/>
      <c r="H146" s="231">
        <v>41.009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237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152</v>
      </c>
    </row>
    <row r="147" s="14" customFormat="1">
      <c r="A147" s="14"/>
      <c r="B147" s="242"/>
      <c r="C147" s="243"/>
      <c r="D147" s="219" t="s">
        <v>237</v>
      </c>
      <c r="E147" s="244" t="s">
        <v>1703</v>
      </c>
      <c r="F147" s="245" t="s">
        <v>302</v>
      </c>
      <c r="G147" s="243"/>
      <c r="H147" s="246">
        <v>41.009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237</v>
      </c>
      <c r="AU147" s="252" t="s">
        <v>86</v>
      </c>
      <c r="AV147" s="14" t="s">
        <v>175</v>
      </c>
      <c r="AW147" s="14" t="s">
        <v>37</v>
      </c>
      <c r="AX147" s="14" t="s">
        <v>84</v>
      </c>
      <c r="AY147" s="252" t="s">
        <v>152</v>
      </c>
    </row>
    <row r="148" s="2" customFormat="1" ht="16.5" customHeight="1">
      <c r="A148" s="38"/>
      <c r="B148" s="39"/>
      <c r="C148" s="257" t="s">
        <v>211</v>
      </c>
      <c r="D148" s="257" t="s">
        <v>686</v>
      </c>
      <c r="E148" s="258" t="s">
        <v>1774</v>
      </c>
      <c r="F148" s="259" t="s">
        <v>1775</v>
      </c>
      <c r="G148" s="260" t="s">
        <v>514</v>
      </c>
      <c r="H148" s="261">
        <v>73.816000000000002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1</v>
      </c>
      <c r="R148" s="215">
        <f>Q148*H148</f>
        <v>73.816000000000002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197</v>
      </c>
      <c r="AT148" s="217" t="s">
        <v>686</v>
      </c>
      <c r="AU148" s="217" t="s">
        <v>86</v>
      </c>
      <c r="AY148" s="17" t="s">
        <v>152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175</v>
      </c>
      <c r="BM148" s="217" t="s">
        <v>1776</v>
      </c>
    </row>
    <row r="149" s="2" customFormat="1">
      <c r="A149" s="38"/>
      <c r="B149" s="39"/>
      <c r="C149" s="40"/>
      <c r="D149" s="219" t="s">
        <v>160</v>
      </c>
      <c r="E149" s="40"/>
      <c r="F149" s="220" t="s">
        <v>1775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13" customFormat="1">
      <c r="A150" s="13"/>
      <c r="B150" s="227"/>
      <c r="C150" s="228"/>
      <c r="D150" s="219" t="s">
        <v>237</v>
      </c>
      <c r="E150" s="229" t="s">
        <v>19</v>
      </c>
      <c r="F150" s="230" t="s">
        <v>1777</v>
      </c>
      <c r="G150" s="228"/>
      <c r="H150" s="231">
        <v>73.816000000000002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237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152</v>
      </c>
    </row>
    <row r="151" s="14" customFormat="1">
      <c r="A151" s="14"/>
      <c r="B151" s="242"/>
      <c r="C151" s="243"/>
      <c r="D151" s="219" t="s">
        <v>237</v>
      </c>
      <c r="E151" s="244" t="s">
        <v>19</v>
      </c>
      <c r="F151" s="245" t="s">
        <v>302</v>
      </c>
      <c r="G151" s="243"/>
      <c r="H151" s="246">
        <v>73.816000000000002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237</v>
      </c>
      <c r="AU151" s="252" t="s">
        <v>86</v>
      </c>
      <c r="AV151" s="14" t="s">
        <v>175</v>
      </c>
      <c r="AW151" s="14" t="s">
        <v>37</v>
      </c>
      <c r="AX151" s="14" t="s">
        <v>84</v>
      </c>
      <c r="AY151" s="252" t="s">
        <v>152</v>
      </c>
    </row>
    <row r="152" s="2" customFormat="1" ht="24.15" customHeight="1">
      <c r="A152" s="38"/>
      <c r="B152" s="39"/>
      <c r="C152" s="205" t="s">
        <v>216</v>
      </c>
      <c r="D152" s="205" t="s">
        <v>155</v>
      </c>
      <c r="E152" s="206" t="s">
        <v>714</v>
      </c>
      <c r="F152" s="207" t="s">
        <v>715</v>
      </c>
      <c r="G152" s="208" t="s">
        <v>291</v>
      </c>
      <c r="H152" s="209">
        <v>91.129999999999995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47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175</v>
      </c>
      <c r="AT152" s="217" t="s">
        <v>155</v>
      </c>
      <c r="AU152" s="217" t="s">
        <v>86</v>
      </c>
      <c r="AY152" s="17" t="s">
        <v>152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84</v>
      </c>
      <c r="BK152" s="218">
        <f>ROUND(I152*H152,2)</f>
        <v>0</v>
      </c>
      <c r="BL152" s="17" t="s">
        <v>175</v>
      </c>
      <c r="BM152" s="217" t="s">
        <v>1778</v>
      </c>
    </row>
    <row r="153" s="2" customFormat="1">
      <c r="A153" s="38"/>
      <c r="B153" s="39"/>
      <c r="C153" s="40"/>
      <c r="D153" s="219" t="s">
        <v>160</v>
      </c>
      <c r="E153" s="40"/>
      <c r="F153" s="220" t="s">
        <v>717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2" customFormat="1">
      <c r="A154" s="38"/>
      <c r="B154" s="39"/>
      <c r="C154" s="40"/>
      <c r="D154" s="224" t="s">
        <v>161</v>
      </c>
      <c r="E154" s="40"/>
      <c r="F154" s="225" t="s">
        <v>718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161</v>
      </c>
      <c r="AU154" s="17" t="s">
        <v>86</v>
      </c>
    </row>
    <row r="155" s="15" customFormat="1">
      <c r="A155" s="15"/>
      <c r="B155" s="272"/>
      <c r="C155" s="273"/>
      <c r="D155" s="219" t="s">
        <v>237</v>
      </c>
      <c r="E155" s="274" t="s">
        <v>19</v>
      </c>
      <c r="F155" s="275" t="s">
        <v>1779</v>
      </c>
      <c r="G155" s="273"/>
      <c r="H155" s="274" t="s">
        <v>19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237</v>
      </c>
      <c r="AU155" s="281" t="s">
        <v>86</v>
      </c>
      <c r="AV155" s="15" t="s">
        <v>84</v>
      </c>
      <c r="AW155" s="15" t="s">
        <v>37</v>
      </c>
      <c r="AX155" s="15" t="s">
        <v>76</v>
      </c>
      <c r="AY155" s="281" t="s">
        <v>152</v>
      </c>
    </row>
    <row r="156" s="13" customFormat="1">
      <c r="A156" s="13"/>
      <c r="B156" s="227"/>
      <c r="C156" s="228"/>
      <c r="D156" s="219" t="s">
        <v>237</v>
      </c>
      <c r="E156" s="229" t="s">
        <v>19</v>
      </c>
      <c r="F156" s="230" t="s">
        <v>1780</v>
      </c>
      <c r="G156" s="228"/>
      <c r="H156" s="231">
        <v>91.129999999999995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237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152</v>
      </c>
    </row>
    <row r="157" s="14" customFormat="1">
      <c r="A157" s="14"/>
      <c r="B157" s="242"/>
      <c r="C157" s="243"/>
      <c r="D157" s="219" t="s">
        <v>237</v>
      </c>
      <c r="E157" s="244" t="s">
        <v>19</v>
      </c>
      <c r="F157" s="245" t="s">
        <v>302</v>
      </c>
      <c r="G157" s="243"/>
      <c r="H157" s="246">
        <v>91.129999999999995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237</v>
      </c>
      <c r="AU157" s="252" t="s">
        <v>86</v>
      </c>
      <c r="AV157" s="14" t="s">
        <v>175</v>
      </c>
      <c r="AW157" s="14" t="s">
        <v>37</v>
      </c>
      <c r="AX157" s="14" t="s">
        <v>84</v>
      </c>
      <c r="AY157" s="252" t="s">
        <v>152</v>
      </c>
    </row>
    <row r="158" s="12" customFormat="1" ht="22.8" customHeight="1">
      <c r="A158" s="12"/>
      <c r="B158" s="189"/>
      <c r="C158" s="190"/>
      <c r="D158" s="191" t="s">
        <v>75</v>
      </c>
      <c r="E158" s="203" t="s">
        <v>86</v>
      </c>
      <c r="F158" s="203" t="s">
        <v>736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SUM(P159:P170)</f>
        <v>0</v>
      </c>
      <c r="Q158" s="197"/>
      <c r="R158" s="198">
        <f>SUM(R159:R170)</f>
        <v>19.831668794079999</v>
      </c>
      <c r="S158" s="197"/>
      <c r="T158" s="199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75</v>
      </c>
      <c r="AU158" s="201" t="s">
        <v>84</v>
      </c>
      <c r="AY158" s="200" t="s">
        <v>152</v>
      </c>
      <c r="BK158" s="202">
        <f>SUM(BK159:BK170)</f>
        <v>0</v>
      </c>
    </row>
    <row r="159" s="2" customFormat="1" ht="37.8" customHeight="1">
      <c r="A159" s="38"/>
      <c r="B159" s="39"/>
      <c r="C159" s="205" t="s">
        <v>222</v>
      </c>
      <c r="D159" s="205" t="s">
        <v>155</v>
      </c>
      <c r="E159" s="206" t="s">
        <v>1781</v>
      </c>
      <c r="F159" s="207" t="s">
        <v>1782</v>
      </c>
      <c r="G159" s="208" t="s">
        <v>399</v>
      </c>
      <c r="H159" s="209">
        <v>91.129999999999995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0.20448959999999999</v>
      </c>
      <c r="R159" s="215">
        <f>Q159*H159</f>
        <v>18.635137247999999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175</v>
      </c>
      <c r="AT159" s="217" t="s">
        <v>155</v>
      </c>
      <c r="AU159" s="217" t="s">
        <v>86</v>
      </c>
      <c r="AY159" s="17" t="s">
        <v>152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175</v>
      </c>
      <c r="BM159" s="217" t="s">
        <v>1783</v>
      </c>
    </row>
    <row r="160" s="2" customFormat="1">
      <c r="A160" s="38"/>
      <c r="B160" s="39"/>
      <c r="C160" s="40"/>
      <c r="D160" s="219" t="s">
        <v>160</v>
      </c>
      <c r="E160" s="40"/>
      <c r="F160" s="220" t="s">
        <v>1784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86</v>
      </c>
    </row>
    <row r="161" s="2" customFormat="1">
      <c r="A161" s="38"/>
      <c r="B161" s="39"/>
      <c r="C161" s="40"/>
      <c r="D161" s="224" t="s">
        <v>161</v>
      </c>
      <c r="E161" s="40"/>
      <c r="F161" s="225" t="s">
        <v>1785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86</v>
      </c>
    </row>
    <row r="162" s="15" customFormat="1">
      <c r="A162" s="15"/>
      <c r="B162" s="272"/>
      <c r="C162" s="273"/>
      <c r="D162" s="219" t="s">
        <v>237</v>
      </c>
      <c r="E162" s="274" t="s">
        <v>19</v>
      </c>
      <c r="F162" s="275" t="s">
        <v>1786</v>
      </c>
      <c r="G162" s="273"/>
      <c r="H162" s="274" t="s">
        <v>19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237</v>
      </c>
      <c r="AU162" s="281" t="s">
        <v>86</v>
      </c>
      <c r="AV162" s="15" t="s">
        <v>84</v>
      </c>
      <c r="AW162" s="15" t="s">
        <v>37</v>
      </c>
      <c r="AX162" s="15" t="s">
        <v>76</v>
      </c>
      <c r="AY162" s="281" t="s">
        <v>152</v>
      </c>
    </row>
    <row r="163" s="13" customFormat="1">
      <c r="A163" s="13"/>
      <c r="B163" s="227"/>
      <c r="C163" s="228"/>
      <c r="D163" s="219" t="s">
        <v>237</v>
      </c>
      <c r="E163" s="229" t="s">
        <v>19</v>
      </c>
      <c r="F163" s="230" t="s">
        <v>1787</v>
      </c>
      <c r="G163" s="228"/>
      <c r="H163" s="231">
        <v>91.129999999999995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237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152</v>
      </c>
    </row>
    <row r="164" s="14" customFormat="1">
      <c r="A164" s="14"/>
      <c r="B164" s="242"/>
      <c r="C164" s="243"/>
      <c r="D164" s="219" t="s">
        <v>237</v>
      </c>
      <c r="E164" s="244" t="s">
        <v>19</v>
      </c>
      <c r="F164" s="245" t="s">
        <v>302</v>
      </c>
      <c r="G164" s="243"/>
      <c r="H164" s="246">
        <v>91.129999999999995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237</v>
      </c>
      <c r="AU164" s="252" t="s">
        <v>86</v>
      </c>
      <c r="AV164" s="14" t="s">
        <v>175</v>
      </c>
      <c r="AW164" s="14" t="s">
        <v>37</v>
      </c>
      <c r="AX164" s="14" t="s">
        <v>84</v>
      </c>
      <c r="AY164" s="252" t="s">
        <v>152</v>
      </c>
    </row>
    <row r="165" s="2" customFormat="1" ht="16.5" customHeight="1">
      <c r="A165" s="38"/>
      <c r="B165" s="39"/>
      <c r="C165" s="205" t="s">
        <v>228</v>
      </c>
      <c r="D165" s="205" t="s">
        <v>155</v>
      </c>
      <c r="E165" s="206" t="s">
        <v>1788</v>
      </c>
      <c r="F165" s="207" t="s">
        <v>1789</v>
      </c>
      <c r="G165" s="208" t="s">
        <v>407</v>
      </c>
      <c r="H165" s="209">
        <v>0.52000000000000002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2.3010222040000001</v>
      </c>
      <c r="R165" s="215">
        <f>Q165*H165</f>
        <v>1.1965315460800001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175</v>
      </c>
      <c r="AT165" s="217" t="s">
        <v>155</v>
      </c>
      <c r="AU165" s="217" t="s">
        <v>86</v>
      </c>
      <c r="AY165" s="17" t="s">
        <v>152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175</v>
      </c>
      <c r="BM165" s="217" t="s">
        <v>1790</v>
      </c>
    </row>
    <row r="166" s="2" customFormat="1">
      <c r="A166" s="38"/>
      <c r="B166" s="39"/>
      <c r="C166" s="40"/>
      <c r="D166" s="219" t="s">
        <v>160</v>
      </c>
      <c r="E166" s="40"/>
      <c r="F166" s="220" t="s">
        <v>1791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>
      <c r="A167" s="38"/>
      <c r="B167" s="39"/>
      <c r="C167" s="40"/>
      <c r="D167" s="224" t="s">
        <v>161</v>
      </c>
      <c r="E167" s="40"/>
      <c r="F167" s="225" t="s">
        <v>1792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86</v>
      </c>
    </row>
    <row r="168" s="15" customFormat="1">
      <c r="A168" s="15"/>
      <c r="B168" s="272"/>
      <c r="C168" s="273"/>
      <c r="D168" s="219" t="s">
        <v>237</v>
      </c>
      <c r="E168" s="274" t="s">
        <v>19</v>
      </c>
      <c r="F168" s="275" t="s">
        <v>1793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237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152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1794</v>
      </c>
      <c r="G169" s="228"/>
      <c r="H169" s="231">
        <v>0.52000000000000002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152</v>
      </c>
    </row>
    <row r="170" s="14" customFormat="1">
      <c r="A170" s="14"/>
      <c r="B170" s="242"/>
      <c r="C170" s="243"/>
      <c r="D170" s="219" t="s">
        <v>237</v>
      </c>
      <c r="E170" s="244" t="s">
        <v>19</v>
      </c>
      <c r="F170" s="245" t="s">
        <v>302</v>
      </c>
      <c r="G170" s="243"/>
      <c r="H170" s="246">
        <v>0.52000000000000002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237</v>
      </c>
      <c r="AU170" s="252" t="s">
        <v>86</v>
      </c>
      <c r="AV170" s="14" t="s">
        <v>175</v>
      </c>
      <c r="AW170" s="14" t="s">
        <v>37</v>
      </c>
      <c r="AX170" s="14" t="s">
        <v>84</v>
      </c>
      <c r="AY170" s="252" t="s">
        <v>152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175</v>
      </c>
      <c r="F171" s="203" t="s">
        <v>1795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152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234</v>
      </c>
      <c r="D172" s="205" t="s">
        <v>155</v>
      </c>
      <c r="E172" s="206" t="s">
        <v>1796</v>
      </c>
      <c r="F172" s="207" t="s">
        <v>1797</v>
      </c>
      <c r="G172" s="208" t="s">
        <v>407</v>
      </c>
      <c r="H172" s="209">
        <v>13.67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175</v>
      </c>
      <c r="AT172" s="217" t="s">
        <v>155</v>
      </c>
      <c r="AU172" s="217" t="s">
        <v>86</v>
      </c>
      <c r="AY172" s="17" t="s">
        <v>152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175</v>
      </c>
      <c r="BM172" s="217" t="s">
        <v>1798</v>
      </c>
    </row>
    <row r="173" s="2" customFormat="1">
      <c r="A173" s="38"/>
      <c r="B173" s="39"/>
      <c r="C173" s="40"/>
      <c r="D173" s="219" t="s">
        <v>160</v>
      </c>
      <c r="E173" s="40"/>
      <c r="F173" s="220" t="s">
        <v>1799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>
      <c r="A174" s="38"/>
      <c r="B174" s="39"/>
      <c r="C174" s="40"/>
      <c r="D174" s="224" t="s">
        <v>161</v>
      </c>
      <c r="E174" s="40"/>
      <c r="F174" s="225" t="s">
        <v>1800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161</v>
      </c>
      <c r="AU174" s="17" t="s">
        <v>86</v>
      </c>
    </row>
    <row r="175" s="2" customFormat="1">
      <c r="A175" s="38"/>
      <c r="B175" s="39"/>
      <c r="C175" s="40"/>
      <c r="D175" s="219" t="s">
        <v>163</v>
      </c>
      <c r="E175" s="40"/>
      <c r="F175" s="226" t="s">
        <v>1801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86</v>
      </c>
    </row>
    <row r="176" s="15" customFormat="1">
      <c r="A176" s="15"/>
      <c r="B176" s="272"/>
      <c r="C176" s="273"/>
      <c r="D176" s="219" t="s">
        <v>237</v>
      </c>
      <c r="E176" s="274" t="s">
        <v>19</v>
      </c>
      <c r="F176" s="275" t="s">
        <v>1719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237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152</v>
      </c>
    </row>
    <row r="177" s="13" customFormat="1">
      <c r="A177" s="13"/>
      <c r="B177" s="227"/>
      <c r="C177" s="228"/>
      <c r="D177" s="219" t="s">
        <v>237</v>
      </c>
      <c r="E177" s="229" t="s">
        <v>19</v>
      </c>
      <c r="F177" s="230" t="s">
        <v>1802</v>
      </c>
      <c r="G177" s="228"/>
      <c r="H177" s="231">
        <v>13.67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237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152</v>
      </c>
    </row>
    <row r="178" s="14" customFormat="1">
      <c r="A178" s="14"/>
      <c r="B178" s="242"/>
      <c r="C178" s="243"/>
      <c r="D178" s="219" t="s">
        <v>237</v>
      </c>
      <c r="E178" s="244" t="s">
        <v>1701</v>
      </c>
      <c r="F178" s="245" t="s">
        <v>302</v>
      </c>
      <c r="G178" s="243"/>
      <c r="H178" s="246">
        <v>13.67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237</v>
      </c>
      <c r="AU178" s="252" t="s">
        <v>86</v>
      </c>
      <c r="AV178" s="14" t="s">
        <v>175</v>
      </c>
      <c r="AW178" s="14" t="s">
        <v>37</v>
      </c>
      <c r="AX178" s="14" t="s">
        <v>84</v>
      </c>
      <c r="AY178" s="252" t="s">
        <v>152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197</v>
      </c>
      <c r="F179" s="203" t="s">
        <v>995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SUM(P180:P204)</f>
        <v>0</v>
      </c>
      <c r="Q179" s="197"/>
      <c r="R179" s="198">
        <f>SUM(R180:R204)</f>
        <v>0.78607483864299987</v>
      </c>
      <c r="S179" s="197"/>
      <c r="T179" s="199">
        <f>SUM(T180:T204)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152</v>
      </c>
      <c r="BK179" s="202">
        <f>SUM(BK180:BK204)</f>
        <v>0</v>
      </c>
    </row>
    <row r="180" s="2" customFormat="1" ht="21.75" customHeight="1">
      <c r="A180" s="38"/>
      <c r="B180" s="39"/>
      <c r="C180" s="257" t="s">
        <v>8</v>
      </c>
      <c r="D180" s="257" t="s">
        <v>686</v>
      </c>
      <c r="E180" s="258" t="s">
        <v>1803</v>
      </c>
      <c r="F180" s="259" t="s">
        <v>1804</v>
      </c>
      <c r="G180" s="260" t="s">
        <v>399</v>
      </c>
      <c r="H180" s="261">
        <v>91.129999999999995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0.0043099999999999996</v>
      </c>
      <c r="R180" s="215">
        <f>Q180*H180</f>
        <v>0.39277029999999996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197</v>
      </c>
      <c r="AT180" s="217" t="s">
        <v>686</v>
      </c>
      <c r="AU180" s="217" t="s">
        <v>86</v>
      </c>
      <c r="AY180" s="17" t="s">
        <v>152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175</v>
      </c>
      <c r="BM180" s="217" t="s">
        <v>1805</v>
      </c>
    </row>
    <row r="181" s="2" customFormat="1">
      <c r="A181" s="38"/>
      <c r="B181" s="39"/>
      <c r="C181" s="40"/>
      <c r="D181" s="219" t="s">
        <v>160</v>
      </c>
      <c r="E181" s="40"/>
      <c r="F181" s="220" t="s">
        <v>1804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86</v>
      </c>
    </row>
    <row r="182" s="15" customFormat="1">
      <c r="A182" s="15"/>
      <c r="B182" s="272"/>
      <c r="C182" s="273"/>
      <c r="D182" s="219" t="s">
        <v>237</v>
      </c>
      <c r="E182" s="274" t="s">
        <v>19</v>
      </c>
      <c r="F182" s="275" t="s">
        <v>1806</v>
      </c>
      <c r="G182" s="273"/>
      <c r="H182" s="274" t="s">
        <v>19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237</v>
      </c>
      <c r="AU182" s="281" t="s">
        <v>86</v>
      </c>
      <c r="AV182" s="15" t="s">
        <v>84</v>
      </c>
      <c r="AW182" s="15" t="s">
        <v>37</v>
      </c>
      <c r="AX182" s="15" t="s">
        <v>76</v>
      </c>
      <c r="AY182" s="281" t="s">
        <v>152</v>
      </c>
    </row>
    <row r="183" s="13" customFormat="1">
      <c r="A183" s="13"/>
      <c r="B183" s="227"/>
      <c r="C183" s="228"/>
      <c r="D183" s="219" t="s">
        <v>237</v>
      </c>
      <c r="E183" s="229" t="s">
        <v>19</v>
      </c>
      <c r="F183" s="230" t="s">
        <v>1787</v>
      </c>
      <c r="G183" s="228"/>
      <c r="H183" s="231">
        <v>91.129999999999995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237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152</v>
      </c>
    </row>
    <row r="184" s="2" customFormat="1" ht="24.15" customHeight="1">
      <c r="A184" s="38"/>
      <c r="B184" s="39"/>
      <c r="C184" s="205" t="s">
        <v>245</v>
      </c>
      <c r="D184" s="205" t="s">
        <v>155</v>
      </c>
      <c r="E184" s="206" t="s">
        <v>1807</v>
      </c>
      <c r="F184" s="207" t="s">
        <v>1808</v>
      </c>
      <c r="G184" s="208" t="s">
        <v>399</v>
      </c>
      <c r="H184" s="209">
        <v>91.129999999999995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0.0042196810999999999</v>
      </c>
      <c r="R184" s="215">
        <f>Q184*H184</f>
        <v>0.38453953864299995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175</v>
      </c>
      <c r="AT184" s="217" t="s">
        <v>155</v>
      </c>
      <c r="AU184" s="217" t="s">
        <v>86</v>
      </c>
      <c r="AY184" s="17" t="s">
        <v>152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175</v>
      </c>
      <c r="BM184" s="217" t="s">
        <v>1809</v>
      </c>
    </row>
    <row r="185" s="2" customFormat="1">
      <c r="A185" s="38"/>
      <c r="B185" s="39"/>
      <c r="C185" s="40"/>
      <c r="D185" s="219" t="s">
        <v>160</v>
      </c>
      <c r="E185" s="40"/>
      <c r="F185" s="220" t="s">
        <v>1810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160</v>
      </c>
      <c r="AU185" s="17" t="s">
        <v>86</v>
      </c>
    </row>
    <row r="186" s="2" customFormat="1">
      <c r="A186" s="38"/>
      <c r="B186" s="39"/>
      <c r="C186" s="40"/>
      <c r="D186" s="224" t="s">
        <v>161</v>
      </c>
      <c r="E186" s="40"/>
      <c r="F186" s="225" t="s">
        <v>1811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161</v>
      </c>
      <c r="AU186" s="17" t="s">
        <v>86</v>
      </c>
    </row>
    <row r="187" s="13" customFormat="1">
      <c r="A187" s="13"/>
      <c r="B187" s="227"/>
      <c r="C187" s="228"/>
      <c r="D187" s="219" t="s">
        <v>237</v>
      </c>
      <c r="E187" s="229" t="s">
        <v>19</v>
      </c>
      <c r="F187" s="230" t="s">
        <v>1787</v>
      </c>
      <c r="G187" s="228"/>
      <c r="H187" s="231">
        <v>91.129999999999995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237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152</v>
      </c>
    </row>
    <row r="188" s="2" customFormat="1" ht="24.15" customHeight="1">
      <c r="A188" s="38"/>
      <c r="B188" s="39"/>
      <c r="C188" s="257" t="s">
        <v>413</v>
      </c>
      <c r="D188" s="257" t="s">
        <v>686</v>
      </c>
      <c r="E188" s="258" t="s">
        <v>1812</v>
      </c>
      <c r="F188" s="259" t="s">
        <v>1813</v>
      </c>
      <c r="G188" s="260" t="s">
        <v>311</v>
      </c>
      <c r="H188" s="261">
        <v>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0.0016000000000000001</v>
      </c>
      <c r="R188" s="215">
        <f>Q188*H188</f>
        <v>0.0032000000000000002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197</v>
      </c>
      <c r="AT188" s="217" t="s">
        <v>686</v>
      </c>
      <c r="AU188" s="217" t="s">
        <v>86</v>
      </c>
      <c r="AY188" s="17" t="s">
        <v>152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175</v>
      </c>
      <c r="BM188" s="217" t="s">
        <v>1814</v>
      </c>
    </row>
    <row r="189" s="2" customFormat="1">
      <c r="A189" s="38"/>
      <c r="B189" s="39"/>
      <c r="C189" s="40"/>
      <c r="D189" s="219" t="s">
        <v>160</v>
      </c>
      <c r="E189" s="40"/>
      <c r="F189" s="220" t="s">
        <v>1813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15" customFormat="1">
      <c r="A190" s="15"/>
      <c r="B190" s="272"/>
      <c r="C190" s="273"/>
      <c r="D190" s="219" t="s">
        <v>237</v>
      </c>
      <c r="E190" s="274" t="s">
        <v>19</v>
      </c>
      <c r="F190" s="275" t="s">
        <v>1815</v>
      </c>
      <c r="G190" s="273"/>
      <c r="H190" s="274" t="s">
        <v>19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237</v>
      </c>
      <c r="AU190" s="281" t="s">
        <v>86</v>
      </c>
      <c r="AV190" s="15" t="s">
        <v>84</v>
      </c>
      <c r="AW190" s="15" t="s">
        <v>37</v>
      </c>
      <c r="AX190" s="15" t="s">
        <v>76</v>
      </c>
      <c r="AY190" s="281" t="s">
        <v>152</v>
      </c>
    </row>
    <row r="191" s="13" customFormat="1">
      <c r="A191" s="13"/>
      <c r="B191" s="227"/>
      <c r="C191" s="228"/>
      <c r="D191" s="219" t="s">
        <v>237</v>
      </c>
      <c r="E191" s="229" t="s">
        <v>19</v>
      </c>
      <c r="F191" s="230" t="s">
        <v>86</v>
      </c>
      <c r="G191" s="228"/>
      <c r="H191" s="231">
        <v>2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237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152</v>
      </c>
    </row>
    <row r="192" s="2" customFormat="1" ht="24.15" customHeight="1">
      <c r="A192" s="38"/>
      <c r="B192" s="39"/>
      <c r="C192" s="257" t="s">
        <v>251</v>
      </c>
      <c r="D192" s="257" t="s">
        <v>686</v>
      </c>
      <c r="E192" s="258" t="s">
        <v>1816</v>
      </c>
      <c r="F192" s="259" t="s">
        <v>1817</v>
      </c>
      <c r="G192" s="260" t="s">
        <v>311</v>
      </c>
      <c r="H192" s="261">
        <v>2</v>
      </c>
      <c r="I192" s="262"/>
      <c r="J192" s="263">
        <f>ROUND(I192*H192,2)</f>
        <v>0</v>
      </c>
      <c r="K192" s="264"/>
      <c r="L192" s="265"/>
      <c r="M192" s="266" t="s">
        <v>19</v>
      </c>
      <c r="N192" s="267" t="s">
        <v>47</v>
      </c>
      <c r="O192" s="84"/>
      <c r="P192" s="215">
        <f>O192*H192</f>
        <v>0</v>
      </c>
      <c r="Q192" s="215">
        <v>0.0016000000000000001</v>
      </c>
      <c r="R192" s="215">
        <f>Q192*H192</f>
        <v>0.0032000000000000002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197</v>
      </c>
      <c r="AT192" s="217" t="s">
        <v>686</v>
      </c>
      <c r="AU192" s="217" t="s">
        <v>86</v>
      </c>
      <c r="AY192" s="17" t="s">
        <v>152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84</v>
      </c>
      <c r="BK192" s="218">
        <f>ROUND(I192*H192,2)</f>
        <v>0</v>
      </c>
      <c r="BL192" s="17" t="s">
        <v>175</v>
      </c>
      <c r="BM192" s="217" t="s">
        <v>1818</v>
      </c>
    </row>
    <row r="193" s="2" customFormat="1">
      <c r="A193" s="38"/>
      <c r="B193" s="39"/>
      <c r="C193" s="40"/>
      <c r="D193" s="219" t="s">
        <v>160</v>
      </c>
      <c r="E193" s="40"/>
      <c r="F193" s="220" t="s">
        <v>1817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160</v>
      </c>
      <c r="AU193" s="17" t="s">
        <v>86</v>
      </c>
    </row>
    <row r="194" s="2" customFormat="1" ht="33" customHeight="1">
      <c r="A194" s="38"/>
      <c r="B194" s="39"/>
      <c r="C194" s="205" t="s">
        <v>257</v>
      </c>
      <c r="D194" s="205" t="s">
        <v>155</v>
      </c>
      <c r="E194" s="206" t="s">
        <v>1819</v>
      </c>
      <c r="F194" s="207" t="s">
        <v>1820</v>
      </c>
      <c r="G194" s="208" t="s">
        <v>311</v>
      </c>
      <c r="H194" s="209">
        <v>4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47</v>
      </c>
      <c r="O194" s="84"/>
      <c r="P194" s="215">
        <f>O194*H194</f>
        <v>0</v>
      </c>
      <c r="Q194" s="215">
        <v>3.7500000000000001E-06</v>
      </c>
      <c r="R194" s="215">
        <f>Q194*H194</f>
        <v>1.5E-05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175</v>
      </c>
      <c r="AT194" s="217" t="s">
        <v>155</v>
      </c>
      <c r="AU194" s="217" t="s">
        <v>86</v>
      </c>
      <c r="AY194" s="17" t="s">
        <v>152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84</v>
      </c>
      <c r="BK194" s="218">
        <f>ROUND(I194*H194,2)</f>
        <v>0</v>
      </c>
      <c r="BL194" s="17" t="s">
        <v>175</v>
      </c>
      <c r="BM194" s="217" t="s">
        <v>1821</v>
      </c>
    </row>
    <row r="195" s="2" customFormat="1">
      <c r="A195" s="38"/>
      <c r="B195" s="39"/>
      <c r="C195" s="40"/>
      <c r="D195" s="219" t="s">
        <v>160</v>
      </c>
      <c r="E195" s="40"/>
      <c r="F195" s="220" t="s">
        <v>1822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160</v>
      </c>
      <c r="AU195" s="17" t="s">
        <v>86</v>
      </c>
    </row>
    <row r="196" s="2" customFormat="1">
      <c r="A196" s="38"/>
      <c r="B196" s="39"/>
      <c r="C196" s="40"/>
      <c r="D196" s="224" t="s">
        <v>161</v>
      </c>
      <c r="E196" s="40"/>
      <c r="F196" s="225" t="s">
        <v>1823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86</v>
      </c>
    </row>
    <row r="197" s="2" customFormat="1" ht="24.15" customHeight="1">
      <c r="A197" s="38"/>
      <c r="B197" s="39"/>
      <c r="C197" s="257" t="s">
        <v>265</v>
      </c>
      <c r="D197" s="257" t="s">
        <v>686</v>
      </c>
      <c r="E197" s="258" t="s">
        <v>1824</v>
      </c>
      <c r="F197" s="259" t="s">
        <v>1825</v>
      </c>
      <c r="G197" s="260" t="s">
        <v>291</v>
      </c>
      <c r="H197" s="261">
        <v>9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47</v>
      </c>
      <c r="O197" s="84"/>
      <c r="P197" s="215">
        <f>O197*H197</f>
        <v>0</v>
      </c>
      <c r="Q197" s="215">
        <v>0.00014999999999999999</v>
      </c>
      <c r="R197" s="215">
        <f>Q197*H197</f>
        <v>0.0013499999999999999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197</v>
      </c>
      <c r="AT197" s="217" t="s">
        <v>686</v>
      </c>
      <c r="AU197" s="217" t="s">
        <v>86</v>
      </c>
      <c r="AY197" s="17" t="s">
        <v>152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84</v>
      </c>
      <c r="BK197" s="218">
        <f>ROUND(I197*H197,2)</f>
        <v>0</v>
      </c>
      <c r="BL197" s="17" t="s">
        <v>175</v>
      </c>
      <c r="BM197" s="217" t="s">
        <v>1826</v>
      </c>
    </row>
    <row r="198" s="2" customFormat="1">
      <c r="A198" s="38"/>
      <c r="B198" s="39"/>
      <c r="C198" s="40"/>
      <c r="D198" s="219" t="s">
        <v>160</v>
      </c>
      <c r="E198" s="40"/>
      <c r="F198" s="220" t="s">
        <v>1825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160</v>
      </c>
      <c r="AU198" s="17" t="s">
        <v>86</v>
      </c>
    </row>
    <row r="199" s="2" customFormat="1" ht="16.5" customHeight="1">
      <c r="A199" s="38"/>
      <c r="B199" s="39"/>
      <c r="C199" s="257" t="s">
        <v>7</v>
      </c>
      <c r="D199" s="257" t="s">
        <v>686</v>
      </c>
      <c r="E199" s="258" t="s">
        <v>1827</v>
      </c>
      <c r="F199" s="259" t="s">
        <v>1828</v>
      </c>
      <c r="G199" s="260" t="s">
        <v>311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47</v>
      </c>
      <c r="O199" s="84"/>
      <c r="P199" s="215">
        <f>O199*H199</f>
        <v>0</v>
      </c>
      <c r="Q199" s="215">
        <v>0.00050000000000000001</v>
      </c>
      <c r="R199" s="215">
        <f>Q199*H199</f>
        <v>0.001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158</v>
      </c>
      <c r="AT199" s="217" t="s">
        <v>686</v>
      </c>
      <c r="AU199" s="217" t="s">
        <v>86</v>
      </c>
      <c r="AY199" s="17" t="s">
        <v>152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158</v>
      </c>
      <c r="BM199" s="217" t="s">
        <v>1829</v>
      </c>
    </row>
    <row r="200" s="2" customFormat="1">
      <c r="A200" s="38"/>
      <c r="B200" s="39"/>
      <c r="C200" s="40"/>
      <c r="D200" s="219" t="s">
        <v>160</v>
      </c>
      <c r="E200" s="40"/>
      <c r="F200" s="220" t="s">
        <v>1828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86</v>
      </c>
    </row>
    <row r="201" s="2" customFormat="1" ht="24.15" customHeight="1">
      <c r="A201" s="38"/>
      <c r="B201" s="39"/>
      <c r="C201" s="205" t="s">
        <v>441</v>
      </c>
      <c r="D201" s="205" t="s">
        <v>155</v>
      </c>
      <c r="E201" s="206" t="s">
        <v>1830</v>
      </c>
      <c r="F201" s="207" t="s">
        <v>1831</v>
      </c>
      <c r="G201" s="208" t="s">
        <v>407</v>
      </c>
      <c r="H201" s="209">
        <v>0.20000000000000001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175</v>
      </c>
      <c r="AT201" s="217" t="s">
        <v>155</v>
      </c>
      <c r="AU201" s="217" t="s">
        <v>86</v>
      </c>
      <c r="AY201" s="17" t="s">
        <v>152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175</v>
      </c>
      <c r="BM201" s="217" t="s">
        <v>1832</v>
      </c>
    </row>
    <row r="202" s="2" customFormat="1">
      <c r="A202" s="38"/>
      <c r="B202" s="39"/>
      <c r="C202" s="40"/>
      <c r="D202" s="219" t="s">
        <v>160</v>
      </c>
      <c r="E202" s="40"/>
      <c r="F202" s="220" t="s">
        <v>1833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2" customFormat="1">
      <c r="A203" s="38"/>
      <c r="B203" s="39"/>
      <c r="C203" s="40"/>
      <c r="D203" s="224" t="s">
        <v>161</v>
      </c>
      <c r="E203" s="40"/>
      <c r="F203" s="225" t="s">
        <v>1834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161</v>
      </c>
      <c r="AU203" s="17" t="s">
        <v>86</v>
      </c>
    </row>
    <row r="204" s="13" customFormat="1">
      <c r="A204" s="13"/>
      <c r="B204" s="227"/>
      <c r="C204" s="228"/>
      <c r="D204" s="219" t="s">
        <v>237</v>
      </c>
      <c r="E204" s="229" t="s">
        <v>19</v>
      </c>
      <c r="F204" s="230" t="s">
        <v>1835</v>
      </c>
      <c r="G204" s="228"/>
      <c r="H204" s="231">
        <v>0.20000000000000001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237</v>
      </c>
      <c r="AU204" s="237" t="s">
        <v>86</v>
      </c>
      <c r="AV204" s="13" t="s">
        <v>86</v>
      </c>
      <c r="AW204" s="13" t="s">
        <v>37</v>
      </c>
      <c r="AX204" s="13" t="s">
        <v>84</v>
      </c>
      <c r="AY204" s="237" t="s">
        <v>152</v>
      </c>
    </row>
    <row r="205" s="12" customFormat="1" ht="22.8" customHeight="1">
      <c r="A205" s="12"/>
      <c r="B205" s="189"/>
      <c r="C205" s="190"/>
      <c r="D205" s="191" t="s">
        <v>75</v>
      </c>
      <c r="E205" s="203" t="s">
        <v>572</v>
      </c>
      <c r="F205" s="203" t="s">
        <v>573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84</v>
      </c>
      <c r="AT205" s="201" t="s">
        <v>75</v>
      </c>
      <c r="AU205" s="201" t="s">
        <v>84</v>
      </c>
      <c r="AY205" s="200" t="s">
        <v>152</v>
      </c>
      <c r="BK205" s="202">
        <f>SUM(BK206:BK208)</f>
        <v>0</v>
      </c>
    </row>
    <row r="206" s="2" customFormat="1" ht="24.15" customHeight="1">
      <c r="A206" s="38"/>
      <c r="B206" s="39"/>
      <c r="C206" s="205" t="s">
        <v>447</v>
      </c>
      <c r="D206" s="205" t="s">
        <v>155</v>
      </c>
      <c r="E206" s="206" t="s">
        <v>1836</v>
      </c>
      <c r="F206" s="207" t="s">
        <v>1837</v>
      </c>
      <c r="G206" s="208" t="s">
        <v>514</v>
      </c>
      <c r="H206" s="209">
        <v>0.78500000000000003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175</v>
      </c>
      <c r="AT206" s="217" t="s">
        <v>155</v>
      </c>
      <c r="AU206" s="217" t="s">
        <v>86</v>
      </c>
      <c r="AY206" s="17" t="s">
        <v>152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175</v>
      </c>
      <c r="BM206" s="217" t="s">
        <v>1838</v>
      </c>
    </row>
    <row r="207" s="2" customFormat="1">
      <c r="A207" s="38"/>
      <c r="B207" s="39"/>
      <c r="C207" s="40"/>
      <c r="D207" s="219" t="s">
        <v>160</v>
      </c>
      <c r="E207" s="40"/>
      <c r="F207" s="220" t="s">
        <v>1839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86</v>
      </c>
    </row>
    <row r="208" s="2" customFormat="1">
      <c r="A208" s="38"/>
      <c r="B208" s="39"/>
      <c r="C208" s="40"/>
      <c r="D208" s="224" t="s">
        <v>161</v>
      </c>
      <c r="E208" s="40"/>
      <c r="F208" s="225" t="s">
        <v>1840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86</v>
      </c>
    </row>
    <row r="209" s="12" customFormat="1" ht="25.92" customHeight="1">
      <c r="A209" s="12"/>
      <c r="B209" s="189"/>
      <c r="C209" s="190"/>
      <c r="D209" s="191" t="s">
        <v>75</v>
      </c>
      <c r="E209" s="192" t="s">
        <v>686</v>
      </c>
      <c r="F209" s="192" t="s">
        <v>1202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0.0010801999999999999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170</v>
      </c>
      <c r="AT209" s="201" t="s">
        <v>75</v>
      </c>
      <c r="AU209" s="201" t="s">
        <v>76</v>
      </c>
      <c r="AY209" s="200" t="s">
        <v>152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75</v>
      </c>
      <c r="E210" s="203" t="s">
        <v>1841</v>
      </c>
      <c r="F210" s="203" t="s">
        <v>1842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SUM(P211:P224)</f>
        <v>0</v>
      </c>
      <c r="Q210" s="197"/>
      <c r="R210" s="198">
        <f>SUM(R211:R224)</f>
        <v>0.0010801999999999999</v>
      </c>
      <c r="S210" s="197"/>
      <c r="T210" s="19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170</v>
      </c>
      <c r="AT210" s="201" t="s">
        <v>75</v>
      </c>
      <c r="AU210" s="201" t="s">
        <v>84</v>
      </c>
      <c r="AY210" s="200" t="s">
        <v>152</v>
      </c>
      <c r="BK210" s="202">
        <f>SUM(BK211:BK224)</f>
        <v>0</v>
      </c>
    </row>
    <row r="211" s="2" customFormat="1" ht="16.5" customHeight="1">
      <c r="A211" s="38"/>
      <c r="B211" s="39"/>
      <c r="C211" s="205" t="s">
        <v>453</v>
      </c>
      <c r="D211" s="205" t="s">
        <v>155</v>
      </c>
      <c r="E211" s="206" t="s">
        <v>1843</v>
      </c>
      <c r="F211" s="207" t="s">
        <v>1844</v>
      </c>
      <c r="G211" s="208" t="s">
        <v>311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1094</v>
      </c>
      <c r="AT211" s="217" t="s">
        <v>155</v>
      </c>
      <c r="AU211" s="217" t="s">
        <v>86</v>
      </c>
      <c r="AY211" s="17" t="s">
        <v>152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1094</v>
      </c>
      <c r="BM211" s="217" t="s">
        <v>1845</v>
      </c>
    </row>
    <row r="212" s="2" customFormat="1">
      <c r="A212" s="38"/>
      <c r="B212" s="39"/>
      <c r="C212" s="40"/>
      <c r="D212" s="219" t="s">
        <v>160</v>
      </c>
      <c r="E212" s="40"/>
      <c r="F212" s="220" t="s">
        <v>1846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86</v>
      </c>
    </row>
    <row r="213" s="2" customFormat="1">
      <c r="A213" s="38"/>
      <c r="B213" s="39"/>
      <c r="C213" s="40"/>
      <c r="D213" s="224" t="s">
        <v>161</v>
      </c>
      <c r="E213" s="40"/>
      <c r="F213" s="225" t="s">
        <v>1847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86</v>
      </c>
    </row>
    <row r="214" s="13" customFormat="1">
      <c r="A214" s="13"/>
      <c r="B214" s="227"/>
      <c r="C214" s="228"/>
      <c r="D214" s="219" t="s">
        <v>237</v>
      </c>
      <c r="E214" s="229" t="s">
        <v>19</v>
      </c>
      <c r="F214" s="230" t="s">
        <v>84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237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152</v>
      </c>
    </row>
    <row r="215" s="2" customFormat="1" ht="21.75" customHeight="1">
      <c r="A215" s="38"/>
      <c r="B215" s="39"/>
      <c r="C215" s="205" t="s">
        <v>460</v>
      </c>
      <c r="D215" s="205" t="s">
        <v>155</v>
      </c>
      <c r="E215" s="206" t="s">
        <v>1848</v>
      </c>
      <c r="F215" s="207" t="s">
        <v>1849</v>
      </c>
      <c r="G215" s="208" t="s">
        <v>399</v>
      </c>
      <c r="H215" s="209">
        <v>91.129999999999995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47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1094</v>
      </c>
      <c r="AT215" s="217" t="s">
        <v>155</v>
      </c>
      <c r="AU215" s="217" t="s">
        <v>86</v>
      </c>
      <c r="AY215" s="17" t="s">
        <v>152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84</v>
      </c>
      <c r="BK215" s="218">
        <f>ROUND(I215*H215,2)</f>
        <v>0</v>
      </c>
      <c r="BL215" s="17" t="s">
        <v>1094</v>
      </c>
      <c r="BM215" s="217" t="s">
        <v>1850</v>
      </c>
    </row>
    <row r="216" s="2" customFormat="1">
      <c r="A216" s="38"/>
      <c r="B216" s="39"/>
      <c r="C216" s="40"/>
      <c r="D216" s="219" t="s">
        <v>160</v>
      </c>
      <c r="E216" s="40"/>
      <c r="F216" s="220" t="s">
        <v>1851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86</v>
      </c>
    </row>
    <row r="217" s="2" customFormat="1">
      <c r="A217" s="38"/>
      <c r="B217" s="39"/>
      <c r="C217" s="40"/>
      <c r="D217" s="224" t="s">
        <v>161</v>
      </c>
      <c r="E217" s="40"/>
      <c r="F217" s="225" t="s">
        <v>1852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161</v>
      </c>
      <c r="AU217" s="17" t="s">
        <v>86</v>
      </c>
    </row>
    <row r="218" s="2" customFormat="1" ht="24.15" customHeight="1">
      <c r="A218" s="38"/>
      <c r="B218" s="39"/>
      <c r="C218" s="205" t="s">
        <v>467</v>
      </c>
      <c r="D218" s="205" t="s">
        <v>155</v>
      </c>
      <c r="E218" s="206" t="s">
        <v>1853</v>
      </c>
      <c r="F218" s="207" t="s">
        <v>1854</v>
      </c>
      <c r="G218" s="208" t="s">
        <v>1855</v>
      </c>
      <c r="H218" s="209">
        <v>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47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1094</v>
      </c>
      <c r="AT218" s="217" t="s">
        <v>155</v>
      </c>
      <c r="AU218" s="217" t="s">
        <v>86</v>
      </c>
      <c r="AY218" s="17" t="s">
        <v>152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84</v>
      </c>
      <c r="BK218" s="218">
        <f>ROUND(I218*H218,2)</f>
        <v>0</v>
      </c>
      <c r="BL218" s="17" t="s">
        <v>1094</v>
      </c>
      <c r="BM218" s="217" t="s">
        <v>1856</v>
      </c>
    </row>
    <row r="219" s="2" customFormat="1">
      <c r="A219" s="38"/>
      <c r="B219" s="39"/>
      <c r="C219" s="40"/>
      <c r="D219" s="219" t="s">
        <v>160</v>
      </c>
      <c r="E219" s="40"/>
      <c r="F219" s="220" t="s">
        <v>1857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86</v>
      </c>
    </row>
    <row r="220" s="2" customFormat="1">
      <c r="A220" s="38"/>
      <c r="B220" s="39"/>
      <c r="C220" s="40"/>
      <c r="D220" s="224" t="s">
        <v>161</v>
      </c>
      <c r="E220" s="40"/>
      <c r="F220" s="225" t="s">
        <v>1858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161</v>
      </c>
      <c r="AU220" s="17" t="s">
        <v>86</v>
      </c>
    </row>
    <row r="221" s="2" customFormat="1" ht="24.15" customHeight="1">
      <c r="A221" s="38"/>
      <c r="B221" s="39"/>
      <c r="C221" s="205" t="s">
        <v>474</v>
      </c>
      <c r="D221" s="205" t="s">
        <v>155</v>
      </c>
      <c r="E221" s="206" t="s">
        <v>1859</v>
      </c>
      <c r="F221" s="207" t="s">
        <v>1860</v>
      </c>
      <c r="G221" s="208" t="s">
        <v>1861</v>
      </c>
      <c r="H221" s="209">
        <v>11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9.8200000000000002E-05</v>
      </c>
      <c r="R221" s="215">
        <f>Q221*H221</f>
        <v>0.0010801999999999999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175</v>
      </c>
      <c r="AT221" s="217" t="s">
        <v>155</v>
      </c>
      <c r="AU221" s="217" t="s">
        <v>86</v>
      </c>
      <c r="AY221" s="17" t="s">
        <v>152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175</v>
      </c>
      <c r="BM221" s="217" t="s">
        <v>1862</v>
      </c>
    </row>
    <row r="222" s="2" customFormat="1">
      <c r="A222" s="38"/>
      <c r="B222" s="39"/>
      <c r="C222" s="40"/>
      <c r="D222" s="219" t="s">
        <v>160</v>
      </c>
      <c r="E222" s="40"/>
      <c r="F222" s="220" t="s">
        <v>1863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160</v>
      </c>
      <c r="AU222" s="17" t="s">
        <v>86</v>
      </c>
    </row>
    <row r="223" s="2" customFormat="1">
      <c r="A223" s="38"/>
      <c r="B223" s="39"/>
      <c r="C223" s="40"/>
      <c r="D223" s="224" t="s">
        <v>161</v>
      </c>
      <c r="E223" s="40"/>
      <c r="F223" s="225" t="s">
        <v>1864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161</v>
      </c>
      <c r="AU223" s="17" t="s">
        <v>86</v>
      </c>
    </row>
    <row r="224" s="13" customFormat="1">
      <c r="A224" s="13"/>
      <c r="B224" s="227"/>
      <c r="C224" s="228"/>
      <c r="D224" s="219" t="s">
        <v>237</v>
      </c>
      <c r="E224" s="229" t="s">
        <v>19</v>
      </c>
      <c r="F224" s="230" t="s">
        <v>216</v>
      </c>
      <c r="G224" s="228"/>
      <c r="H224" s="231">
        <v>11</v>
      </c>
      <c r="I224" s="232"/>
      <c r="J224" s="228"/>
      <c r="K224" s="228"/>
      <c r="L224" s="233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237</v>
      </c>
      <c r="AU224" s="237" t="s">
        <v>86</v>
      </c>
      <c r="AV224" s="13" t="s">
        <v>86</v>
      </c>
      <c r="AW224" s="13" t="s">
        <v>37</v>
      </c>
      <c r="AX224" s="13" t="s">
        <v>84</v>
      </c>
      <c r="AY224" s="237" t="s">
        <v>152</v>
      </c>
    </row>
    <row r="225" s="2" customFormat="1" ht="6.96" customHeight="1">
      <c r="A225" s="38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b8/kLB64KY38p9kCJSTA3wivMiK94/ktwRTIH5y1G6CnlwF9eBpin7wRwQI/Ndn+2quVKungYUOO1zsfvDfb4g==" hashValue="twsCTTfeRfwUEal8LNNwLUWvrT4rv6RTakPVEiWVgx4o27wtHSOkcPlBHe/rgWctEWLugxtThmVf6venZo5Dvw==" algorithmName="SHA-512" password="CC35"/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32254203"/>
    <hyperlink ref="F99" r:id="rId2" display="https://podminky.urs.cz/item/CS_URS_2023_01/151101101"/>
    <hyperlink ref="F104" r:id="rId3" display="https://podminky.urs.cz/item/CS_URS_2023_01/151101111"/>
    <hyperlink ref="F109" r:id="rId4" display="https://podminky.urs.cz/item/CS_URS_2023_01/162751117"/>
    <hyperlink ref="F117" r:id="rId5" display="https://podminky.urs.cz/item/CS_URS_2023_01/162751119"/>
    <hyperlink ref="F124" r:id="rId6" display="https://podminky.urs.cz/item/CS_URS_2023_01/171201221"/>
    <hyperlink ref="F130" r:id="rId7" display="https://podminky.urs.cz/item/CS_URS_2023_01/171251201"/>
    <hyperlink ref="F136" r:id="rId8" display="https://podminky.urs.cz/item/CS_URS_2023_01/174151101"/>
    <hyperlink ref="F144" r:id="rId9" display="https://podminky.urs.cz/item/CS_URS_2023_01/175151101"/>
    <hyperlink ref="F154" r:id="rId10" display="https://podminky.urs.cz/item/CS_URS_2023_01/181951112"/>
    <hyperlink ref="F161" r:id="rId11" display="https://podminky.urs.cz/item/CS_URS_2023_01/212751104"/>
    <hyperlink ref="F167" r:id="rId12" display="https://podminky.urs.cz/item/CS_URS_2023_01/273313511"/>
    <hyperlink ref="F174" r:id="rId13" display="https://podminky.urs.cz/item/CS_URS_2023_01/451573111"/>
    <hyperlink ref="F186" r:id="rId14" display="https://podminky.urs.cz/item/CS_URS_2023_01/871315241"/>
    <hyperlink ref="F196" r:id="rId15" display="https://podminky.urs.cz/item/CS_URS_2023_01/877315211"/>
    <hyperlink ref="F203" r:id="rId16" display="https://podminky.urs.cz/item/CS_URS_2023_01/139951123"/>
    <hyperlink ref="F208" r:id="rId17" display="https://podminky.urs.cz/item/CS_URS_2023_01/998276101"/>
    <hyperlink ref="F213" r:id="rId18" display="https://podminky.urs.cz/item/CS_URS_2023_01/220731051"/>
    <hyperlink ref="F217" r:id="rId19" display="https://podminky.urs.cz/item/CS_URS_2023_01/359901211"/>
    <hyperlink ref="F220" r:id="rId20" display="https://podminky.urs.cz/item/CS_URS_2023_01/230170004"/>
    <hyperlink ref="F223" r:id="rId21" display="https://podminky.urs.cz/item/CS_URS_2023_01/89231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  <c r="AZ2" s="271" t="s">
        <v>1701</v>
      </c>
      <c r="BA2" s="271" t="s">
        <v>19</v>
      </c>
      <c r="BB2" s="271" t="s">
        <v>19</v>
      </c>
      <c r="BC2" s="271" t="s">
        <v>1865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1703</v>
      </c>
      <c r="BA3" s="271" t="s">
        <v>19</v>
      </c>
      <c r="BB3" s="271" t="s">
        <v>19</v>
      </c>
      <c r="BC3" s="271" t="s">
        <v>1866</v>
      </c>
      <c r="BD3" s="271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  <c r="AZ4" s="271" t="s">
        <v>1705</v>
      </c>
      <c r="BA4" s="271" t="s">
        <v>19</v>
      </c>
      <c r="BB4" s="271" t="s">
        <v>19</v>
      </c>
      <c r="BC4" s="271" t="s">
        <v>1867</v>
      </c>
      <c r="BD4" s="271" t="s">
        <v>86</v>
      </c>
    </row>
    <row r="5" s="1" customFormat="1" ht="6.96" customHeight="1">
      <c r="B5" s="20"/>
      <c r="L5" s="20"/>
      <c r="AZ5" s="271" t="s">
        <v>1707</v>
      </c>
      <c r="BA5" s="271" t="s">
        <v>19</v>
      </c>
      <c r="BB5" s="271" t="s">
        <v>19</v>
      </c>
      <c r="BC5" s="271" t="s">
        <v>1868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1709</v>
      </c>
      <c r="BA6" s="271" t="s">
        <v>19</v>
      </c>
      <c r="BB6" s="271" t="s">
        <v>19</v>
      </c>
      <c r="BC6" s="271" t="s">
        <v>1869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ROUND((SUM(BE89:BE285)),  2)</f>
        <v>0</v>
      </c>
      <c r="G33" s="38"/>
      <c r="H33" s="38"/>
      <c r="I33" s="148">
        <v>0.20999999999999999</v>
      </c>
      <c r="J33" s="147">
        <f>ROUND(((SUM(BE89:BE285))*I33),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ROUND((SUM(BF89:BF285)),  2)</f>
        <v>0</v>
      </c>
      <c r="G34" s="38"/>
      <c r="H34" s="38"/>
      <c r="I34" s="148">
        <v>0.14999999999999999</v>
      </c>
      <c r="J34" s="147">
        <f>ROUND(((SUM(BF89:BF285))*I34),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ROUND((SUM(BG89:BG285)),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ROUND((SUM(BH89:BH285)),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ROUND((SUM(BI89:BI285)),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351 - Přeložka vodovodu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J164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1712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618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283</v>
      </c>
      <c r="E65" s="174"/>
      <c r="F65" s="174"/>
      <c r="G65" s="174"/>
      <c r="H65" s="174"/>
      <c r="I65" s="174"/>
      <c r="J65" s="175">
        <f>J256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284</v>
      </c>
      <c r="E66" s="168"/>
      <c r="F66" s="168"/>
      <c r="G66" s="168"/>
      <c r="H66" s="168"/>
      <c r="I66" s="168"/>
      <c r="J66" s="169">
        <f>J260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1871</v>
      </c>
      <c r="E67" s="174"/>
      <c r="F67" s="174"/>
      <c r="G67" s="174"/>
      <c r="H67" s="174"/>
      <c r="I67" s="174"/>
      <c r="J67" s="175">
        <f>J261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619</v>
      </c>
      <c r="E68" s="168"/>
      <c r="F68" s="168"/>
      <c r="G68" s="168"/>
      <c r="H68" s="168"/>
      <c r="I68" s="168"/>
      <c r="J68" s="169">
        <f>J266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1713</v>
      </c>
      <c r="E69" s="174"/>
      <c r="F69" s="174"/>
      <c r="G69" s="174"/>
      <c r="H69" s="174"/>
      <c r="I69" s="174"/>
      <c r="J69" s="175">
        <f>J267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351 - Přeložka vodovodu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 xml:space="preserve"> 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137</v>
      </c>
      <c r="D88" s="180" t="s">
        <v>61</v>
      </c>
      <c r="E88" s="180" t="s">
        <v>57</v>
      </c>
      <c r="F88" s="180" t="s">
        <v>58</v>
      </c>
      <c r="G88" s="180" t="s">
        <v>138</v>
      </c>
      <c r="H88" s="180" t="s">
        <v>139</v>
      </c>
      <c r="I88" s="180" t="s">
        <v>140</v>
      </c>
      <c r="J88" s="181" t="s">
        <v>128</v>
      </c>
      <c r="K88" s="182" t="s">
        <v>141</v>
      </c>
      <c r="L88" s="183"/>
      <c r="M88" s="92" t="s">
        <v>19</v>
      </c>
      <c r="N88" s="93" t="s">
        <v>46</v>
      </c>
      <c r="O88" s="93" t="s">
        <v>142</v>
      </c>
      <c r="P88" s="93" t="s">
        <v>143</v>
      </c>
      <c r="Q88" s="93" t="s">
        <v>144</v>
      </c>
      <c r="R88" s="93" t="s">
        <v>145</v>
      </c>
      <c r="S88" s="93" t="s">
        <v>146</v>
      </c>
      <c r="T88" s="94" t="s">
        <v>147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148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P90+P260+P266</f>
        <v>0</v>
      </c>
      <c r="Q89" s="96"/>
      <c r="R89" s="186">
        <f>R90+R260+R266</f>
        <v>37.644907199175002</v>
      </c>
      <c r="S89" s="96"/>
      <c r="T89" s="187">
        <f>T90+T260+T266</f>
        <v>0.185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129</v>
      </c>
      <c r="BK89" s="188">
        <f>BK90+BK260+BK266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286</v>
      </c>
      <c r="F90" s="192" t="s">
        <v>287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P91+P164+P171+P179+P256</f>
        <v>0</v>
      </c>
      <c r="Q90" s="197"/>
      <c r="R90" s="198">
        <f>R91+R164+R171+R179+R256</f>
        <v>36.726111050175</v>
      </c>
      <c r="S90" s="197"/>
      <c r="T90" s="199">
        <f>T91+T164+T171+T179+T256</f>
        <v>0.185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152</v>
      </c>
      <c r="BK90" s="202">
        <f>BK91+BK164+BK171+BK179+BK256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288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SUM(P92:P163)</f>
        <v>0</v>
      </c>
      <c r="Q91" s="197"/>
      <c r="R91" s="198">
        <f>SUM(R92:R163)</f>
        <v>29.003810940300003</v>
      </c>
      <c r="S91" s="197"/>
      <c r="T91" s="199">
        <f>SUM(T92:T163)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152</v>
      </c>
      <c r="BK91" s="202">
        <f>SUM(BK92:BK163)</f>
        <v>0</v>
      </c>
    </row>
    <row r="92" s="2" customFormat="1" ht="33" customHeight="1">
      <c r="A92" s="38"/>
      <c r="B92" s="39"/>
      <c r="C92" s="205" t="s">
        <v>84</v>
      </c>
      <c r="D92" s="205" t="s">
        <v>155</v>
      </c>
      <c r="E92" s="206" t="s">
        <v>1714</v>
      </c>
      <c r="F92" s="207" t="s">
        <v>1715</v>
      </c>
      <c r="G92" s="208" t="s">
        <v>407</v>
      </c>
      <c r="H92" s="209">
        <v>99.864999999999995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175</v>
      </c>
      <c r="AT92" s="217" t="s">
        <v>155</v>
      </c>
      <c r="AU92" s="217" t="s">
        <v>86</v>
      </c>
      <c r="AY92" s="17" t="s">
        <v>152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175</v>
      </c>
      <c r="BM92" s="217" t="s">
        <v>1872</v>
      </c>
    </row>
    <row r="93" s="2" customFormat="1">
      <c r="A93" s="38"/>
      <c r="B93" s="39"/>
      <c r="C93" s="40"/>
      <c r="D93" s="219" t="s">
        <v>160</v>
      </c>
      <c r="E93" s="40"/>
      <c r="F93" s="220" t="s">
        <v>1717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2" customFormat="1">
      <c r="A94" s="38"/>
      <c r="B94" s="39"/>
      <c r="C94" s="40"/>
      <c r="D94" s="224" t="s">
        <v>161</v>
      </c>
      <c r="E94" s="40"/>
      <c r="F94" s="225" t="s">
        <v>1718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86</v>
      </c>
    </row>
    <row r="95" s="15" customFormat="1">
      <c r="A95" s="15"/>
      <c r="B95" s="272"/>
      <c r="C95" s="273"/>
      <c r="D95" s="219" t="s">
        <v>237</v>
      </c>
      <c r="E95" s="274" t="s">
        <v>19</v>
      </c>
      <c r="F95" s="275" t="s">
        <v>1719</v>
      </c>
      <c r="G95" s="273"/>
      <c r="H95" s="274" t="s">
        <v>19</v>
      </c>
      <c r="I95" s="276"/>
      <c r="J95" s="273"/>
      <c r="K95" s="273"/>
      <c r="L95" s="277"/>
      <c r="M95" s="278"/>
      <c r="N95" s="279"/>
      <c r="O95" s="279"/>
      <c r="P95" s="279"/>
      <c r="Q95" s="279"/>
      <c r="R95" s="279"/>
      <c r="S95" s="279"/>
      <c r="T95" s="280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81" t="s">
        <v>237</v>
      </c>
      <c r="AU95" s="281" t="s">
        <v>86</v>
      </c>
      <c r="AV95" s="15" t="s">
        <v>84</v>
      </c>
      <c r="AW95" s="15" t="s">
        <v>37</v>
      </c>
      <c r="AX95" s="15" t="s">
        <v>76</v>
      </c>
      <c r="AY95" s="281" t="s">
        <v>152</v>
      </c>
    </row>
    <row r="96" s="15" customFormat="1">
      <c r="A96" s="15"/>
      <c r="B96" s="272"/>
      <c r="C96" s="273"/>
      <c r="D96" s="219" t="s">
        <v>237</v>
      </c>
      <c r="E96" s="274" t="s">
        <v>19</v>
      </c>
      <c r="F96" s="275" t="s">
        <v>115</v>
      </c>
      <c r="G96" s="273"/>
      <c r="H96" s="274" t="s">
        <v>19</v>
      </c>
      <c r="I96" s="276"/>
      <c r="J96" s="273"/>
      <c r="K96" s="273"/>
      <c r="L96" s="277"/>
      <c r="M96" s="278"/>
      <c r="N96" s="279"/>
      <c r="O96" s="279"/>
      <c r="P96" s="279"/>
      <c r="Q96" s="279"/>
      <c r="R96" s="279"/>
      <c r="S96" s="279"/>
      <c r="T96" s="28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81" t="s">
        <v>237</v>
      </c>
      <c r="AU96" s="281" t="s">
        <v>86</v>
      </c>
      <c r="AV96" s="15" t="s">
        <v>84</v>
      </c>
      <c r="AW96" s="15" t="s">
        <v>37</v>
      </c>
      <c r="AX96" s="15" t="s">
        <v>76</v>
      </c>
      <c r="AY96" s="281" t="s">
        <v>152</v>
      </c>
    </row>
    <row r="97" s="13" customFormat="1">
      <c r="A97" s="13"/>
      <c r="B97" s="227"/>
      <c r="C97" s="228"/>
      <c r="D97" s="219" t="s">
        <v>237</v>
      </c>
      <c r="E97" s="229" t="s">
        <v>19</v>
      </c>
      <c r="F97" s="230" t="s">
        <v>1873</v>
      </c>
      <c r="G97" s="228"/>
      <c r="H97" s="231">
        <v>51.765000000000001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237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152</v>
      </c>
    </row>
    <row r="98" s="15" customFormat="1">
      <c r="A98" s="15"/>
      <c r="B98" s="272"/>
      <c r="C98" s="273"/>
      <c r="D98" s="219" t="s">
        <v>237</v>
      </c>
      <c r="E98" s="274" t="s">
        <v>19</v>
      </c>
      <c r="F98" s="275" t="s">
        <v>1874</v>
      </c>
      <c r="G98" s="273"/>
      <c r="H98" s="274" t="s">
        <v>19</v>
      </c>
      <c r="I98" s="276"/>
      <c r="J98" s="273"/>
      <c r="K98" s="273"/>
      <c r="L98" s="277"/>
      <c r="M98" s="278"/>
      <c r="N98" s="279"/>
      <c r="O98" s="279"/>
      <c r="P98" s="279"/>
      <c r="Q98" s="279"/>
      <c r="R98" s="279"/>
      <c r="S98" s="279"/>
      <c r="T98" s="280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81" t="s">
        <v>237</v>
      </c>
      <c r="AU98" s="281" t="s">
        <v>86</v>
      </c>
      <c r="AV98" s="15" t="s">
        <v>84</v>
      </c>
      <c r="AW98" s="15" t="s">
        <v>37</v>
      </c>
      <c r="AX98" s="15" t="s">
        <v>76</v>
      </c>
      <c r="AY98" s="281" t="s">
        <v>152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1875</v>
      </c>
      <c r="G99" s="228"/>
      <c r="H99" s="231">
        <v>48.100000000000001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152</v>
      </c>
    </row>
    <row r="100" s="14" customFormat="1">
      <c r="A100" s="14"/>
      <c r="B100" s="242"/>
      <c r="C100" s="243"/>
      <c r="D100" s="219" t="s">
        <v>237</v>
      </c>
      <c r="E100" s="244" t="s">
        <v>1707</v>
      </c>
      <c r="F100" s="245" t="s">
        <v>302</v>
      </c>
      <c r="G100" s="243"/>
      <c r="H100" s="246">
        <v>99.865000000000009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237</v>
      </c>
      <c r="AU100" s="252" t="s">
        <v>86</v>
      </c>
      <c r="AV100" s="14" t="s">
        <v>175</v>
      </c>
      <c r="AW100" s="14" t="s">
        <v>37</v>
      </c>
      <c r="AX100" s="14" t="s">
        <v>84</v>
      </c>
      <c r="AY100" s="252" t="s">
        <v>152</v>
      </c>
    </row>
    <row r="101" s="2" customFormat="1" ht="21.75" customHeight="1">
      <c r="A101" s="38"/>
      <c r="B101" s="39"/>
      <c r="C101" s="205" t="s">
        <v>86</v>
      </c>
      <c r="D101" s="205" t="s">
        <v>155</v>
      </c>
      <c r="E101" s="206" t="s">
        <v>1722</v>
      </c>
      <c r="F101" s="207" t="s">
        <v>1723</v>
      </c>
      <c r="G101" s="208" t="s">
        <v>291</v>
      </c>
      <c r="H101" s="209">
        <v>103.53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0.00083850999999999999</v>
      </c>
      <c r="R101" s="215">
        <f>Q101*H101</f>
        <v>0.0868109403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175</v>
      </c>
      <c r="AT101" s="217" t="s">
        <v>155</v>
      </c>
      <c r="AU101" s="217" t="s">
        <v>86</v>
      </c>
      <c r="AY101" s="17" t="s">
        <v>152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175</v>
      </c>
      <c r="BM101" s="217" t="s">
        <v>1876</v>
      </c>
    </row>
    <row r="102" s="2" customFormat="1">
      <c r="A102" s="38"/>
      <c r="B102" s="39"/>
      <c r="C102" s="40"/>
      <c r="D102" s="219" t="s">
        <v>160</v>
      </c>
      <c r="E102" s="40"/>
      <c r="F102" s="220" t="s">
        <v>1725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2" customFormat="1">
      <c r="A103" s="38"/>
      <c r="B103" s="39"/>
      <c r="C103" s="40"/>
      <c r="D103" s="224" t="s">
        <v>161</v>
      </c>
      <c r="E103" s="40"/>
      <c r="F103" s="225" t="s">
        <v>1726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161</v>
      </c>
      <c r="AU103" s="17" t="s">
        <v>86</v>
      </c>
    </row>
    <row r="104" s="15" customFormat="1">
      <c r="A104" s="15"/>
      <c r="B104" s="272"/>
      <c r="C104" s="273"/>
      <c r="D104" s="219" t="s">
        <v>237</v>
      </c>
      <c r="E104" s="274" t="s">
        <v>19</v>
      </c>
      <c r="F104" s="275" t="s">
        <v>1727</v>
      </c>
      <c r="G104" s="273"/>
      <c r="H104" s="274" t="s">
        <v>19</v>
      </c>
      <c r="I104" s="276"/>
      <c r="J104" s="273"/>
      <c r="K104" s="273"/>
      <c r="L104" s="277"/>
      <c r="M104" s="278"/>
      <c r="N104" s="279"/>
      <c r="O104" s="279"/>
      <c r="P104" s="279"/>
      <c r="Q104" s="279"/>
      <c r="R104" s="279"/>
      <c r="S104" s="279"/>
      <c r="T104" s="280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81" t="s">
        <v>237</v>
      </c>
      <c r="AU104" s="281" t="s">
        <v>86</v>
      </c>
      <c r="AV104" s="15" t="s">
        <v>84</v>
      </c>
      <c r="AW104" s="15" t="s">
        <v>37</v>
      </c>
      <c r="AX104" s="15" t="s">
        <v>76</v>
      </c>
      <c r="AY104" s="281" t="s">
        <v>152</v>
      </c>
    </row>
    <row r="105" s="15" customFormat="1">
      <c r="A105" s="15"/>
      <c r="B105" s="272"/>
      <c r="C105" s="273"/>
      <c r="D105" s="219" t="s">
        <v>237</v>
      </c>
      <c r="E105" s="274" t="s">
        <v>19</v>
      </c>
      <c r="F105" s="275" t="s">
        <v>1877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237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152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1878</v>
      </c>
      <c r="G106" s="228"/>
      <c r="H106" s="231">
        <v>103.53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152</v>
      </c>
    </row>
    <row r="107" s="2" customFormat="1" ht="24.15" customHeight="1">
      <c r="A107" s="38"/>
      <c r="B107" s="39"/>
      <c r="C107" s="205" t="s">
        <v>170</v>
      </c>
      <c r="D107" s="205" t="s">
        <v>155</v>
      </c>
      <c r="E107" s="206" t="s">
        <v>1729</v>
      </c>
      <c r="F107" s="207" t="s">
        <v>1730</v>
      </c>
      <c r="G107" s="208" t="s">
        <v>291</v>
      </c>
      <c r="H107" s="209">
        <v>103.53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175</v>
      </c>
      <c r="AT107" s="217" t="s">
        <v>155</v>
      </c>
      <c r="AU107" s="217" t="s">
        <v>86</v>
      </c>
      <c r="AY107" s="17" t="s">
        <v>152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175</v>
      </c>
      <c r="BM107" s="217" t="s">
        <v>1879</v>
      </c>
    </row>
    <row r="108" s="2" customFormat="1">
      <c r="A108" s="38"/>
      <c r="B108" s="39"/>
      <c r="C108" s="40"/>
      <c r="D108" s="219" t="s">
        <v>160</v>
      </c>
      <c r="E108" s="40"/>
      <c r="F108" s="220" t="s">
        <v>1732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86</v>
      </c>
    </row>
    <row r="109" s="2" customFormat="1">
      <c r="A109" s="38"/>
      <c r="B109" s="39"/>
      <c r="C109" s="40"/>
      <c r="D109" s="224" t="s">
        <v>161</v>
      </c>
      <c r="E109" s="40"/>
      <c r="F109" s="225" t="s">
        <v>1733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161</v>
      </c>
      <c r="AU109" s="17" t="s">
        <v>86</v>
      </c>
    </row>
    <row r="110" s="15" customFormat="1">
      <c r="A110" s="15"/>
      <c r="B110" s="272"/>
      <c r="C110" s="273"/>
      <c r="D110" s="219" t="s">
        <v>237</v>
      </c>
      <c r="E110" s="274" t="s">
        <v>19</v>
      </c>
      <c r="F110" s="275" t="s">
        <v>1727</v>
      </c>
      <c r="G110" s="273"/>
      <c r="H110" s="274" t="s">
        <v>19</v>
      </c>
      <c r="I110" s="276"/>
      <c r="J110" s="273"/>
      <c r="K110" s="273"/>
      <c r="L110" s="277"/>
      <c r="M110" s="278"/>
      <c r="N110" s="279"/>
      <c r="O110" s="279"/>
      <c r="P110" s="279"/>
      <c r="Q110" s="279"/>
      <c r="R110" s="279"/>
      <c r="S110" s="279"/>
      <c r="T110" s="280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81" t="s">
        <v>237</v>
      </c>
      <c r="AU110" s="281" t="s">
        <v>86</v>
      </c>
      <c r="AV110" s="15" t="s">
        <v>84</v>
      </c>
      <c r="AW110" s="15" t="s">
        <v>37</v>
      </c>
      <c r="AX110" s="15" t="s">
        <v>76</v>
      </c>
      <c r="AY110" s="281" t="s">
        <v>152</v>
      </c>
    </row>
    <row r="111" s="15" customFormat="1">
      <c r="A111" s="15"/>
      <c r="B111" s="272"/>
      <c r="C111" s="273"/>
      <c r="D111" s="219" t="s">
        <v>237</v>
      </c>
      <c r="E111" s="274" t="s">
        <v>19</v>
      </c>
      <c r="F111" s="275" t="s">
        <v>1877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237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152</v>
      </c>
    </row>
    <row r="112" s="13" customFormat="1">
      <c r="A112" s="13"/>
      <c r="B112" s="227"/>
      <c r="C112" s="228"/>
      <c r="D112" s="219" t="s">
        <v>237</v>
      </c>
      <c r="E112" s="229" t="s">
        <v>19</v>
      </c>
      <c r="F112" s="230" t="s">
        <v>1878</v>
      </c>
      <c r="G112" s="228"/>
      <c r="H112" s="231">
        <v>103.53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237</v>
      </c>
      <c r="AU112" s="237" t="s">
        <v>86</v>
      </c>
      <c r="AV112" s="13" t="s">
        <v>86</v>
      </c>
      <c r="AW112" s="13" t="s">
        <v>37</v>
      </c>
      <c r="AX112" s="13" t="s">
        <v>84</v>
      </c>
      <c r="AY112" s="237" t="s">
        <v>152</v>
      </c>
    </row>
    <row r="113" s="2" customFormat="1" ht="37.8" customHeight="1">
      <c r="A113" s="38"/>
      <c r="B113" s="39"/>
      <c r="C113" s="205" t="s">
        <v>175</v>
      </c>
      <c r="D113" s="205" t="s">
        <v>155</v>
      </c>
      <c r="E113" s="206" t="s">
        <v>1734</v>
      </c>
      <c r="F113" s="207" t="s">
        <v>1735</v>
      </c>
      <c r="G113" s="208" t="s">
        <v>407</v>
      </c>
      <c r="H113" s="209">
        <v>19.635000000000002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175</v>
      </c>
      <c r="AT113" s="217" t="s">
        <v>155</v>
      </c>
      <c r="AU113" s="217" t="s">
        <v>86</v>
      </c>
      <c r="AY113" s="17" t="s">
        <v>152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175</v>
      </c>
      <c r="BM113" s="217" t="s">
        <v>1880</v>
      </c>
    </row>
    <row r="114" s="2" customFormat="1">
      <c r="A114" s="38"/>
      <c r="B114" s="39"/>
      <c r="C114" s="40"/>
      <c r="D114" s="219" t="s">
        <v>160</v>
      </c>
      <c r="E114" s="40"/>
      <c r="F114" s="220" t="s">
        <v>1737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>
      <c r="A115" s="38"/>
      <c r="B115" s="39"/>
      <c r="C115" s="40"/>
      <c r="D115" s="224" t="s">
        <v>161</v>
      </c>
      <c r="E115" s="40"/>
      <c r="F115" s="225" t="s">
        <v>1738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161</v>
      </c>
      <c r="AU115" s="17" t="s">
        <v>86</v>
      </c>
    </row>
    <row r="116" s="2" customFormat="1">
      <c r="A116" s="38"/>
      <c r="B116" s="39"/>
      <c r="C116" s="40"/>
      <c r="D116" s="219" t="s">
        <v>163</v>
      </c>
      <c r="E116" s="40"/>
      <c r="F116" s="226" t="s">
        <v>1739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163</v>
      </c>
      <c r="AU116" s="17" t="s">
        <v>86</v>
      </c>
    </row>
    <row r="117" s="15" customFormat="1">
      <c r="A117" s="15"/>
      <c r="B117" s="272"/>
      <c r="C117" s="273"/>
      <c r="D117" s="219" t="s">
        <v>237</v>
      </c>
      <c r="E117" s="274" t="s">
        <v>19</v>
      </c>
      <c r="F117" s="275" t="s">
        <v>1740</v>
      </c>
      <c r="G117" s="273"/>
      <c r="H117" s="274" t="s">
        <v>19</v>
      </c>
      <c r="I117" s="276"/>
      <c r="J117" s="273"/>
      <c r="K117" s="273"/>
      <c r="L117" s="277"/>
      <c r="M117" s="278"/>
      <c r="N117" s="279"/>
      <c r="O117" s="279"/>
      <c r="P117" s="279"/>
      <c r="Q117" s="279"/>
      <c r="R117" s="279"/>
      <c r="S117" s="279"/>
      <c r="T117" s="28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81" t="s">
        <v>237</v>
      </c>
      <c r="AU117" s="281" t="s">
        <v>86</v>
      </c>
      <c r="AV117" s="15" t="s">
        <v>84</v>
      </c>
      <c r="AW117" s="15" t="s">
        <v>37</v>
      </c>
      <c r="AX117" s="15" t="s">
        <v>76</v>
      </c>
      <c r="AY117" s="281" t="s">
        <v>152</v>
      </c>
    </row>
    <row r="118" s="13" customFormat="1">
      <c r="A118" s="13"/>
      <c r="B118" s="227"/>
      <c r="C118" s="228"/>
      <c r="D118" s="219" t="s">
        <v>237</v>
      </c>
      <c r="E118" s="229" t="s">
        <v>19</v>
      </c>
      <c r="F118" s="230" t="s">
        <v>1707</v>
      </c>
      <c r="G118" s="228"/>
      <c r="H118" s="231">
        <v>99.864999999999995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237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152</v>
      </c>
    </row>
    <row r="119" s="13" customFormat="1">
      <c r="A119" s="13"/>
      <c r="B119" s="227"/>
      <c r="C119" s="228"/>
      <c r="D119" s="219" t="s">
        <v>237</v>
      </c>
      <c r="E119" s="229" t="s">
        <v>19</v>
      </c>
      <c r="F119" s="230" t="s">
        <v>1741</v>
      </c>
      <c r="G119" s="228"/>
      <c r="H119" s="231">
        <v>-80.230000000000004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237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152</v>
      </c>
    </row>
    <row r="120" s="14" customFormat="1">
      <c r="A120" s="14"/>
      <c r="B120" s="242"/>
      <c r="C120" s="243"/>
      <c r="D120" s="219" t="s">
        <v>237</v>
      </c>
      <c r="E120" s="244" t="s">
        <v>1705</v>
      </c>
      <c r="F120" s="245" t="s">
        <v>302</v>
      </c>
      <c r="G120" s="243"/>
      <c r="H120" s="246">
        <v>19.635000000000002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237</v>
      </c>
      <c r="AU120" s="252" t="s">
        <v>86</v>
      </c>
      <c r="AV120" s="14" t="s">
        <v>175</v>
      </c>
      <c r="AW120" s="14" t="s">
        <v>37</v>
      </c>
      <c r="AX120" s="14" t="s">
        <v>84</v>
      </c>
      <c r="AY120" s="252" t="s">
        <v>152</v>
      </c>
    </row>
    <row r="121" s="2" customFormat="1" ht="37.8" customHeight="1">
      <c r="A121" s="38"/>
      <c r="B121" s="39"/>
      <c r="C121" s="205" t="s">
        <v>151</v>
      </c>
      <c r="D121" s="205" t="s">
        <v>155</v>
      </c>
      <c r="E121" s="206" t="s">
        <v>1742</v>
      </c>
      <c r="F121" s="207" t="s">
        <v>1743</v>
      </c>
      <c r="G121" s="208" t="s">
        <v>407</v>
      </c>
      <c r="H121" s="209">
        <v>294.52499999999998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47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175</v>
      </c>
      <c r="AT121" s="217" t="s">
        <v>155</v>
      </c>
      <c r="AU121" s="217" t="s">
        <v>86</v>
      </c>
      <c r="AY121" s="17" t="s">
        <v>152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84</v>
      </c>
      <c r="BK121" s="218">
        <f>ROUND(I121*H121,2)</f>
        <v>0</v>
      </c>
      <c r="BL121" s="17" t="s">
        <v>175</v>
      </c>
      <c r="BM121" s="217" t="s">
        <v>1881</v>
      </c>
    </row>
    <row r="122" s="2" customFormat="1">
      <c r="A122" s="38"/>
      <c r="B122" s="39"/>
      <c r="C122" s="40"/>
      <c r="D122" s="219" t="s">
        <v>160</v>
      </c>
      <c r="E122" s="40"/>
      <c r="F122" s="220" t="s">
        <v>1745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2" customFormat="1">
      <c r="A123" s="38"/>
      <c r="B123" s="39"/>
      <c r="C123" s="40"/>
      <c r="D123" s="224" t="s">
        <v>161</v>
      </c>
      <c r="E123" s="40"/>
      <c r="F123" s="225" t="s">
        <v>1746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161</v>
      </c>
      <c r="AU123" s="17" t="s">
        <v>86</v>
      </c>
    </row>
    <row r="124" s="2" customFormat="1">
      <c r="A124" s="38"/>
      <c r="B124" s="39"/>
      <c r="C124" s="40"/>
      <c r="D124" s="219" t="s">
        <v>163</v>
      </c>
      <c r="E124" s="40"/>
      <c r="F124" s="226" t="s">
        <v>1739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163</v>
      </c>
      <c r="AU124" s="17" t="s">
        <v>86</v>
      </c>
    </row>
    <row r="125" s="15" customFormat="1">
      <c r="A125" s="15"/>
      <c r="B125" s="272"/>
      <c r="C125" s="273"/>
      <c r="D125" s="219" t="s">
        <v>237</v>
      </c>
      <c r="E125" s="274" t="s">
        <v>19</v>
      </c>
      <c r="F125" s="275" t="s">
        <v>1747</v>
      </c>
      <c r="G125" s="273"/>
      <c r="H125" s="274" t="s">
        <v>19</v>
      </c>
      <c r="I125" s="276"/>
      <c r="J125" s="273"/>
      <c r="K125" s="273"/>
      <c r="L125" s="277"/>
      <c r="M125" s="278"/>
      <c r="N125" s="279"/>
      <c r="O125" s="279"/>
      <c r="P125" s="279"/>
      <c r="Q125" s="279"/>
      <c r="R125" s="279"/>
      <c r="S125" s="279"/>
      <c r="T125" s="28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1" t="s">
        <v>237</v>
      </c>
      <c r="AU125" s="281" t="s">
        <v>86</v>
      </c>
      <c r="AV125" s="15" t="s">
        <v>84</v>
      </c>
      <c r="AW125" s="15" t="s">
        <v>37</v>
      </c>
      <c r="AX125" s="15" t="s">
        <v>76</v>
      </c>
      <c r="AY125" s="281" t="s">
        <v>152</v>
      </c>
    </row>
    <row r="126" s="13" customFormat="1">
      <c r="A126" s="13"/>
      <c r="B126" s="227"/>
      <c r="C126" s="228"/>
      <c r="D126" s="219" t="s">
        <v>237</v>
      </c>
      <c r="E126" s="229" t="s">
        <v>19</v>
      </c>
      <c r="F126" s="230" t="s">
        <v>1748</v>
      </c>
      <c r="G126" s="228"/>
      <c r="H126" s="231">
        <v>294.52499999999998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237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152</v>
      </c>
    </row>
    <row r="127" s="14" customFormat="1">
      <c r="A127" s="14"/>
      <c r="B127" s="242"/>
      <c r="C127" s="243"/>
      <c r="D127" s="219" t="s">
        <v>237</v>
      </c>
      <c r="E127" s="244" t="s">
        <v>19</v>
      </c>
      <c r="F127" s="245" t="s">
        <v>302</v>
      </c>
      <c r="G127" s="243"/>
      <c r="H127" s="246">
        <v>294.52499999999998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237</v>
      </c>
      <c r="AU127" s="252" t="s">
        <v>86</v>
      </c>
      <c r="AV127" s="14" t="s">
        <v>175</v>
      </c>
      <c r="AW127" s="14" t="s">
        <v>37</v>
      </c>
      <c r="AX127" s="14" t="s">
        <v>84</v>
      </c>
      <c r="AY127" s="252" t="s">
        <v>152</v>
      </c>
    </row>
    <row r="128" s="2" customFormat="1" ht="24.15" customHeight="1">
      <c r="A128" s="38"/>
      <c r="B128" s="39"/>
      <c r="C128" s="205" t="s">
        <v>185</v>
      </c>
      <c r="D128" s="205" t="s">
        <v>155</v>
      </c>
      <c r="E128" s="206" t="s">
        <v>1749</v>
      </c>
      <c r="F128" s="207" t="s">
        <v>548</v>
      </c>
      <c r="G128" s="208" t="s">
        <v>514</v>
      </c>
      <c r="H128" s="209">
        <v>35.343000000000004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175</v>
      </c>
      <c r="AT128" s="217" t="s">
        <v>155</v>
      </c>
      <c r="AU128" s="217" t="s">
        <v>86</v>
      </c>
      <c r="AY128" s="17" t="s">
        <v>152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175</v>
      </c>
      <c r="BM128" s="217" t="s">
        <v>1882</v>
      </c>
    </row>
    <row r="129" s="2" customFormat="1">
      <c r="A129" s="38"/>
      <c r="B129" s="39"/>
      <c r="C129" s="40"/>
      <c r="D129" s="219" t="s">
        <v>160</v>
      </c>
      <c r="E129" s="40"/>
      <c r="F129" s="220" t="s">
        <v>550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2" customFormat="1">
      <c r="A130" s="38"/>
      <c r="B130" s="39"/>
      <c r="C130" s="40"/>
      <c r="D130" s="224" t="s">
        <v>161</v>
      </c>
      <c r="E130" s="40"/>
      <c r="F130" s="225" t="s">
        <v>1751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161</v>
      </c>
      <c r="AU130" s="17" t="s">
        <v>86</v>
      </c>
    </row>
    <row r="131" s="2" customFormat="1">
      <c r="A131" s="38"/>
      <c r="B131" s="39"/>
      <c r="C131" s="40"/>
      <c r="D131" s="219" t="s">
        <v>163</v>
      </c>
      <c r="E131" s="40"/>
      <c r="F131" s="226" t="s">
        <v>1752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86</v>
      </c>
    </row>
    <row r="132" s="13" customFormat="1">
      <c r="A132" s="13"/>
      <c r="B132" s="227"/>
      <c r="C132" s="228"/>
      <c r="D132" s="219" t="s">
        <v>237</v>
      </c>
      <c r="E132" s="229" t="s">
        <v>19</v>
      </c>
      <c r="F132" s="230" t="s">
        <v>1753</v>
      </c>
      <c r="G132" s="228"/>
      <c r="H132" s="231">
        <v>35.343000000000004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237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152</v>
      </c>
    </row>
    <row r="133" s="14" customFormat="1">
      <c r="A133" s="14"/>
      <c r="B133" s="242"/>
      <c r="C133" s="243"/>
      <c r="D133" s="219" t="s">
        <v>237</v>
      </c>
      <c r="E133" s="244" t="s">
        <v>19</v>
      </c>
      <c r="F133" s="245" t="s">
        <v>302</v>
      </c>
      <c r="G133" s="243"/>
      <c r="H133" s="246">
        <v>35.343000000000004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237</v>
      </c>
      <c r="AU133" s="252" t="s">
        <v>86</v>
      </c>
      <c r="AV133" s="14" t="s">
        <v>175</v>
      </c>
      <c r="AW133" s="14" t="s">
        <v>37</v>
      </c>
      <c r="AX133" s="14" t="s">
        <v>84</v>
      </c>
      <c r="AY133" s="252" t="s">
        <v>152</v>
      </c>
    </row>
    <row r="134" s="2" customFormat="1" ht="16.5" customHeight="1">
      <c r="A134" s="38"/>
      <c r="B134" s="39"/>
      <c r="C134" s="205" t="s">
        <v>191</v>
      </c>
      <c r="D134" s="205" t="s">
        <v>155</v>
      </c>
      <c r="E134" s="206" t="s">
        <v>1754</v>
      </c>
      <c r="F134" s="207" t="s">
        <v>1755</v>
      </c>
      <c r="G134" s="208" t="s">
        <v>407</v>
      </c>
      <c r="H134" s="209">
        <v>19.635000000000002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175</v>
      </c>
      <c r="AT134" s="217" t="s">
        <v>155</v>
      </c>
      <c r="AU134" s="217" t="s">
        <v>86</v>
      </c>
      <c r="AY134" s="17" t="s">
        <v>152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175</v>
      </c>
      <c r="BM134" s="217" t="s">
        <v>1883</v>
      </c>
    </row>
    <row r="135" s="2" customFormat="1">
      <c r="A135" s="38"/>
      <c r="B135" s="39"/>
      <c r="C135" s="40"/>
      <c r="D135" s="219" t="s">
        <v>160</v>
      </c>
      <c r="E135" s="40"/>
      <c r="F135" s="220" t="s">
        <v>1757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2" customFormat="1">
      <c r="A136" s="38"/>
      <c r="B136" s="39"/>
      <c r="C136" s="40"/>
      <c r="D136" s="224" t="s">
        <v>161</v>
      </c>
      <c r="E136" s="40"/>
      <c r="F136" s="225" t="s">
        <v>1758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86</v>
      </c>
    </row>
    <row r="137" s="15" customFormat="1">
      <c r="A137" s="15"/>
      <c r="B137" s="272"/>
      <c r="C137" s="273"/>
      <c r="D137" s="219" t="s">
        <v>237</v>
      </c>
      <c r="E137" s="274" t="s">
        <v>19</v>
      </c>
      <c r="F137" s="275" t="s">
        <v>1759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237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152</v>
      </c>
    </row>
    <row r="138" s="13" customFormat="1">
      <c r="A138" s="13"/>
      <c r="B138" s="227"/>
      <c r="C138" s="228"/>
      <c r="D138" s="219" t="s">
        <v>237</v>
      </c>
      <c r="E138" s="229" t="s">
        <v>19</v>
      </c>
      <c r="F138" s="230" t="s">
        <v>1705</v>
      </c>
      <c r="G138" s="228"/>
      <c r="H138" s="231">
        <v>19.635000000000002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237</v>
      </c>
      <c r="AU138" s="237" t="s">
        <v>86</v>
      </c>
      <c r="AV138" s="13" t="s">
        <v>86</v>
      </c>
      <c r="AW138" s="13" t="s">
        <v>37</v>
      </c>
      <c r="AX138" s="13" t="s">
        <v>76</v>
      </c>
      <c r="AY138" s="237" t="s">
        <v>152</v>
      </c>
    </row>
    <row r="139" s="14" customFormat="1">
      <c r="A139" s="14"/>
      <c r="B139" s="242"/>
      <c r="C139" s="243"/>
      <c r="D139" s="219" t="s">
        <v>237</v>
      </c>
      <c r="E139" s="244" t="s">
        <v>19</v>
      </c>
      <c r="F139" s="245" t="s">
        <v>302</v>
      </c>
      <c r="G139" s="243"/>
      <c r="H139" s="246">
        <v>19.635000000000002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237</v>
      </c>
      <c r="AU139" s="252" t="s">
        <v>86</v>
      </c>
      <c r="AV139" s="14" t="s">
        <v>175</v>
      </c>
      <c r="AW139" s="14" t="s">
        <v>37</v>
      </c>
      <c r="AX139" s="14" t="s">
        <v>84</v>
      </c>
      <c r="AY139" s="252" t="s">
        <v>152</v>
      </c>
    </row>
    <row r="140" s="2" customFormat="1" ht="24.15" customHeight="1">
      <c r="A140" s="38"/>
      <c r="B140" s="39"/>
      <c r="C140" s="205" t="s">
        <v>197</v>
      </c>
      <c r="D140" s="205" t="s">
        <v>155</v>
      </c>
      <c r="E140" s="206" t="s">
        <v>1760</v>
      </c>
      <c r="F140" s="207" t="s">
        <v>1761</v>
      </c>
      <c r="G140" s="208" t="s">
        <v>407</v>
      </c>
      <c r="H140" s="209">
        <v>80.230000000000004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175</v>
      </c>
      <c r="AT140" s="217" t="s">
        <v>155</v>
      </c>
      <c r="AU140" s="217" t="s">
        <v>86</v>
      </c>
      <c r="AY140" s="17" t="s">
        <v>152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175</v>
      </c>
      <c r="BM140" s="217" t="s">
        <v>1884</v>
      </c>
    </row>
    <row r="141" s="2" customFormat="1">
      <c r="A141" s="38"/>
      <c r="B141" s="39"/>
      <c r="C141" s="40"/>
      <c r="D141" s="219" t="s">
        <v>160</v>
      </c>
      <c r="E141" s="40"/>
      <c r="F141" s="220" t="s">
        <v>1763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>
      <c r="A142" s="38"/>
      <c r="B142" s="39"/>
      <c r="C142" s="40"/>
      <c r="D142" s="224" t="s">
        <v>161</v>
      </c>
      <c r="E142" s="40"/>
      <c r="F142" s="225" t="s">
        <v>1764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161</v>
      </c>
      <c r="AU142" s="17" t="s">
        <v>86</v>
      </c>
    </row>
    <row r="143" s="15" customFormat="1">
      <c r="A143" s="15"/>
      <c r="B143" s="272"/>
      <c r="C143" s="273"/>
      <c r="D143" s="219" t="s">
        <v>237</v>
      </c>
      <c r="E143" s="274" t="s">
        <v>19</v>
      </c>
      <c r="F143" s="275" t="s">
        <v>115</v>
      </c>
      <c r="G143" s="273"/>
      <c r="H143" s="274" t="s">
        <v>19</v>
      </c>
      <c r="I143" s="276"/>
      <c r="J143" s="273"/>
      <c r="K143" s="273"/>
      <c r="L143" s="277"/>
      <c r="M143" s="278"/>
      <c r="N143" s="279"/>
      <c r="O143" s="279"/>
      <c r="P143" s="279"/>
      <c r="Q143" s="279"/>
      <c r="R143" s="279"/>
      <c r="S143" s="279"/>
      <c r="T143" s="28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1" t="s">
        <v>237</v>
      </c>
      <c r="AU143" s="281" t="s">
        <v>86</v>
      </c>
      <c r="AV143" s="15" t="s">
        <v>84</v>
      </c>
      <c r="AW143" s="15" t="s">
        <v>37</v>
      </c>
      <c r="AX143" s="15" t="s">
        <v>76</v>
      </c>
      <c r="AY143" s="281" t="s">
        <v>152</v>
      </c>
    </row>
    <row r="144" s="15" customFormat="1">
      <c r="A144" s="15"/>
      <c r="B144" s="272"/>
      <c r="C144" s="273"/>
      <c r="D144" s="219" t="s">
        <v>237</v>
      </c>
      <c r="E144" s="274" t="s">
        <v>19</v>
      </c>
      <c r="F144" s="275" t="s">
        <v>1766</v>
      </c>
      <c r="G144" s="273"/>
      <c r="H144" s="274" t="s">
        <v>19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237</v>
      </c>
      <c r="AU144" s="281" t="s">
        <v>86</v>
      </c>
      <c r="AV144" s="15" t="s">
        <v>84</v>
      </c>
      <c r="AW144" s="15" t="s">
        <v>37</v>
      </c>
      <c r="AX144" s="15" t="s">
        <v>76</v>
      </c>
      <c r="AY144" s="281" t="s">
        <v>152</v>
      </c>
    </row>
    <row r="145" s="13" customFormat="1">
      <c r="A145" s="13"/>
      <c r="B145" s="227"/>
      <c r="C145" s="228"/>
      <c r="D145" s="219" t="s">
        <v>237</v>
      </c>
      <c r="E145" s="229" t="s">
        <v>19</v>
      </c>
      <c r="F145" s="230" t="s">
        <v>1707</v>
      </c>
      <c r="G145" s="228"/>
      <c r="H145" s="231">
        <v>99.864999999999995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237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152</v>
      </c>
    </row>
    <row r="146" s="13" customFormat="1">
      <c r="A146" s="13"/>
      <c r="B146" s="227"/>
      <c r="C146" s="228"/>
      <c r="D146" s="219" t="s">
        <v>237</v>
      </c>
      <c r="E146" s="229" t="s">
        <v>19</v>
      </c>
      <c r="F146" s="230" t="s">
        <v>1767</v>
      </c>
      <c r="G146" s="228"/>
      <c r="H146" s="231">
        <v>-19.635000000000002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237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152</v>
      </c>
    </row>
    <row r="147" s="14" customFormat="1">
      <c r="A147" s="14"/>
      <c r="B147" s="242"/>
      <c r="C147" s="243"/>
      <c r="D147" s="219" t="s">
        <v>237</v>
      </c>
      <c r="E147" s="244" t="s">
        <v>1709</v>
      </c>
      <c r="F147" s="245" t="s">
        <v>302</v>
      </c>
      <c r="G147" s="243"/>
      <c r="H147" s="246">
        <v>80.230000000000004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237</v>
      </c>
      <c r="AU147" s="252" t="s">
        <v>86</v>
      </c>
      <c r="AV147" s="14" t="s">
        <v>175</v>
      </c>
      <c r="AW147" s="14" t="s">
        <v>37</v>
      </c>
      <c r="AX147" s="14" t="s">
        <v>84</v>
      </c>
      <c r="AY147" s="252" t="s">
        <v>152</v>
      </c>
    </row>
    <row r="148" s="2" customFormat="1" ht="24.15" customHeight="1">
      <c r="A148" s="38"/>
      <c r="B148" s="39"/>
      <c r="C148" s="205" t="s">
        <v>203</v>
      </c>
      <c r="D148" s="205" t="s">
        <v>155</v>
      </c>
      <c r="E148" s="206" t="s">
        <v>1768</v>
      </c>
      <c r="F148" s="207" t="s">
        <v>1769</v>
      </c>
      <c r="G148" s="208" t="s">
        <v>407</v>
      </c>
      <c r="H148" s="209">
        <v>16.065000000000001</v>
      </c>
      <c r="I148" s="210"/>
      <c r="J148" s="211">
        <f>ROUND(I148*H148,2)</f>
        <v>0</v>
      </c>
      <c r="K148" s="212"/>
      <c r="L148" s="44"/>
      <c r="M148" s="213" t="s">
        <v>19</v>
      </c>
      <c r="N148" s="214" t="s">
        <v>47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175</v>
      </c>
      <c r="AT148" s="217" t="s">
        <v>155</v>
      </c>
      <c r="AU148" s="217" t="s">
        <v>86</v>
      </c>
      <c r="AY148" s="17" t="s">
        <v>152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175</v>
      </c>
      <c r="BM148" s="217" t="s">
        <v>1885</v>
      </c>
    </row>
    <row r="149" s="2" customFormat="1">
      <c r="A149" s="38"/>
      <c r="B149" s="39"/>
      <c r="C149" s="40"/>
      <c r="D149" s="219" t="s">
        <v>160</v>
      </c>
      <c r="E149" s="40"/>
      <c r="F149" s="220" t="s">
        <v>1771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2" customFormat="1">
      <c r="A150" s="38"/>
      <c r="B150" s="39"/>
      <c r="C150" s="40"/>
      <c r="D150" s="224" t="s">
        <v>161</v>
      </c>
      <c r="E150" s="40"/>
      <c r="F150" s="225" t="s">
        <v>1772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161</v>
      </c>
      <c r="AU150" s="17" t="s">
        <v>86</v>
      </c>
    </row>
    <row r="151" s="15" customFormat="1">
      <c r="A151" s="15"/>
      <c r="B151" s="272"/>
      <c r="C151" s="273"/>
      <c r="D151" s="219" t="s">
        <v>237</v>
      </c>
      <c r="E151" s="274" t="s">
        <v>19</v>
      </c>
      <c r="F151" s="275" t="s">
        <v>1719</v>
      </c>
      <c r="G151" s="273"/>
      <c r="H151" s="274" t="s">
        <v>19</v>
      </c>
      <c r="I151" s="276"/>
      <c r="J151" s="273"/>
      <c r="K151" s="273"/>
      <c r="L151" s="277"/>
      <c r="M151" s="278"/>
      <c r="N151" s="279"/>
      <c r="O151" s="279"/>
      <c r="P151" s="279"/>
      <c r="Q151" s="279"/>
      <c r="R151" s="279"/>
      <c r="S151" s="279"/>
      <c r="T151" s="28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1" t="s">
        <v>237</v>
      </c>
      <c r="AU151" s="281" t="s">
        <v>86</v>
      </c>
      <c r="AV151" s="15" t="s">
        <v>84</v>
      </c>
      <c r="AW151" s="15" t="s">
        <v>37</v>
      </c>
      <c r="AX151" s="15" t="s">
        <v>76</v>
      </c>
      <c r="AY151" s="281" t="s">
        <v>152</v>
      </c>
    </row>
    <row r="152" s="13" customFormat="1">
      <c r="A152" s="13"/>
      <c r="B152" s="227"/>
      <c r="C152" s="228"/>
      <c r="D152" s="219" t="s">
        <v>237</v>
      </c>
      <c r="E152" s="229" t="s">
        <v>19</v>
      </c>
      <c r="F152" s="230" t="s">
        <v>1886</v>
      </c>
      <c r="G152" s="228"/>
      <c r="H152" s="231">
        <v>16.065000000000001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237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152</v>
      </c>
    </row>
    <row r="153" s="14" customFormat="1">
      <c r="A153" s="14"/>
      <c r="B153" s="242"/>
      <c r="C153" s="243"/>
      <c r="D153" s="219" t="s">
        <v>237</v>
      </c>
      <c r="E153" s="244" t="s">
        <v>1703</v>
      </c>
      <c r="F153" s="245" t="s">
        <v>302</v>
      </c>
      <c r="G153" s="243"/>
      <c r="H153" s="246">
        <v>16.065000000000001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237</v>
      </c>
      <c r="AU153" s="252" t="s">
        <v>86</v>
      </c>
      <c r="AV153" s="14" t="s">
        <v>175</v>
      </c>
      <c r="AW153" s="14" t="s">
        <v>37</v>
      </c>
      <c r="AX153" s="14" t="s">
        <v>84</v>
      </c>
      <c r="AY153" s="252" t="s">
        <v>152</v>
      </c>
    </row>
    <row r="154" s="2" customFormat="1" ht="16.5" customHeight="1">
      <c r="A154" s="38"/>
      <c r="B154" s="39"/>
      <c r="C154" s="257" t="s">
        <v>211</v>
      </c>
      <c r="D154" s="257" t="s">
        <v>686</v>
      </c>
      <c r="E154" s="258" t="s">
        <v>1774</v>
      </c>
      <c r="F154" s="259" t="s">
        <v>1775</v>
      </c>
      <c r="G154" s="260" t="s">
        <v>514</v>
      </c>
      <c r="H154" s="261">
        <v>28.917000000000002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28.917000000000002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197</v>
      </c>
      <c r="AT154" s="217" t="s">
        <v>686</v>
      </c>
      <c r="AU154" s="217" t="s">
        <v>86</v>
      </c>
      <c r="AY154" s="17" t="s">
        <v>152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175</v>
      </c>
      <c r="BM154" s="217" t="s">
        <v>1887</v>
      </c>
    </row>
    <row r="155" s="2" customFormat="1">
      <c r="A155" s="38"/>
      <c r="B155" s="39"/>
      <c r="C155" s="40"/>
      <c r="D155" s="219" t="s">
        <v>160</v>
      </c>
      <c r="E155" s="40"/>
      <c r="F155" s="220" t="s">
        <v>1775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86</v>
      </c>
    </row>
    <row r="156" s="13" customFormat="1">
      <c r="A156" s="13"/>
      <c r="B156" s="227"/>
      <c r="C156" s="228"/>
      <c r="D156" s="219" t="s">
        <v>237</v>
      </c>
      <c r="E156" s="229" t="s">
        <v>19</v>
      </c>
      <c r="F156" s="230" t="s">
        <v>1777</v>
      </c>
      <c r="G156" s="228"/>
      <c r="H156" s="231">
        <v>28.917000000000002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237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152</v>
      </c>
    </row>
    <row r="157" s="14" customFormat="1">
      <c r="A157" s="14"/>
      <c r="B157" s="242"/>
      <c r="C157" s="243"/>
      <c r="D157" s="219" t="s">
        <v>237</v>
      </c>
      <c r="E157" s="244" t="s">
        <v>19</v>
      </c>
      <c r="F157" s="245" t="s">
        <v>302</v>
      </c>
      <c r="G157" s="243"/>
      <c r="H157" s="246">
        <v>28.917000000000002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237</v>
      </c>
      <c r="AU157" s="252" t="s">
        <v>86</v>
      </c>
      <c r="AV157" s="14" t="s">
        <v>175</v>
      </c>
      <c r="AW157" s="14" t="s">
        <v>37</v>
      </c>
      <c r="AX157" s="14" t="s">
        <v>84</v>
      </c>
      <c r="AY157" s="252" t="s">
        <v>152</v>
      </c>
    </row>
    <row r="158" s="2" customFormat="1" ht="24.15" customHeight="1">
      <c r="A158" s="38"/>
      <c r="B158" s="39"/>
      <c r="C158" s="205" t="s">
        <v>216</v>
      </c>
      <c r="D158" s="205" t="s">
        <v>155</v>
      </c>
      <c r="E158" s="206" t="s">
        <v>714</v>
      </c>
      <c r="F158" s="207" t="s">
        <v>715</v>
      </c>
      <c r="G158" s="208" t="s">
        <v>291</v>
      </c>
      <c r="H158" s="209">
        <v>35.700000000000003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175</v>
      </c>
      <c r="AT158" s="217" t="s">
        <v>155</v>
      </c>
      <c r="AU158" s="217" t="s">
        <v>86</v>
      </c>
      <c r="AY158" s="17" t="s">
        <v>152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175</v>
      </c>
      <c r="BM158" s="217" t="s">
        <v>1888</v>
      </c>
    </row>
    <row r="159" s="2" customFormat="1">
      <c r="A159" s="38"/>
      <c r="B159" s="39"/>
      <c r="C159" s="40"/>
      <c r="D159" s="219" t="s">
        <v>160</v>
      </c>
      <c r="E159" s="40"/>
      <c r="F159" s="220" t="s">
        <v>717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>
      <c r="A160" s="38"/>
      <c r="B160" s="39"/>
      <c r="C160" s="40"/>
      <c r="D160" s="224" t="s">
        <v>161</v>
      </c>
      <c r="E160" s="40"/>
      <c r="F160" s="225" t="s">
        <v>718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86</v>
      </c>
    </row>
    <row r="161" s="15" customFormat="1">
      <c r="A161" s="15"/>
      <c r="B161" s="272"/>
      <c r="C161" s="273"/>
      <c r="D161" s="219" t="s">
        <v>237</v>
      </c>
      <c r="E161" s="274" t="s">
        <v>19</v>
      </c>
      <c r="F161" s="275" t="s">
        <v>1779</v>
      </c>
      <c r="G161" s="273"/>
      <c r="H161" s="274" t="s">
        <v>19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237</v>
      </c>
      <c r="AU161" s="281" t="s">
        <v>86</v>
      </c>
      <c r="AV161" s="15" t="s">
        <v>84</v>
      </c>
      <c r="AW161" s="15" t="s">
        <v>37</v>
      </c>
      <c r="AX161" s="15" t="s">
        <v>76</v>
      </c>
      <c r="AY161" s="281" t="s">
        <v>152</v>
      </c>
    </row>
    <row r="162" s="13" customFormat="1">
      <c r="A162" s="13"/>
      <c r="B162" s="227"/>
      <c r="C162" s="228"/>
      <c r="D162" s="219" t="s">
        <v>237</v>
      </c>
      <c r="E162" s="229" t="s">
        <v>19</v>
      </c>
      <c r="F162" s="230" t="s">
        <v>1889</v>
      </c>
      <c r="G162" s="228"/>
      <c r="H162" s="231">
        <v>35.700000000000003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237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152</v>
      </c>
    </row>
    <row r="163" s="14" customFormat="1">
      <c r="A163" s="14"/>
      <c r="B163" s="242"/>
      <c r="C163" s="243"/>
      <c r="D163" s="219" t="s">
        <v>237</v>
      </c>
      <c r="E163" s="244" t="s">
        <v>19</v>
      </c>
      <c r="F163" s="245" t="s">
        <v>302</v>
      </c>
      <c r="G163" s="243"/>
      <c r="H163" s="246">
        <v>35.700000000000003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237</v>
      </c>
      <c r="AU163" s="252" t="s">
        <v>86</v>
      </c>
      <c r="AV163" s="14" t="s">
        <v>175</v>
      </c>
      <c r="AW163" s="14" t="s">
        <v>37</v>
      </c>
      <c r="AX163" s="14" t="s">
        <v>84</v>
      </c>
      <c r="AY163" s="252" t="s">
        <v>152</v>
      </c>
    </row>
    <row r="164" s="12" customFormat="1" ht="22.8" customHeight="1">
      <c r="A164" s="12"/>
      <c r="B164" s="189"/>
      <c r="C164" s="190"/>
      <c r="D164" s="191" t="s">
        <v>75</v>
      </c>
      <c r="E164" s="203" t="s">
        <v>86</v>
      </c>
      <c r="F164" s="203" t="s">
        <v>736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SUM(P165:P170)</f>
        <v>0</v>
      </c>
      <c r="Q164" s="197"/>
      <c r="R164" s="198">
        <f>SUM(R165:R170)</f>
        <v>7.3002787200000006</v>
      </c>
      <c r="S164" s="197"/>
      <c r="T164" s="199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84</v>
      </c>
      <c r="AT164" s="201" t="s">
        <v>75</v>
      </c>
      <c r="AU164" s="201" t="s">
        <v>84</v>
      </c>
      <c r="AY164" s="200" t="s">
        <v>152</v>
      </c>
      <c r="BK164" s="202">
        <f>SUM(BK165:BK170)</f>
        <v>0</v>
      </c>
    </row>
    <row r="165" s="2" customFormat="1" ht="37.8" customHeight="1">
      <c r="A165" s="38"/>
      <c r="B165" s="39"/>
      <c r="C165" s="205" t="s">
        <v>222</v>
      </c>
      <c r="D165" s="205" t="s">
        <v>155</v>
      </c>
      <c r="E165" s="206" t="s">
        <v>1781</v>
      </c>
      <c r="F165" s="207" t="s">
        <v>1782</v>
      </c>
      <c r="G165" s="208" t="s">
        <v>399</v>
      </c>
      <c r="H165" s="209">
        <v>35.700000000000003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0.20448959999999999</v>
      </c>
      <c r="R165" s="215">
        <f>Q165*H165</f>
        <v>7.3002787200000006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175</v>
      </c>
      <c r="AT165" s="217" t="s">
        <v>155</v>
      </c>
      <c r="AU165" s="217" t="s">
        <v>86</v>
      </c>
      <c r="AY165" s="17" t="s">
        <v>152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175</v>
      </c>
      <c r="BM165" s="217" t="s">
        <v>1890</v>
      </c>
    </row>
    <row r="166" s="2" customFormat="1">
      <c r="A166" s="38"/>
      <c r="B166" s="39"/>
      <c r="C166" s="40"/>
      <c r="D166" s="219" t="s">
        <v>160</v>
      </c>
      <c r="E166" s="40"/>
      <c r="F166" s="220" t="s">
        <v>1784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>
      <c r="A167" s="38"/>
      <c r="B167" s="39"/>
      <c r="C167" s="40"/>
      <c r="D167" s="224" t="s">
        <v>161</v>
      </c>
      <c r="E167" s="40"/>
      <c r="F167" s="225" t="s">
        <v>1785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86</v>
      </c>
    </row>
    <row r="168" s="15" customFormat="1">
      <c r="A168" s="15"/>
      <c r="B168" s="272"/>
      <c r="C168" s="273"/>
      <c r="D168" s="219" t="s">
        <v>237</v>
      </c>
      <c r="E168" s="274" t="s">
        <v>19</v>
      </c>
      <c r="F168" s="275" t="s">
        <v>1786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237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152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1891</v>
      </c>
      <c r="G169" s="228"/>
      <c r="H169" s="231">
        <v>35.700000000000003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152</v>
      </c>
    </row>
    <row r="170" s="14" customFormat="1">
      <c r="A170" s="14"/>
      <c r="B170" s="242"/>
      <c r="C170" s="243"/>
      <c r="D170" s="219" t="s">
        <v>237</v>
      </c>
      <c r="E170" s="244" t="s">
        <v>19</v>
      </c>
      <c r="F170" s="245" t="s">
        <v>302</v>
      </c>
      <c r="G170" s="243"/>
      <c r="H170" s="246">
        <v>35.700000000000003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237</v>
      </c>
      <c r="AU170" s="252" t="s">
        <v>86</v>
      </c>
      <c r="AV170" s="14" t="s">
        <v>175</v>
      </c>
      <c r="AW170" s="14" t="s">
        <v>37</v>
      </c>
      <c r="AX170" s="14" t="s">
        <v>84</v>
      </c>
      <c r="AY170" s="252" t="s">
        <v>152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175</v>
      </c>
      <c r="F171" s="203" t="s">
        <v>1795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152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228</v>
      </c>
      <c r="D172" s="205" t="s">
        <v>155</v>
      </c>
      <c r="E172" s="206" t="s">
        <v>1796</v>
      </c>
      <c r="F172" s="207" t="s">
        <v>1797</v>
      </c>
      <c r="G172" s="208" t="s">
        <v>407</v>
      </c>
      <c r="H172" s="209">
        <v>3.5699999999999998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175</v>
      </c>
      <c r="AT172" s="217" t="s">
        <v>155</v>
      </c>
      <c r="AU172" s="217" t="s">
        <v>86</v>
      </c>
      <c r="AY172" s="17" t="s">
        <v>152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175</v>
      </c>
      <c r="BM172" s="217" t="s">
        <v>1892</v>
      </c>
    </row>
    <row r="173" s="2" customFormat="1">
      <c r="A173" s="38"/>
      <c r="B173" s="39"/>
      <c r="C173" s="40"/>
      <c r="D173" s="219" t="s">
        <v>160</v>
      </c>
      <c r="E173" s="40"/>
      <c r="F173" s="220" t="s">
        <v>1799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>
      <c r="A174" s="38"/>
      <c r="B174" s="39"/>
      <c r="C174" s="40"/>
      <c r="D174" s="224" t="s">
        <v>161</v>
      </c>
      <c r="E174" s="40"/>
      <c r="F174" s="225" t="s">
        <v>1800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161</v>
      </c>
      <c r="AU174" s="17" t="s">
        <v>86</v>
      </c>
    </row>
    <row r="175" s="2" customFormat="1">
      <c r="A175" s="38"/>
      <c r="B175" s="39"/>
      <c r="C175" s="40"/>
      <c r="D175" s="219" t="s">
        <v>163</v>
      </c>
      <c r="E175" s="40"/>
      <c r="F175" s="226" t="s">
        <v>1801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86</v>
      </c>
    </row>
    <row r="176" s="15" customFormat="1">
      <c r="A176" s="15"/>
      <c r="B176" s="272"/>
      <c r="C176" s="273"/>
      <c r="D176" s="219" t="s">
        <v>237</v>
      </c>
      <c r="E176" s="274" t="s">
        <v>19</v>
      </c>
      <c r="F176" s="275" t="s">
        <v>1719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237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152</v>
      </c>
    </row>
    <row r="177" s="13" customFormat="1">
      <c r="A177" s="13"/>
      <c r="B177" s="227"/>
      <c r="C177" s="228"/>
      <c r="D177" s="219" t="s">
        <v>237</v>
      </c>
      <c r="E177" s="229" t="s">
        <v>19</v>
      </c>
      <c r="F177" s="230" t="s">
        <v>1893</v>
      </c>
      <c r="G177" s="228"/>
      <c r="H177" s="231">
        <v>3.5699999999999998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237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152</v>
      </c>
    </row>
    <row r="178" s="14" customFormat="1">
      <c r="A178" s="14"/>
      <c r="B178" s="242"/>
      <c r="C178" s="243"/>
      <c r="D178" s="219" t="s">
        <v>237</v>
      </c>
      <c r="E178" s="244" t="s">
        <v>1701</v>
      </c>
      <c r="F178" s="245" t="s">
        <v>302</v>
      </c>
      <c r="G178" s="243"/>
      <c r="H178" s="246">
        <v>3.5699999999999998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237</v>
      </c>
      <c r="AU178" s="252" t="s">
        <v>86</v>
      </c>
      <c r="AV178" s="14" t="s">
        <v>175</v>
      </c>
      <c r="AW178" s="14" t="s">
        <v>37</v>
      </c>
      <c r="AX178" s="14" t="s">
        <v>84</v>
      </c>
      <c r="AY178" s="252" t="s">
        <v>152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197</v>
      </c>
      <c r="F179" s="203" t="s">
        <v>995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SUM(P180:P255)</f>
        <v>0</v>
      </c>
      <c r="Q179" s="197"/>
      <c r="R179" s="198">
        <f>SUM(R180:R255)</f>
        <v>0.42202138987500004</v>
      </c>
      <c r="S179" s="197"/>
      <c r="T179" s="199">
        <f>SUM(T180:T255)</f>
        <v>0.185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152</v>
      </c>
      <c r="BK179" s="202">
        <f>SUM(BK180:BK255)</f>
        <v>0</v>
      </c>
    </row>
    <row r="180" s="2" customFormat="1" ht="21.75" customHeight="1">
      <c r="A180" s="38"/>
      <c r="B180" s="39"/>
      <c r="C180" s="257" t="s">
        <v>234</v>
      </c>
      <c r="D180" s="257" t="s">
        <v>686</v>
      </c>
      <c r="E180" s="258" t="s">
        <v>1894</v>
      </c>
      <c r="F180" s="259" t="s">
        <v>1895</v>
      </c>
      <c r="G180" s="260" t="s">
        <v>399</v>
      </c>
      <c r="H180" s="261">
        <v>35.700000000000003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0.0067400000000000003</v>
      </c>
      <c r="R180" s="215">
        <f>Q180*H180</f>
        <v>0.24061800000000003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1896</v>
      </c>
      <c r="AT180" s="217" t="s">
        <v>686</v>
      </c>
      <c r="AU180" s="217" t="s">
        <v>86</v>
      </c>
      <c r="AY180" s="17" t="s">
        <v>152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1896</v>
      </c>
      <c r="BM180" s="217" t="s">
        <v>1897</v>
      </c>
    </row>
    <row r="181" s="2" customFormat="1">
      <c r="A181" s="38"/>
      <c r="B181" s="39"/>
      <c r="C181" s="40"/>
      <c r="D181" s="219" t="s">
        <v>160</v>
      </c>
      <c r="E181" s="40"/>
      <c r="F181" s="220" t="s">
        <v>1895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86</v>
      </c>
    </row>
    <row r="182" s="2" customFormat="1" ht="24.15" customHeight="1">
      <c r="A182" s="38"/>
      <c r="B182" s="39"/>
      <c r="C182" s="205" t="s">
        <v>8</v>
      </c>
      <c r="D182" s="205" t="s">
        <v>155</v>
      </c>
      <c r="E182" s="206" t="s">
        <v>1898</v>
      </c>
      <c r="F182" s="207" t="s">
        <v>1899</v>
      </c>
      <c r="G182" s="208" t="s">
        <v>399</v>
      </c>
      <c r="H182" s="209">
        <v>35.700000000000003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1094</v>
      </c>
      <c r="AT182" s="217" t="s">
        <v>155</v>
      </c>
      <c r="AU182" s="217" t="s">
        <v>86</v>
      </c>
      <c r="AY182" s="17" t="s">
        <v>152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1094</v>
      </c>
      <c r="BM182" s="217" t="s">
        <v>1900</v>
      </c>
    </row>
    <row r="183" s="2" customFormat="1">
      <c r="A183" s="38"/>
      <c r="B183" s="39"/>
      <c r="C183" s="40"/>
      <c r="D183" s="219" t="s">
        <v>160</v>
      </c>
      <c r="E183" s="40"/>
      <c r="F183" s="220" t="s">
        <v>1901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86</v>
      </c>
    </row>
    <row r="184" s="2" customFormat="1">
      <c r="A184" s="38"/>
      <c r="B184" s="39"/>
      <c r="C184" s="40"/>
      <c r="D184" s="224" t="s">
        <v>161</v>
      </c>
      <c r="E184" s="40"/>
      <c r="F184" s="225" t="s">
        <v>1902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86</v>
      </c>
    </row>
    <row r="185" s="15" customFormat="1">
      <c r="A185" s="15"/>
      <c r="B185" s="272"/>
      <c r="C185" s="273"/>
      <c r="D185" s="219" t="s">
        <v>237</v>
      </c>
      <c r="E185" s="274" t="s">
        <v>19</v>
      </c>
      <c r="F185" s="275" t="s">
        <v>1786</v>
      </c>
      <c r="G185" s="273"/>
      <c r="H185" s="274" t="s">
        <v>19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237</v>
      </c>
      <c r="AU185" s="281" t="s">
        <v>86</v>
      </c>
      <c r="AV185" s="15" t="s">
        <v>84</v>
      </c>
      <c r="AW185" s="15" t="s">
        <v>37</v>
      </c>
      <c r="AX185" s="15" t="s">
        <v>76</v>
      </c>
      <c r="AY185" s="281" t="s">
        <v>152</v>
      </c>
    </row>
    <row r="186" s="13" customFormat="1">
      <c r="A186" s="13"/>
      <c r="B186" s="227"/>
      <c r="C186" s="228"/>
      <c r="D186" s="219" t="s">
        <v>237</v>
      </c>
      <c r="E186" s="229" t="s">
        <v>19</v>
      </c>
      <c r="F186" s="230" t="s">
        <v>1891</v>
      </c>
      <c r="G186" s="228"/>
      <c r="H186" s="231">
        <v>35.700000000000003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237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152</v>
      </c>
    </row>
    <row r="187" s="14" customFormat="1">
      <c r="A187" s="14"/>
      <c r="B187" s="242"/>
      <c r="C187" s="243"/>
      <c r="D187" s="219" t="s">
        <v>237</v>
      </c>
      <c r="E187" s="244" t="s">
        <v>19</v>
      </c>
      <c r="F187" s="245" t="s">
        <v>302</v>
      </c>
      <c r="G187" s="243"/>
      <c r="H187" s="246">
        <v>35.700000000000003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237</v>
      </c>
      <c r="AU187" s="252" t="s">
        <v>86</v>
      </c>
      <c r="AV187" s="14" t="s">
        <v>175</v>
      </c>
      <c r="AW187" s="14" t="s">
        <v>37</v>
      </c>
      <c r="AX187" s="14" t="s">
        <v>84</v>
      </c>
      <c r="AY187" s="252" t="s">
        <v>152</v>
      </c>
    </row>
    <row r="188" s="2" customFormat="1" ht="21.75" customHeight="1">
      <c r="A188" s="38"/>
      <c r="B188" s="39"/>
      <c r="C188" s="257" t="s">
        <v>245</v>
      </c>
      <c r="D188" s="257" t="s">
        <v>686</v>
      </c>
      <c r="E188" s="258" t="s">
        <v>1903</v>
      </c>
      <c r="F188" s="259" t="s">
        <v>1904</v>
      </c>
      <c r="G188" s="260" t="s">
        <v>399</v>
      </c>
      <c r="H188" s="261">
        <v>6.1500000000000004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0.01389</v>
      </c>
      <c r="R188" s="215">
        <f>Q188*H188</f>
        <v>0.085423499999999999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197</v>
      </c>
      <c r="AT188" s="217" t="s">
        <v>686</v>
      </c>
      <c r="AU188" s="217" t="s">
        <v>86</v>
      </c>
      <c r="AY188" s="17" t="s">
        <v>152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175</v>
      </c>
      <c r="BM188" s="217" t="s">
        <v>1905</v>
      </c>
    </row>
    <row r="189" s="2" customFormat="1">
      <c r="A189" s="38"/>
      <c r="B189" s="39"/>
      <c r="C189" s="40"/>
      <c r="D189" s="219" t="s">
        <v>160</v>
      </c>
      <c r="E189" s="40"/>
      <c r="F189" s="220" t="s">
        <v>1904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2" customFormat="1" ht="24.15" customHeight="1">
      <c r="A190" s="38"/>
      <c r="B190" s="39"/>
      <c r="C190" s="205" t="s">
        <v>413</v>
      </c>
      <c r="D190" s="205" t="s">
        <v>155</v>
      </c>
      <c r="E190" s="206" t="s">
        <v>1906</v>
      </c>
      <c r="F190" s="207" t="s">
        <v>1907</v>
      </c>
      <c r="G190" s="208" t="s">
        <v>399</v>
      </c>
      <c r="H190" s="209">
        <v>6.1500000000000004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1094</v>
      </c>
      <c r="AT190" s="217" t="s">
        <v>155</v>
      </c>
      <c r="AU190" s="217" t="s">
        <v>86</v>
      </c>
      <c r="AY190" s="17" t="s">
        <v>152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1094</v>
      </c>
      <c r="BM190" s="217" t="s">
        <v>1908</v>
      </c>
    </row>
    <row r="191" s="2" customFormat="1">
      <c r="A191" s="38"/>
      <c r="B191" s="39"/>
      <c r="C191" s="40"/>
      <c r="D191" s="219" t="s">
        <v>160</v>
      </c>
      <c r="E191" s="40"/>
      <c r="F191" s="220" t="s">
        <v>1909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160</v>
      </c>
      <c r="AU191" s="17" t="s">
        <v>86</v>
      </c>
    </row>
    <row r="192" s="2" customFormat="1">
      <c r="A192" s="38"/>
      <c r="B192" s="39"/>
      <c r="C192" s="40"/>
      <c r="D192" s="224" t="s">
        <v>161</v>
      </c>
      <c r="E192" s="40"/>
      <c r="F192" s="225" t="s">
        <v>1910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86</v>
      </c>
    </row>
    <row r="193" s="2" customFormat="1" ht="21.75" customHeight="1">
      <c r="A193" s="38"/>
      <c r="B193" s="39"/>
      <c r="C193" s="205" t="s">
        <v>251</v>
      </c>
      <c r="D193" s="205" t="s">
        <v>155</v>
      </c>
      <c r="E193" s="206" t="s">
        <v>1911</v>
      </c>
      <c r="F193" s="207" t="s">
        <v>1912</v>
      </c>
      <c r="G193" s="208" t="s">
        <v>399</v>
      </c>
      <c r="H193" s="209">
        <v>6.1500000000000004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0.0050841525000000004</v>
      </c>
      <c r="R193" s="215">
        <f>Q193*H193</f>
        <v>0.031267537875000001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1094</v>
      </c>
      <c r="AT193" s="217" t="s">
        <v>155</v>
      </c>
      <c r="AU193" s="217" t="s">
        <v>86</v>
      </c>
      <c r="AY193" s="17" t="s">
        <v>152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1094</v>
      </c>
      <c r="BM193" s="217" t="s">
        <v>1913</v>
      </c>
    </row>
    <row r="194" s="2" customFormat="1">
      <c r="A194" s="38"/>
      <c r="B194" s="39"/>
      <c r="C194" s="40"/>
      <c r="D194" s="219" t="s">
        <v>160</v>
      </c>
      <c r="E194" s="40"/>
      <c r="F194" s="220" t="s">
        <v>1914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2" customFormat="1">
      <c r="A195" s="38"/>
      <c r="B195" s="39"/>
      <c r="C195" s="40"/>
      <c r="D195" s="224" t="s">
        <v>161</v>
      </c>
      <c r="E195" s="40"/>
      <c r="F195" s="225" t="s">
        <v>1915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86</v>
      </c>
    </row>
    <row r="196" s="2" customFormat="1" ht="24.15" customHeight="1">
      <c r="A196" s="38"/>
      <c r="B196" s="39"/>
      <c r="C196" s="257" t="s">
        <v>257</v>
      </c>
      <c r="D196" s="257" t="s">
        <v>686</v>
      </c>
      <c r="E196" s="258" t="s">
        <v>1916</v>
      </c>
      <c r="F196" s="259" t="s">
        <v>1917</v>
      </c>
      <c r="G196" s="260" t="s">
        <v>311</v>
      </c>
      <c r="H196" s="261">
        <v>9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8.0000000000000007E-05</v>
      </c>
      <c r="R196" s="215">
        <f>Q196*H196</f>
        <v>0.00072000000000000005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1896</v>
      </c>
      <c r="AT196" s="217" t="s">
        <v>686</v>
      </c>
      <c r="AU196" s="217" t="s">
        <v>86</v>
      </c>
      <c r="AY196" s="17" t="s">
        <v>152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1896</v>
      </c>
      <c r="BM196" s="217" t="s">
        <v>1918</v>
      </c>
    </row>
    <row r="197" s="2" customFormat="1">
      <c r="A197" s="38"/>
      <c r="B197" s="39"/>
      <c r="C197" s="40"/>
      <c r="D197" s="219" t="s">
        <v>160</v>
      </c>
      <c r="E197" s="40"/>
      <c r="F197" s="220" t="s">
        <v>1919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86</v>
      </c>
    </row>
    <row r="198" s="2" customFormat="1" ht="24.15" customHeight="1">
      <c r="A198" s="38"/>
      <c r="B198" s="39"/>
      <c r="C198" s="257" t="s">
        <v>265</v>
      </c>
      <c r="D198" s="257" t="s">
        <v>686</v>
      </c>
      <c r="E198" s="258" t="s">
        <v>1920</v>
      </c>
      <c r="F198" s="259" t="s">
        <v>1921</v>
      </c>
      <c r="G198" s="260" t="s">
        <v>311</v>
      </c>
      <c r="H198" s="261">
        <v>2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0.0010100000000000001</v>
      </c>
      <c r="R198" s="215">
        <f>Q198*H198</f>
        <v>0.0020200000000000001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1896</v>
      </c>
      <c r="AT198" s="217" t="s">
        <v>686</v>
      </c>
      <c r="AU198" s="217" t="s">
        <v>86</v>
      </c>
      <c r="AY198" s="17" t="s">
        <v>152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1896</v>
      </c>
      <c r="BM198" s="217" t="s">
        <v>1922</v>
      </c>
    </row>
    <row r="199" s="2" customFormat="1">
      <c r="A199" s="38"/>
      <c r="B199" s="39"/>
      <c r="C199" s="40"/>
      <c r="D199" s="219" t="s">
        <v>160</v>
      </c>
      <c r="E199" s="40"/>
      <c r="F199" s="220" t="s">
        <v>1921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2" customFormat="1" ht="16.5" customHeight="1">
      <c r="A200" s="38"/>
      <c r="B200" s="39"/>
      <c r="C200" s="257" t="s">
        <v>7</v>
      </c>
      <c r="D200" s="257" t="s">
        <v>686</v>
      </c>
      <c r="E200" s="258" t="s">
        <v>1923</v>
      </c>
      <c r="F200" s="259" t="s">
        <v>1924</v>
      </c>
      <c r="G200" s="260" t="s">
        <v>311</v>
      </c>
      <c r="H200" s="261">
        <v>1</v>
      </c>
      <c r="I200" s="262"/>
      <c r="J200" s="263">
        <f>ROUND(I200*H200,2)</f>
        <v>0</v>
      </c>
      <c r="K200" s="264"/>
      <c r="L200" s="265"/>
      <c r="M200" s="266" t="s">
        <v>19</v>
      </c>
      <c r="N200" s="267" t="s">
        <v>47</v>
      </c>
      <c r="O200" s="84"/>
      <c r="P200" s="215">
        <f>O200*H200</f>
        <v>0</v>
      </c>
      <c r="Q200" s="215">
        <v>0.0024599999999999999</v>
      </c>
      <c r="R200" s="215">
        <f>Q200*H200</f>
        <v>0.0024599999999999999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197</v>
      </c>
      <c r="AT200" s="217" t="s">
        <v>686</v>
      </c>
      <c r="AU200" s="217" t="s">
        <v>86</v>
      </c>
      <c r="AY200" s="17" t="s">
        <v>152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175</v>
      </c>
      <c r="BM200" s="217" t="s">
        <v>1925</v>
      </c>
    </row>
    <row r="201" s="2" customFormat="1">
      <c r="A201" s="38"/>
      <c r="B201" s="39"/>
      <c r="C201" s="40"/>
      <c r="D201" s="219" t="s">
        <v>160</v>
      </c>
      <c r="E201" s="40"/>
      <c r="F201" s="220" t="s">
        <v>1924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86</v>
      </c>
    </row>
    <row r="202" s="15" customFormat="1">
      <c r="A202" s="15"/>
      <c r="B202" s="272"/>
      <c r="C202" s="273"/>
      <c r="D202" s="219" t="s">
        <v>237</v>
      </c>
      <c r="E202" s="274" t="s">
        <v>19</v>
      </c>
      <c r="F202" s="275" t="s">
        <v>1926</v>
      </c>
      <c r="G202" s="273"/>
      <c r="H202" s="274" t="s">
        <v>19</v>
      </c>
      <c r="I202" s="276"/>
      <c r="J202" s="273"/>
      <c r="K202" s="273"/>
      <c r="L202" s="277"/>
      <c r="M202" s="278"/>
      <c r="N202" s="279"/>
      <c r="O202" s="279"/>
      <c r="P202" s="279"/>
      <c r="Q202" s="279"/>
      <c r="R202" s="279"/>
      <c r="S202" s="279"/>
      <c r="T202" s="28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1" t="s">
        <v>237</v>
      </c>
      <c r="AU202" s="281" t="s">
        <v>86</v>
      </c>
      <c r="AV202" s="15" t="s">
        <v>84</v>
      </c>
      <c r="AW202" s="15" t="s">
        <v>37</v>
      </c>
      <c r="AX202" s="15" t="s">
        <v>76</v>
      </c>
      <c r="AY202" s="281" t="s">
        <v>152</v>
      </c>
    </row>
    <row r="203" s="13" customFormat="1">
      <c r="A203" s="13"/>
      <c r="B203" s="227"/>
      <c r="C203" s="228"/>
      <c r="D203" s="219" t="s">
        <v>237</v>
      </c>
      <c r="E203" s="229" t="s">
        <v>19</v>
      </c>
      <c r="F203" s="230" t="s">
        <v>84</v>
      </c>
      <c r="G203" s="228"/>
      <c r="H203" s="231">
        <v>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237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152</v>
      </c>
    </row>
    <row r="204" s="14" customFormat="1">
      <c r="A204" s="14"/>
      <c r="B204" s="242"/>
      <c r="C204" s="243"/>
      <c r="D204" s="219" t="s">
        <v>237</v>
      </c>
      <c r="E204" s="244" t="s">
        <v>19</v>
      </c>
      <c r="F204" s="245" t="s">
        <v>302</v>
      </c>
      <c r="G204" s="243"/>
      <c r="H204" s="246">
        <v>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237</v>
      </c>
      <c r="AU204" s="252" t="s">
        <v>86</v>
      </c>
      <c r="AV204" s="14" t="s">
        <v>175</v>
      </c>
      <c r="AW204" s="14" t="s">
        <v>37</v>
      </c>
      <c r="AX204" s="14" t="s">
        <v>84</v>
      </c>
      <c r="AY204" s="252" t="s">
        <v>152</v>
      </c>
    </row>
    <row r="205" s="2" customFormat="1" ht="24.15" customHeight="1">
      <c r="A205" s="38"/>
      <c r="B205" s="39"/>
      <c r="C205" s="205" t="s">
        <v>441</v>
      </c>
      <c r="D205" s="205" t="s">
        <v>155</v>
      </c>
      <c r="E205" s="206" t="s">
        <v>1927</v>
      </c>
      <c r="F205" s="207" t="s">
        <v>1928</v>
      </c>
      <c r="G205" s="208" t="s">
        <v>311</v>
      </c>
      <c r="H205" s="209">
        <v>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175</v>
      </c>
      <c r="AT205" s="217" t="s">
        <v>155</v>
      </c>
      <c r="AU205" s="217" t="s">
        <v>86</v>
      </c>
      <c r="AY205" s="17" t="s">
        <v>152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175</v>
      </c>
      <c r="BM205" s="217" t="s">
        <v>1929</v>
      </c>
    </row>
    <row r="206" s="2" customFormat="1">
      <c r="A206" s="38"/>
      <c r="B206" s="39"/>
      <c r="C206" s="40"/>
      <c r="D206" s="219" t="s">
        <v>160</v>
      </c>
      <c r="E206" s="40"/>
      <c r="F206" s="220" t="s">
        <v>1930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160</v>
      </c>
      <c r="AU206" s="17" t="s">
        <v>86</v>
      </c>
    </row>
    <row r="207" s="2" customFormat="1" ht="16.5" customHeight="1">
      <c r="A207" s="38"/>
      <c r="B207" s="39"/>
      <c r="C207" s="257" t="s">
        <v>447</v>
      </c>
      <c r="D207" s="257" t="s">
        <v>686</v>
      </c>
      <c r="E207" s="258" t="s">
        <v>1931</v>
      </c>
      <c r="F207" s="259" t="s">
        <v>1932</v>
      </c>
      <c r="G207" s="260" t="s">
        <v>311</v>
      </c>
      <c r="H207" s="261">
        <v>5</v>
      </c>
      <c r="I207" s="262"/>
      <c r="J207" s="263">
        <f>ROUND(I207*H207,2)</f>
        <v>0</v>
      </c>
      <c r="K207" s="264"/>
      <c r="L207" s="265"/>
      <c r="M207" s="266" t="s">
        <v>19</v>
      </c>
      <c r="N207" s="267" t="s">
        <v>47</v>
      </c>
      <c r="O207" s="84"/>
      <c r="P207" s="215">
        <f>O207*H207</f>
        <v>0</v>
      </c>
      <c r="Q207" s="215">
        <v>0.00081999999999999998</v>
      </c>
      <c r="R207" s="215">
        <f>Q207*H207</f>
        <v>0.0040999999999999995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197</v>
      </c>
      <c r="AT207" s="217" t="s">
        <v>686</v>
      </c>
      <c r="AU207" s="217" t="s">
        <v>86</v>
      </c>
      <c r="AY207" s="17" t="s">
        <v>152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84</v>
      </c>
      <c r="BK207" s="218">
        <f>ROUND(I207*H207,2)</f>
        <v>0</v>
      </c>
      <c r="BL207" s="17" t="s">
        <v>175</v>
      </c>
      <c r="BM207" s="217" t="s">
        <v>1933</v>
      </c>
    </row>
    <row r="208" s="2" customFormat="1">
      <c r="A208" s="38"/>
      <c r="B208" s="39"/>
      <c r="C208" s="40"/>
      <c r="D208" s="219" t="s">
        <v>160</v>
      </c>
      <c r="E208" s="40"/>
      <c r="F208" s="220" t="s">
        <v>1932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5" customFormat="1">
      <c r="A209" s="15"/>
      <c r="B209" s="272"/>
      <c r="C209" s="273"/>
      <c r="D209" s="219" t="s">
        <v>237</v>
      </c>
      <c r="E209" s="274" t="s">
        <v>19</v>
      </c>
      <c r="F209" s="275" t="s">
        <v>1934</v>
      </c>
      <c r="G209" s="273"/>
      <c r="H209" s="274" t="s">
        <v>19</v>
      </c>
      <c r="I209" s="276"/>
      <c r="J209" s="273"/>
      <c r="K209" s="273"/>
      <c r="L209" s="277"/>
      <c r="M209" s="278"/>
      <c r="N209" s="279"/>
      <c r="O209" s="279"/>
      <c r="P209" s="279"/>
      <c r="Q209" s="279"/>
      <c r="R209" s="279"/>
      <c r="S209" s="279"/>
      <c r="T209" s="28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1" t="s">
        <v>237</v>
      </c>
      <c r="AU209" s="281" t="s">
        <v>86</v>
      </c>
      <c r="AV209" s="15" t="s">
        <v>84</v>
      </c>
      <c r="AW209" s="15" t="s">
        <v>37</v>
      </c>
      <c r="AX209" s="15" t="s">
        <v>76</v>
      </c>
      <c r="AY209" s="281" t="s">
        <v>152</v>
      </c>
    </row>
    <row r="210" s="13" customFormat="1">
      <c r="A210" s="13"/>
      <c r="B210" s="227"/>
      <c r="C210" s="228"/>
      <c r="D210" s="219" t="s">
        <v>237</v>
      </c>
      <c r="E210" s="229" t="s">
        <v>19</v>
      </c>
      <c r="F210" s="230" t="s">
        <v>86</v>
      </c>
      <c r="G210" s="228"/>
      <c r="H210" s="231">
        <v>2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237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152</v>
      </c>
    </row>
    <row r="211" s="15" customFormat="1">
      <c r="A211" s="15"/>
      <c r="B211" s="272"/>
      <c r="C211" s="273"/>
      <c r="D211" s="219" t="s">
        <v>237</v>
      </c>
      <c r="E211" s="274" t="s">
        <v>19</v>
      </c>
      <c r="F211" s="275" t="s">
        <v>1935</v>
      </c>
      <c r="G211" s="273"/>
      <c r="H211" s="274" t="s">
        <v>19</v>
      </c>
      <c r="I211" s="276"/>
      <c r="J211" s="273"/>
      <c r="K211" s="273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237</v>
      </c>
      <c r="AU211" s="281" t="s">
        <v>86</v>
      </c>
      <c r="AV211" s="15" t="s">
        <v>84</v>
      </c>
      <c r="AW211" s="15" t="s">
        <v>37</v>
      </c>
      <c r="AX211" s="15" t="s">
        <v>76</v>
      </c>
      <c r="AY211" s="281" t="s">
        <v>152</v>
      </c>
    </row>
    <row r="212" s="13" customFormat="1">
      <c r="A212" s="13"/>
      <c r="B212" s="227"/>
      <c r="C212" s="228"/>
      <c r="D212" s="219" t="s">
        <v>237</v>
      </c>
      <c r="E212" s="229" t="s">
        <v>19</v>
      </c>
      <c r="F212" s="230" t="s">
        <v>170</v>
      </c>
      <c r="G212" s="228"/>
      <c r="H212" s="231">
        <v>3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237</v>
      </c>
      <c r="AU212" s="237" t="s">
        <v>86</v>
      </c>
      <c r="AV212" s="13" t="s">
        <v>86</v>
      </c>
      <c r="AW212" s="13" t="s">
        <v>37</v>
      </c>
      <c r="AX212" s="13" t="s">
        <v>76</v>
      </c>
      <c r="AY212" s="237" t="s">
        <v>152</v>
      </c>
    </row>
    <row r="213" s="14" customFormat="1">
      <c r="A213" s="14"/>
      <c r="B213" s="242"/>
      <c r="C213" s="243"/>
      <c r="D213" s="219" t="s">
        <v>237</v>
      </c>
      <c r="E213" s="244" t="s">
        <v>19</v>
      </c>
      <c r="F213" s="245" t="s">
        <v>302</v>
      </c>
      <c r="G213" s="243"/>
      <c r="H213" s="246">
        <v>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237</v>
      </c>
      <c r="AU213" s="252" t="s">
        <v>86</v>
      </c>
      <c r="AV213" s="14" t="s">
        <v>175</v>
      </c>
      <c r="AW213" s="14" t="s">
        <v>37</v>
      </c>
      <c r="AX213" s="14" t="s">
        <v>84</v>
      </c>
      <c r="AY213" s="252" t="s">
        <v>152</v>
      </c>
    </row>
    <row r="214" s="2" customFormat="1" ht="24.15" customHeight="1">
      <c r="A214" s="38"/>
      <c r="B214" s="39"/>
      <c r="C214" s="205" t="s">
        <v>453</v>
      </c>
      <c r="D214" s="205" t="s">
        <v>155</v>
      </c>
      <c r="E214" s="206" t="s">
        <v>1936</v>
      </c>
      <c r="F214" s="207" t="s">
        <v>1937</v>
      </c>
      <c r="G214" s="208" t="s">
        <v>311</v>
      </c>
      <c r="H214" s="209">
        <v>5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175</v>
      </c>
      <c r="AT214" s="217" t="s">
        <v>155</v>
      </c>
      <c r="AU214" s="217" t="s">
        <v>86</v>
      </c>
      <c r="AY214" s="17" t="s">
        <v>152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175</v>
      </c>
      <c r="BM214" s="217" t="s">
        <v>1938</v>
      </c>
    </row>
    <row r="215" s="2" customFormat="1">
      <c r="A215" s="38"/>
      <c r="B215" s="39"/>
      <c r="C215" s="40"/>
      <c r="D215" s="219" t="s">
        <v>160</v>
      </c>
      <c r="E215" s="40"/>
      <c r="F215" s="220" t="s">
        <v>1939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86</v>
      </c>
    </row>
    <row r="216" s="2" customFormat="1">
      <c r="A216" s="38"/>
      <c r="B216" s="39"/>
      <c r="C216" s="40"/>
      <c r="D216" s="224" t="s">
        <v>161</v>
      </c>
      <c r="E216" s="40"/>
      <c r="F216" s="225" t="s">
        <v>1940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161</v>
      </c>
      <c r="AU216" s="17" t="s">
        <v>86</v>
      </c>
    </row>
    <row r="217" s="15" customFormat="1">
      <c r="A217" s="15"/>
      <c r="B217" s="272"/>
      <c r="C217" s="273"/>
      <c r="D217" s="219" t="s">
        <v>237</v>
      </c>
      <c r="E217" s="274" t="s">
        <v>19</v>
      </c>
      <c r="F217" s="275" t="s">
        <v>1941</v>
      </c>
      <c r="G217" s="273"/>
      <c r="H217" s="274" t="s">
        <v>19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237</v>
      </c>
      <c r="AU217" s="281" t="s">
        <v>86</v>
      </c>
      <c r="AV217" s="15" t="s">
        <v>84</v>
      </c>
      <c r="AW217" s="15" t="s">
        <v>37</v>
      </c>
      <c r="AX217" s="15" t="s">
        <v>76</v>
      </c>
      <c r="AY217" s="281" t="s">
        <v>152</v>
      </c>
    </row>
    <row r="218" s="13" customFormat="1">
      <c r="A218" s="13"/>
      <c r="B218" s="227"/>
      <c r="C218" s="228"/>
      <c r="D218" s="219" t="s">
        <v>237</v>
      </c>
      <c r="E218" s="229" t="s">
        <v>19</v>
      </c>
      <c r="F218" s="230" t="s">
        <v>86</v>
      </c>
      <c r="G218" s="228"/>
      <c r="H218" s="231">
        <v>2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237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152</v>
      </c>
    </row>
    <row r="219" s="15" customFormat="1">
      <c r="A219" s="15"/>
      <c r="B219" s="272"/>
      <c r="C219" s="273"/>
      <c r="D219" s="219" t="s">
        <v>237</v>
      </c>
      <c r="E219" s="274" t="s">
        <v>19</v>
      </c>
      <c r="F219" s="275" t="s">
        <v>1942</v>
      </c>
      <c r="G219" s="273"/>
      <c r="H219" s="274" t="s">
        <v>19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1" t="s">
        <v>237</v>
      </c>
      <c r="AU219" s="281" t="s">
        <v>86</v>
      </c>
      <c r="AV219" s="15" t="s">
        <v>84</v>
      </c>
      <c r="AW219" s="15" t="s">
        <v>37</v>
      </c>
      <c r="AX219" s="15" t="s">
        <v>76</v>
      </c>
      <c r="AY219" s="281" t="s">
        <v>152</v>
      </c>
    </row>
    <row r="220" s="13" customFormat="1">
      <c r="A220" s="13"/>
      <c r="B220" s="227"/>
      <c r="C220" s="228"/>
      <c r="D220" s="219" t="s">
        <v>237</v>
      </c>
      <c r="E220" s="229" t="s">
        <v>19</v>
      </c>
      <c r="F220" s="230" t="s">
        <v>170</v>
      </c>
      <c r="G220" s="228"/>
      <c r="H220" s="231">
        <v>3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237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152</v>
      </c>
    </row>
    <row r="221" s="14" customFormat="1">
      <c r="A221" s="14"/>
      <c r="B221" s="242"/>
      <c r="C221" s="243"/>
      <c r="D221" s="219" t="s">
        <v>237</v>
      </c>
      <c r="E221" s="244" t="s">
        <v>19</v>
      </c>
      <c r="F221" s="245" t="s">
        <v>302</v>
      </c>
      <c r="G221" s="243"/>
      <c r="H221" s="246">
        <v>5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237</v>
      </c>
      <c r="AU221" s="252" t="s">
        <v>86</v>
      </c>
      <c r="AV221" s="14" t="s">
        <v>175</v>
      </c>
      <c r="AW221" s="14" t="s">
        <v>37</v>
      </c>
      <c r="AX221" s="14" t="s">
        <v>84</v>
      </c>
      <c r="AY221" s="252" t="s">
        <v>152</v>
      </c>
    </row>
    <row r="222" s="2" customFormat="1" ht="24.15" customHeight="1">
      <c r="A222" s="38"/>
      <c r="B222" s="39"/>
      <c r="C222" s="257" t="s">
        <v>460</v>
      </c>
      <c r="D222" s="257" t="s">
        <v>686</v>
      </c>
      <c r="E222" s="258" t="s">
        <v>1943</v>
      </c>
      <c r="F222" s="259" t="s">
        <v>1944</v>
      </c>
      <c r="G222" s="260" t="s">
        <v>311</v>
      </c>
      <c r="H222" s="261">
        <v>2</v>
      </c>
      <c r="I222" s="262"/>
      <c r="J222" s="263">
        <f>ROUND(I222*H222,2)</f>
        <v>0</v>
      </c>
      <c r="K222" s="264"/>
      <c r="L222" s="265"/>
      <c r="M222" s="266" t="s">
        <v>19</v>
      </c>
      <c r="N222" s="267" t="s">
        <v>47</v>
      </c>
      <c r="O222" s="84"/>
      <c r="P222" s="215">
        <f>O222*H222</f>
        <v>0</v>
      </c>
      <c r="Q222" s="215">
        <v>0.014</v>
      </c>
      <c r="R222" s="215">
        <f>Q222*H222</f>
        <v>0.028000000000000001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197</v>
      </c>
      <c r="AT222" s="217" t="s">
        <v>686</v>
      </c>
      <c r="AU222" s="217" t="s">
        <v>86</v>
      </c>
      <c r="AY222" s="17" t="s">
        <v>152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175</v>
      </c>
      <c r="BM222" s="217" t="s">
        <v>1945</v>
      </c>
    </row>
    <row r="223" s="2" customFormat="1">
      <c r="A223" s="38"/>
      <c r="B223" s="39"/>
      <c r="C223" s="40"/>
      <c r="D223" s="219" t="s">
        <v>160</v>
      </c>
      <c r="E223" s="40"/>
      <c r="F223" s="220" t="s">
        <v>1944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160</v>
      </c>
      <c r="AU223" s="17" t="s">
        <v>86</v>
      </c>
    </row>
    <row r="224" s="2" customFormat="1" ht="24.15" customHeight="1">
      <c r="A224" s="38"/>
      <c r="B224" s="39"/>
      <c r="C224" s="205" t="s">
        <v>467</v>
      </c>
      <c r="D224" s="205" t="s">
        <v>155</v>
      </c>
      <c r="E224" s="206" t="s">
        <v>1946</v>
      </c>
      <c r="F224" s="207" t="s">
        <v>1947</v>
      </c>
      <c r="G224" s="208" t="s">
        <v>311</v>
      </c>
      <c r="H224" s="209">
        <v>2</v>
      </c>
      <c r="I224" s="210"/>
      <c r="J224" s="211">
        <f>ROUND(I224*H224,2)</f>
        <v>0</v>
      </c>
      <c r="K224" s="212"/>
      <c r="L224" s="44"/>
      <c r="M224" s="213" t="s">
        <v>19</v>
      </c>
      <c r="N224" s="214" t="s">
        <v>47</v>
      </c>
      <c r="O224" s="84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175</v>
      </c>
      <c r="AT224" s="217" t="s">
        <v>155</v>
      </c>
      <c r="AU224" s="217" t="s">
        <v>86</v>
      </c>
      <c r="AY224" s="17" t="s">
        <v>152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84</v>
      </c>
      <c r="BK224" s="218">
        <f>ROUND(I224*H224,2)</f>
        <v>0</v>
      </c>
      <c r="BL224" s="17" t="s">
        <v>175</v>
      </c>
      <c r="BM224" s="217" t="s">
        <v>1948</v>
      </c>
    </row>
    <row r="225" s="2" customFormat="1">
      <c r="A225" s="38"/>
      <c r="B225" s="39"/>
      <c r="C225" s="40"/>
      <c r="D225" s="219" t="s">
        <v>160</v>
      </c>
      <c r="E225" s="40"/>
      <c r="F225" s="220" t="s">
        <v>1949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160</v>
      </c>
      <c r="AU225" s="17" t="s">
        <v>86</v>
      </c>
    </row>
    <row r="226" s="2" customFormat="1">
      <c r="A226" s="38"/>
      <c r="B226" s="39"/>
      <c r="C226" s="40"/>
      <c r="D226" s="224" t="s">
        <v>161</v>
      </c>
      <c r="E226" s="40"/>
      <c r="F226" s="225" t="s">
        <v>1950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161</v>
      </c>
      <c r="AU226" s="17" t="s">
        <v>86</v>
      </c>
    </row>
    <row r="227" s="2" customFormat="1" ht="21.75" customHeight="1">
      <c r="A227" s="38"/>
      <c r="B227" s="39"/>
      <c r="C227" s="205" t="s">
        <v>474</v>
      </c>
      <c r="D227" s="205" t="s">
        <v>155</v>
      </c>
      <c r="E227" s="206" t="s">
        <v>1951</v>
      </c>
      <c r="F227" s="207" t="s">
        <v>1952</v>
      </c>
      <c r="G227" s="208" t="s">
        <v>399</v>
      </c>
      <c r="H227" s="209">
        <v>37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0</v>
      </c>
      <c r="R227" s="215">
        <f>Q227*H227</f>
        <v>0</v>
      </c>
      <c r="S227" s="215">
        <v>0.0050000000000000001</v>
      </c>
      <c r="T227" s="216">
        <f>S227*H227</f>
        <v>0.185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175</v>
      </c>
      <c r="AT227" s="217" t="s">
        <v>155</v>
      </c>
      <c r="AU227" s="217" t="s">
        <v>86</v>
      </c>
      <c r="AY227" s="17" t="s">
        <v>152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175</v>
      </c>
      <c r="BM227" s="217" t="s">
        <v>1953</v>
      </c>
    </row>
    <row r="228" s="2" customFormat="1">
      <c r="A228" s="38"/>
      <c r="B228" s="39"/>
      <c r="C228" s="40"/>
      <c r="D228" s="219" t="s">
        <v>160</v>
      </c>
      <c r="E228" s="40"/>
      <c r="F228" s="220" t="s">
        <v>1954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160</v>
      </c>
      <c r="AU228" s="17" t="s">
        <v>86</v>
      </c>
    </row>
    <row r="229" s="2" customFormat="1">
      <c r="A229" s="38"/>
      <c r="B229" s="39"/>
      <c r="C229" s="40"/>
      <c r="D229" s="224" t="s">
        <v>161</v>
      </c>
      <c r="E229" s="40"/>
      <c r="F229" s="225" t="s">
        <v>1955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86</v>
      </c>
    </row>
    <row r="230" s="15" customFormat="1">
      <c r="A230" s="15"/>
      <c r="B230" s="272"/>
      <c r="C230" s="273"/>
      <c r="D230" s="219" t="s">
        <v>237</v>
      </c>
      <c r="E230" s="274" t="s">
        <v>19</v>
      </c>
      <c r="F230" s="275" t="s">
        <v>1956</v>
      </c>
      <c r="G230" s="273"/>
      <c r="H230" s="274" t="s">
        <v>19</v>
      </c>
      <c r="I230" s="276"/>
      <c r="J230" s="273"/>
      <c r="K230" s="273"/>
      <c r="L230" s="277"/>
      <c r="M230" s="278"/>
      <c r="N230" s="279"/>
      <c r="O230" s="279"/>
      <c r="P230" s="279"/>
      <c r="Q230" s="279"/>
      <c r="R230" s="279"/>
      <c r="S230" s="279"/>
      <c r="T230" s="28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1" t="s">
        <v>237</v>
      </c>
      <c r="AU230" s="281" t="s">
        <v>86</v>
      </c>
      <c r="AV230" s="15" t="s">
        <v>84</v>
      </c>
      <c r="AW230" s="15" t="s">
        <v>37</v>
      </c>
      <c r="AX230" s="15" t="s">
        <v>76</v>
      </c>
      <c r="AY230" s="281" t="s">
        <v>152</v>
      </c>
    </row>
    <row r="231" s="13" customFormat="1">
      <c r="A231" s="13"/>
      <c r="B231" s="227"/>
      <c r="C231" s="228"/>
      <c r="D231" s="219" t="s">
        <v>237</v>
      </c>
      <c r="E231" s="229" t="s">
        <v>19</v>
      </c>
      <c r="F231" s="230" t="s">
        <v>556</v>
      </c>
      <c r="G231" s="228"/>
      <c r="H231" s="231">
        <v>37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237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152</v>
      </c>
    </row>
    <row r="232" s="14" customFormat="1">
      <c r="A232" s="14"/>
      <c r="B232" s="242"/>
      <c r="C232" s="243"/>
      <c r="D232" s="219" t="s">
        <v>237</v>
      </c>
      <c r="E232" s="244" t="s">
        <v>19</v>
      </c>
      <c r="F232" s="245" t="s">
        <v>302</v>
      </c>
      <c r="G232" s="243"/>
      <c r="H232" s="246">
        <v>37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237</v>
      </c>
      <c r="AU232" s="252" t="s">
        <v>86</v>
      </c>
      <c r="AV232" s="14" t="s">
        <v>175</v>
      </c>
      <c r="AW232" s="14" t="s">
        <v>37</v>
      </c>
      <c r="AX232" s="14" t="s">
        <v>84</v>
      </c>
      <c r="AY232" s="252" t="s">
        <v>152</v>
      </c>
    </row>
    <row r="233" s="2" customFormat="1" ht="24.15" customHeight="1">
      <c r="A233" s="38"/>
      <c r="B233" s="39"/>
      <c r="C233" s="205" t="s">
        <v>480</v>
      </c>
      <c r="D233" s="205" t="s">
        <v>155</v>
      </c>
      <c r="E233" s="206" t="s">
        <v>1957</v>
      </c>
      <c r="F233" s="207" t="s">
        <v>1958</v>
      </c>
      <c r="G233" s="208" t="s">
        <v>311</v>
      </c>
      <c r="H233" s="209">
        <v>2</v>
      </c>
      <c r="I233" s="210"/>
      <c r="J233" s="211">
        <f>ROUND(I233*H233,2)</f>
        <v>0</v>
      </c>
      <c r="K233" s="212"/>
      <c r="L233" s="44"/>
      <c r="M233" s="213" t="s">
        <v>19</v>
      </c>
      <c r="N233" s="214" t="s">
        <v>47</v>
      </c>
      <c r="O233" s="84"/>
      <c r="P233" s="215">
        <f>O233*H233</f>
        <v>0</v>
      </c>
      <c r="Q233" s="215">
        <v>0.00015799999999999999</v>
      </c>
      <c r="R233" s="215">
        <f>Q233*H233</f>
        <v>0.00031599999999999998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175</v>
      </c>
      <c r="AT233" s="217" t="s">
        <v>155</v>
      </c>
      <c r="AU233" s="217" t="s">
        <v>86</v>
      </c>
      <c r="AY233" s="17" t="s">
        <v>152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175</v>
      </c>
      <c r="BM233" s="217" t="s">
        <v>1959</v>
      </c>
    </row>
    <row r="234" s="2" customFormat="1">
      <c r="A234" s="38"/>
      <c r="B234" s="39"/>
      <c r="C234" s="40"/>
      <c r="D234" s="219" t="s">
        <v>160</v>
      </c>
      <c r="E234" s="40"/>
      <c r="F234" s="220" t="s">
        <v>1960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160</v>
      </c>
      <c r="AU234" s="17" t="s">
        <v>86</v>
      </c>
    </row>
    <row r="235" s="2" customFormat="1">
      <c r="A235" s="38"/>
      <c r="B235" s="39"/>
      <c r="C235" s="40"/>
      <c r="D235" s="224" t="s">
        <v>161</v>
      </c>
      <c r="E235" s="40"/>
      <c r="F235" s="225" t="s">
        <v>1961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161</v>
      </c>
      <c r="AU235" s="17" t="s">
        <v>86</v>
      </c>
    </row>
    <row r="236" s="2" customFormat="1">
      <c r="A236" s="38"/>
      <c r="B236" s="39"/>
      <c r="C236" s="40"/>
      <c r="D236" s="219" t="s">
        <v>163</v>
      </c>
      <c r="E236" s="40"/>
      <c r="F236" s="226" t="s">
        <v>1962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163</v>
      </c>
      <c r="AU236" s="17" t="s">
        <v>86</v>
      </c>
    </row>
    <row r="237" s="15" customFormat="1">
      <c r="A237" s="15"/>
      <c r="B237" s="272"/>
      <c r="C237" s="273"/>
      <c r="D237" s="219" t="s">
        <v>237</v>
      </c>
      <c r="E237" s="274" t="s">
        <v>19</v>
      </c>
      <c r="F237" s="275" t="s">
        <v>1963</v>
      </c>
      <c r="G237" s="273"/>
      <c r="H237" s="274" t="s">
        <v>19</v>
      </c>
      <c r="I237" s="276"/>
      <c r="J237" s="273"/>
      <c r="K237" s="273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237</v>
      </c>
      <c r="AU237" s="281" t="s">
        <v>86</v>
      </c>
      <c r="AV237" s="15" t="s">
        <v>84</v>
      </c>
      <c r="AW237" s="15" t="s">
        <v>37</v>
      </c>
      <c r="AX237" s="15" t="s">
        <v>76</v>
      </c>
      <c r="AY237" s="281" t="s">
        <v>152</v>
      </c>
    </row>
    <row r="238" s="13" customFormat="1">
      <c r="A238" s="13"/>
      <c r="B238" s="227"/>
      <c r="C238" s="228"/>
      <c r="D238" s="219" t="s">
        <v>237</v>
      </c>
      <c r="E238" s="229" t="s">
        <v>19</v>
      </c>
      <c r="F238" s="230" t="s">
        <v>86</v>
      </c>
      <c r="G238" s="228"/>
      <c r="H238" s="231">
        <v>2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237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152</v>
      </c>
    </row>
    <row r="239" s="2" customFormat="1" ht="24.15" customHeight="1">
      <c r="A239" s="38"/>
      <c r="B239" s="39"/>
      <c r="C239" s="257" t="s">
        <v>486</v>
      </c>
      <c r="D239" s="257" t="s">
        <v>686</v>
      </c>
      <c r="E239" s="258" t="s">
        <v>1964</v>
      </c>
      <c r="F239" s="259" t="s">
        <v>1965</v>
      </c>
      <c r="G239" s="260" t="s">
        <v>311</v>
      </c>
      <c r="H239" s="261">
        <v>2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0.0089899999999999997</v>
      </c>
      <c r="R239" s="215">
        <f>Q239*H239</f>
        <v>0.017979999999999999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197</v>
      </c>
      <c r="AT239" s="217" t="s">
        <v>686</v>
      </c>
      <c r="AU239" s="217" t="s">
        <v>86</v>
      </c>
      <c r="AY239" s="17" t="s">
        <v>152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175</v>
      </c>
      <c r="BM239" s="217" t="s">
        <v>1966</v>
      </c>
    </row>
    <row r="240" s="2" customFormat="1">
      <c r="A240" s="38"/>
      <c r="B240" s="39"/>
      <c r="C240" s="40"/>
      <c r="D240" s="219" t="s">
        <v>160</v>
      </c>
      <c r="E240" s="40"/>
      <c r="F240" s="220" t="s">
        <v>1967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86</v>
      </c>
    </row>
    <row r="241" s="2" customFormat="1">
      <c r="A241" s="38"/>
      <c r="B241" s="39"/>
      <c r="C241" s="40"/>
      <c r="D241" s="219" t="s">
        <v>163</v>
      </c>
      <c r="E241" s="40"/>
      <c r="F241" s="226" t="s">
        <v>1968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86</v>
      </c>
    </row>
    <row r="242" s="2" customFormat="1" ht="16.5" customHeight="1">
      <c r="A242" s="38"/>
      <c r="B242" s="39"/>
      <c r="C242" s="205" t="s">
        <v>493</v>
      </c>
      <c r="D242" s="205" t="s">
        <v>155</v>
      </c>
      <c r="E242" s="206" t="s">
        <v>1969</v>
      </c>
      <c r="F242" s="207" t="s">
        <v>1970</v>
      </c>
      <c r="G242" s="208" t="s">
        <v>399</v>
      </c>
      <c r="H242" s="209">
        <v>35.700000000000003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0.00019236000000000001</v>
      </c>
      <c r="R242" s="215">
        <f>Q242*H242</f>
        <v>0.0068672520000000008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175</v>
      </c>
      <c r="AT242" s="217" t="s">
        <v>155</v>
      </c>
      <c r="AU242" s="217" t="s">
        <v>86</v>
      </c>
      <c r="AY242" s="17" t="s">
        <v>152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175</v>
      </c>
      <c r="BM242" s="217" t="s">
        <v>1971</v>
      </c>
    </row>
    <row r="243" s="2" customFormat="1">
      <c r="A243" s="38"/>
      <c r="B243" s="39"/>
      <c r="C243" s="40"/>
      <c r="D243" s="219" t="s">
        <v>160</v>
      </c>
      <c r="E243" s="40"/>
      <c r="F243" s="220" t="s">
        <v>1972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2" customFormat="1">
      <c r="A244" s="38"/>
      <c r="B244" s="39"/>
      <c r="C244" s="40"/>
      <c r="D244" s="224" t="s">
        <v>161</v>
      </c>
      <c r="E244" s="40"/>
      <c r="F244" s="225" t="s">
        <v>1973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161</v>
      </c>
      <c r="AU244" s="17" t="s">
        <v>86</v>
      </c>
    </row>
    <row r="245" s="15" customFormat="1">
      <c r="A245" s="15"/>
      <c r="B245" s="272"/>
      <c r="C245" s="273"/>
      <c r="D245" s="219" t="s">
        <v>237</v>
      </c>
      <c r="E245" s="274" t="s">
        <v>19</v>
      </c>
      <c r="F245" s="275" t="s">
        <v>1786</v>
      </c>
      <c r="G245" s="273"/>
      <c r="H245" s="274" t="s">
        <v>19</v>
      </c>
      <c r="I245" s="276"/>
      <c r="J245" s="273"/>
      <c r="K245" s="273"/>
      <c r="L245" s="277"/>
      <c r="M245" s="278"/>
      <c r="N245" s="279"/>
      <c r="O245" s="279"/>
      <c r="P245" s="279"/>
      <c r="Q245" s="279"/>
      <c r="R245" s="279"/>
      <c r="S245" s="279"/>
      <c r="T245" s="28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1" t="s">
        <v>237</v>
      </c>
      <c r="AU245" s="281" t="s">
        <v>86</v>
      </c>
      <c r="AV245" s="15" t="s">
        <v>84</v>
      </c>
      <c r="AW245" s="15" t="s">
        <v>37</v>
      </c>
      <c r="AX245" s="15" t="s">
        <v>76</v>
      </c>
      <c r="AY245" s="281" t="s">
        <v>152</v>
      </c>
    </row>
    <row r="246" s="13" customFormat="1">
      <c r="A246" s="13"/>
      <c r="B246" s="227"/>
      <c r="C246" s="228"/>
      <c r="D246" s="219" t="s">
        <v>237</v>
      </c>
      <c r="E246" s="229" t="s">
        <v>19</v>
      </c>
      <c r="F246" s="230" t="s">
        <v>1891</v>
      </c>
      <c r="G246" s="228"/>
      <c r="H246" s="231">
        <v>35.700000000000003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237</v>
      </c>
      <c r="AU246" s="237" t="s">
        <v>86</v>
      </c>
      <c r="AV246" s="13" t="s">
        <v>86</v>
      </c>
      <c r="AW246" s="13" t="s">
        <v>37</v>
      </c>
      <c r="AX246" s="13" t="s">
        <v>76</v>
      </c>
      <c r="AY246" s="237" t="s">
        <v>152</v>
      </c>
    </row>
    <row r="247" s="14" customFormat="1">
      <c r="A247" s="14"/>
      <c r="B247" s="242"/>
      <c r="C247" s="243"/>
      <c r="D247" s="219" t="s">
        <v>237</v>
      </c>
      <c r="E247" s="244" t="s">
        <v>19</v>
      </c>
      <c r="F247" s="245" t="s">
        <v>302</v>
      </c>
      <c r="G247" s="243"/>
      <c r="H247" s="246">
        <v>35.700000000000003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237</v>
      </c>
      <c r="AU247" s="252" t="s">
        <v>86</v>
      </c>
      <c r="AV247" s="14" t="s">
        <v>175</v>
      </c>
      <c r="AW247" s="14" t="s">
        <v>37</v>
      </c>
      <c r="AX247" s="14" t="s">
        <v>84</v>
      </c>
      <c r="AY247" s="252" t="s">
        <v>152</v>
      </c>
    </row>
    <row r="248" s="2" customFormat="1" ht="21.75" customHeight="1">
      <c r="A248" s="38"/>
      <c r="B248" s="39"/>
      <c r="C248" s="205" t="s">
        <v>501</v>
      </c>
      <c r="D248" s="205" t="s">
        <v>155</v>
      </c>
      <c r="E248" s="206" t="s">
        <v>1974</v>
      </c>
      <c r="F248" s="207" t="s">
        <v>1975</v>
      </c>
      <c r="G248" s="208" t="s">
        <v>399</v>
      </c>
      <c r="H248" s="209">
        <v>35.700000000000003</v>
      </c>
      <c r="I248" s="210"/>
      <c r="J248" s="211">
        <f>ROUND(I248*H248,2)</f>
        <v>0</v>
      </c>
      <c r="K248" s="212"/>
      <c r="L248" s="44"/>
      <c r="M248" s="213" t="s">
        <v>19</v>
      </c>
      <c r="N248" s="214" t="s">
        <v>47</v>
      </c>
      <c r="O248" s="84"/>
      <c r="P248" s="215">
        <f>O248*H248</f>
        <v>0</v>
      </c>
      <c r="Q248" s="215">
        <v>6.3E-05</v>
      </c>
      <c r="R248" s="215">
        <f>Q248*H248</f>
        <v>0.0022491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175</v>
      </c>
      <c r="AT248" s="217" t="s">
        <v>155</v>
      </c>
      <c r="AU248" s="217" t="s">
        <v>86</v>
      </c>
      <c r="AY248" s="17" t="s">
        <v>152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175</v>
      </c>
      <c r="BM248" s="217" t="s">
        <v>1976</v>
      </c>
    </row>
    <row r="249" s="2" customFormat="1">
      <c r="A249" s="38"/>
      <c r="B249" s="39"/>
      <c r="C249" s="40"/>
      <c r="D249" s="219" t="s">
        <v>160</v>
      </c>
      <c r="E249" s="40"/>
      <c r="F249" s="220" t="s">
        <v>1977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86</v>
      </c>
    </row>
    <row r="250" s="2" customFormat="1">
      <c r="A250" s="38"/>
      <c r="B250" s="39"/>
      <c r="C250" s="40"/>
      <c r="D250" s="224" t="s">
        <v>161</v>
      </c>
      <c r="E250" s="40"/>
      <c r="F250" s="225" t="s">
        <v>1978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161</v>
      </c>
      <c r="AU250" s="17" t="s">
        <v>86</v>
      </c>
    </row>
    <row r="251" s="15" customFormat="1">
      <c r="A251" s="15"/>
      <c r="B251" s="272"/>
      <c r="C251" s="273"/>
      <c r="D251" s="219" t="s">
        <v>237</v>
      </c>
      <c r="E251" s="274" t="s">
        <v>19</v>
      </c>
      <c r="F251" s="275" t="s">
        <v>1786</v>
      </c>
      <c r="G251" s="273"/>
      <c r="H251" s="274" t="s">
        <v>19</v>
      </c>
      <c r="I251" s="276"/>
      <c r="J251" s="273"/>
      <c r="K251" s="273"/>
      <c r="L251" s="277"/>
      <c r="M251" s="278"/>
      <c r="N251" s="279"/>
      <c r="O251" s="279"/>
      <c r="P251" s="279"/>
      <c r="Q251" s="279"/>
      <c r="R251" s="279"/>
      <c r="S251" s="279"/>
      <c r="T251" s="28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1" t="s">
        <v>237</v>
      </c>
      <c r="AU251" s="281" t="s">
        <v>86</v>
      </c>
      <c r="AV251" s="15" t="s">
        <v>84</v>
      </c>
      <c r="AW251" s="15" t="s">
        <v>37</v>
      </c>
      <c r="AX251" s="15" t="s">
        <v>76</v>
      </c>
      <c r="AY251" s="281" t="s">
        <v>152</v>
      </c>
    </row>
    <row r="252" s="13" customFormat="1">
      <c r="A252" s="13"/>
      <c r="B252" s="227"/>
      <c r="C252" s="228"/>
      <c r="D252" s="219" t="s">
        <v>237</v>
      </c>
      <c r="E252" s="229" t="s">
        <v>19</v>
      </c>
      <c r="F252" s="230" t="s">
        <v>1891</v>
      </c>
      <c r="G252" s="228"/>
      <c r="H252" s="231">
        <v>35.700000000000003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237</v>
      </c>
      <c r="AU252" s="237" t="s">
        <v>86</v>
      </c>
      <c r="AV252" s="13" t="s">
        <v>86</v>
      </c>
      <c r="AW252" s="13" t="s">
        <v>37</v>
      </c>
      <c r="AX252" s="13" t="s">
        <v>76</v>
      </c>
      <c r="AY252" s="237" t="s">
        <v>152</v>
      </c>
    </row>
    <row r="253" s="14" customFormat="1">
      <c r="A253" s="14"/>
      <c r="B253" s="242"/>
      <c r="C253" s="243"/>
      <c r="D253" s="219" t="s">
        <v>237</v>
      </c>
      <c r="E253" s="244" t="s">
        <v>19</v>
      </c>
      <c r="F253" s="245" t="s">
        <v>302</v>
      </c>
      <c r="G253" s="243"/>
      <c r="H253" s="246">
        <v>35.700000000000003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237</v>
      </c>
      <c r="AU253" s="252" t="s">
        <v>86</v>
      </c>
      <c r="AV253" s="14" t="s">
        <v>175</v>
      </c>
      <c r="AW253" s="14" t="s">
        <v>37</v>
      </c>
      <c r="AX253" s="14" t="s">
        <v>84</v>
      </c>
      <c r="AY253" s="252" t="s">
        <v>152</v>
      </c>
    </row>
    <row r="254" s="2" customFormat="1" ht="16.5" customHeight="1">
      <c r="A254" s="38"/>
      <c r="B254" s="39"/>
      <c r="C254" s="257" t="s">
        <v>511</v>
      </c>
      <c r="D254" s="257" t="s">
        <v>686</v>
      </c>
      <c r="E254" s="258" t="s">
        <v>1979</v>
      </c>
      <c r="F254" s="259" t="s">
        <v>1980</v>
      </c>
      <c r="G254" s="260" t="s">
        <v>399</v>
      </c>
      <c r="H254" s="261">
        <v>35.700000000000003</v>
      </c>
      <c r="I254" s="262"/>
      <c r="J254" s="263">
        <f>ROUND(I254*H254,2)</f>
        <v>0</v>
      </c>
      <c r="K254" s="264"/>
      <c r="L254" s="265"/>
      <c r="M254" s="266" t="s">
        <v>19</v>
      </c>
      <c r="N254" s="267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197</v>
      </c>
      <c r="AT254" s="217" t="s">
        <v>686</v>
      </c>
      <c r="AU254" s="217" t="s">
        <v>86</v>
      </c>
      <c r="AY254" s="17" t="s">
        <v>152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175</v>
      </c>
      <c r="BM254" s="217" t="s">
        <v>1981</v>
      </c>
    </row>
    <row r="255" s="2" customFormat="1">
      <c r="A255" s="38"/>
      <c r="B255" s="39"/>
      <c r="C255" s="40"/>
      <c r="D255" s="219" t="s">
        <v>160</v>
      </c>
      <c r="E255" s="40"/>
      <c r="F255" s="220" t="s">
        <v>1980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12" customFormat="1" ht="22.8" customHeight="1">
      <c r="A256" s="12"/>
      <c r="B256" s="189"/>
      <c r="C256" s="190"/>
      <c r="D256" s="191" t="s">
        <v>75</v>
      </c>
      <c r="E256" s="203" t="s">
        <v>572</v>
      </c>
      <c r="F256" s="203" t="s">
        <v>573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SUM(P257:P259)</f>
        <v>0</v>
      </c>
      <c r="Q256" s="197"/>
      <c r="R256" s="198">
        <f>SUM(R257:R259)</f>
        <v>0</v>
      </c>
      <c r="S256" s="197"/>
      <c r="T256" s="199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84</v>
      </c>
      <c r="AT256" s="201" t="s">
        <v>75</v>
      </c>
      <c r="AU256" s="201" t="s">
        <v>84</v>
      </c>
      <c r="AY256" s="200" t="s">
        <v>152</v>
      </c>
      <c r="BK256" s="202">
        <f>SUM(BK257:BK259)</f>
        <v>0</v>
      </c>
    </row>
    <row r="257" s="2" customFormat="1" ht="24.15" customHeight="1">
      <c r="A257" s="38"/>
      <c r="B257" s="39"/>
      <c r="C257" s="205" t="s">
        <v>383</v>
      </c>
      <c r="D257" s="205" t="s">
        <v>155</v>
      </c>
      <c r="E257" s="206" t="s">
        <v>1982</v>
      </c>
      <c r="F257" s="207" t="s">
        <v>1983</v>
      </c>
      <c r="G257" s="208" t="s">
        <v>514</v>
      </c>
      <c r="H257" s="209">
        <v>37.369999999999997</v>
      </c>
      <c r="I257" s="210"/>
      <c r="J257" s="211">
        <f>ROUND(I257*H257,2)</f>
        <v>0</v>
      </c>
      <c r="K257" s="212"/>
      <c r="L257" s="44"/>
      <c r="M257" s="213" t="s">
        <v>19</v>
      </c>
      <c r="N257" s="214" t="s">
        <v>47</v>
      </c>
      <c r="O257" s="84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175</v>
      </c>
      <c r="AT257" s="217" t="s">
        <v>155</v>
      </c>
      <c r="AU257" s="217" t="s">
        <v>86</v>
      </c>
      <c r="AY257" s="17" t="s">
        <v>152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175</v>
      </c>
      <c r="BM257" s="217" t="s">
        <v>1984</v>
      </c>
    </row>
    <row r="258" s="2" customFormat="1">
      <c r="A258" s="38"/>
      <c r="B258" s="39"/>
      <c r="C258" s="40"/>
      <c r="D258" s="219" t="s">
        <v>160</v>
      </c>
      <c r="E258" s="40"/>
      <c r="F258" s="220" t="s">
        <v>1985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160</v>
      </c>
      <c r="AU258" s="17" t="s">
        <v>86</v>
      </c>
    </row>
    <row r="259" s="2" customFormat="1">
      <c r="A259" s="38"/>
      <c r="B259" s="39"/>
      <c r="C259" s="40"/>
      <c r="D259" s="224" t="s">
        <v>161</v>
      </c>
      <c r="E259" s="40"/>
      <c r="F259" s="225" t="s">
        <v>1986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161</v>
      </c>
      <c r="AU259" s="17" t="s">
        <v>86</v>
      </c>
    </row>
    <row r="260" s="12" customFormat="1" ht="25.92" customHeight="1">
      <c r="A260" s="12"/>
      <c r="B260" s="189"/>
      <c r="C260" s="190"/>
      <c r="D260" s="191" t="s">
        <v>75</v>
      </c>
      <c r="E260" s="192" t="s">
        <v>588</v>
      </c>
      <c r="F260" s="192" t="s">
        <v>589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P261</f>
        <v>0</v>
      </c>
      <c r="Q260" s="197"/>
      <c r="R260" s="198">
        <f>R261</f>
        <v>0</v>
      </c>
      <c r="S260" s="197"/>
      <c r="T260" s="199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86</v>
      </c>
      <c r="AT260" s="201" t="s">
        <v>75</v>
      </c>
      <c r="AU260" s="201" t="s">
        <v>76</v>
      </c>
      <c r="AY260" s="200" t="s">
        <v>152</v>
      </c>
      <c r="BK260" s="202">
        <f>BK261</f>
        <v>0</v>
      </c>
    </row>
    <row r="261" s="12" customFormat="1" ht="22.8" customHeight="1">
      <c r="A261" s="12"/>
      <c r="B261" s="189"/>
      <c r="C261" s="190"/>
      <c r="D261" s="191" t="s">
        <v>75</v>
      </c>
      <c r="E261" s="203" t="s">
        <v>1987</v>
      </c>
      <c r="F261" s="203" t="s">
        <v>1988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SUM(P262:P265)</f>
        <v>0</v>
      </c>
      <c r="Q261" s="197"/>
      <c r="R261" s="198">
        <f>SUM(R262:R265)</f>
        <v>0</v>
      </c>
      <c r="S261" s="197"/>
      <c r="T261" s="199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86</v>
      </c>
      <c r="AT261" s="201" t="s">
        <v>75</v>
      </c>
      <c r="AU261" s="201" t="s">
        <v>84</v>
      </c>
      <c r="AY261" s="200" t="s">
        <v>152</v>
      </c>
      <c r="BK261" s="202">
        <f>SUM(BK262:BK265)</f>
        <v>0</v>
      </c>
    </row>
    <row r="262" s="2" customFormat="1" ht="24.15" customHeight="1">
      <c r="A262" s="38"/>
      <c r="B262" s="39"/>
      <c r="C262" s="205" t="s">
        <v>527</v>
      </c>
      <c r="D262" s="205" t="s">
        <v>155</v>
      </c>
      <c r="E262" s="206" t="s">
        <v>1989</v>
      </c>
      <c r="F262" s="207" t="s">
        <v>1990</v>
      </c>
      <c r="G262" s="208" t="s">
        <v>311</v>
      </c>
      <c r="H262" s="209">
        <v>1</v>
      </c>
      <c r="I262" s="210"/>
      <c r="J262" s="211">
        <f>ROUND(I262*H262,2)</f>
        <v>0</v>
      </c>
      <c r="K262" s="212"/>
      <c r="L262" s="44"/>
      <c r="M262" s="213" t="s">
        <v>19</v>
      </c>
      <c r="N262" s="214" t="s">
        <v>47</v>
      </c>
      <c r="O262" s="84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245</v>
      </c>
      <c r="AT262" s="217" t="s">
        <v>155</v>
      </c>
      <c r="AU262" s="217" t="s">
        <v>86</v>
      </c>
      <c r="AY262" s="17" t="s">
        <v>152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84</v>
      </c>
      <c r="BK262" s="218">
        <f>ROUND(I262*H262,2)</f>
        <v>0</v>
      </c>
      <c r="BL262" s="17" t="s">
        <v>245</v>
      </c>
      <c r="BM262" s="217" t="s">
        <v>1991</v>
      </c>
    </row>
    <row r="263" s="2" customFormat="1">
      <c r="A263" s="38"/>
      <c r="B263" s="39"/>
      <c r="C263" s="40"/>
      <c r="D263" s="219" t="s">
        <v>160</v>
      </c>
      <c r="E263" s="40"/>
      <c r="F263" s="220" t="s">
        <v>1992</v>
      </c>
      <c r="G263" s="40"/>
      <c r="H263" s="40"/>
      <c r="I263" s="221"/>
      <c r="J263" s="40"/>
      <c r="K263" s="40"/>
      <c r="L263" s="44"/>
      <c r="M263" s="222"/>
      <c r="N263" s="22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160</v>
      </c>
      <c r="AU263" s="17" t="s">
        <v>86</v>
      </c>
    </row>
    <row r="264" s="2" customFormat="1">
      <c r="A264" s="38"/>
      <c r="B264" s="39"/>
      <c r="C264" s="40"/>
      <c r="D264" s="224" t="s">
        <v>161</v>
      </c>
      <c r="E264" s="40"/>
      <c r="F264" s="225" t="s">
        <v>1993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161</v>
      </c>
      <c r="AU264" s="17" t="s">
        <v>86</v>
      </c>
    </row>
    <row r="265" s="2" customFormat="1">
      <c r="A265" s="38"/>
      <c r="B265" s="39"/>
      <c r="C265" s="40"/>
      <c r="D265" s="219" t="s">
        <v>163</v>
      </c>
      <c r="E265" s="40"/>
      <c r="F265" s="226" t="s">
        <v>1994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86</v>
      </c>
    </row>
    <row r="266" s="12" customFormat="1" ht="25.92" customHeight="1">
      <c r="A266" s="12"/>
      <c r="B266" s="189"/>
      <c r="C266" s="190"/>
      <c r="D266" s="191" t="s">
        <v>75</v>
      </c>
      <c r="E266" s="192" t="s">
        <v>686</v>
      </c>
      <c r="F266" s="192" t="s">
        <v>1202</v>
      </c>
      <c r="G266" s="190"/>
      <c r="H266" s="190"/>
      <c r="I266" s="193"/>
      <c r="J266" s="194">
        <f>BK266</f>
        <v>0</v>
      </c>
      <c r="K266" s="190"/>
      <c r="L266" s="195"/>
      <c r="M266" s="196"/>
      <c r="N266" s="197"/>
      <c r="O266" s="197"/>
      <c r="P266" s="198">
        <f>P267</f>
        <v>0</v>
      </c>
      <c r="Q266" s="197"/>
      <c r="R266" s="198">
        <f>R267</f>
        <v>0.91879614900000006</v>
      </c>
      <c r="S266" s="197"/>
      <c r="T266" s="19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0" t="s">
        <v>170</v>
      </c>
      <c r="AT266" s="201" t="s">
        <v>75</v>
      </c>
      <c r="AU266" s="201" t="s">
        <v>76</v>
      </c>
      <c r="AY266" s="200" t="s">
        <v>152</v>
      </c>
      <c r="BK266" s="202">
        <f>BK267</f>
        <v>0</v>
      </c>
    </row>
    <row r="267" s="12" customFormat="1" ht="22.8" customHeight="1">
      <c r="A267" s="12"/>
      <c r="B267" s="189"/>
      <c r="C267" s="190"/>
      <c r="D267" s="191" t="s">
        <v>75</v>
      </c>
      <c r="E267" s="203" t="s">
        <v>1841</v>
      </c>
      <c r="F267" s="203" t="s">
        <v>1842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SUM(P268:P285)</f>
        <v>0</v>
      </c>
      <c r="Q267" s="197"/>
      <c r="R267" s="198">
        <f>SUM(R268:R285)</f>
        <v>0.91879614900000006</v>
      </c>
      <c r="S267" s="197"/>
      <c r="T267" s="199">
        <f>SUM(T268:T285)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170</v>
      </c>
      <c r="AT267" s="201" t="s">
        <v>75</v>
      </c>
      <c r="AU267" s="201" t="s">
        <v>84</v>
      </c>
      <c r="AY267" s="200" t="s">
        <v>152</v>
      </c>
      <c r="BK267" s="202">
        <f>SUM(BK268:BK285)</f>
        <v>0</v>
      </c>
    </row>
    <row r="268" s="2" customFormat="1" ht="24.15" customHeight="1">
      <c r="A268" s="38"/>
      <c r="B268" s="39"/>
      <c r="C268" s="205" t="s">
        <v>538</v>
      </c>
      <c r="D268" s="205" t="s">
        <v>155</v>
      </c>
      <c r="E268" s="206" t="s">
        <v>1995</v>
      </c>
      <c r="F268" s="207" t="s">
        <v>1996</v>
      </c>
      <c r="G268" s="208" t="s">
        <v>399</v>
      </c>
      <c r="H268" s="209">
        <v>35.700000000000003</v>
      </c>
      <c r="I268" s="210"/>
      <c r="J268" s="211">
        <f>ROUND(I268*H268,2)</f>
        <v>0</v>
      </c>
      <c r="K268" s="212"/>
      <c r="L268" s="44"/>
      <c r="M268" s="213" t="s">
        <v>19</v>
      </c>
      <c r="N268" s="214" t="s">
        <v>47</v>
      </c>
      <c r="O268" s="84"/>
      <c r="P268" s="215">
        <f>O268*H268</f>
        <v>0</v>
      </c>
      <c r="Q268" s="215">
        <v>1.4100000000000001E-06</v>
      </c>
      <c r="R268" s="215">
        <f>Q268*H268</f>
        <v>5.0337000000000003E-05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175</v>
      </c>
      <c r="AT268" s="217" t="s">
        <v>155</v>
      </c>
      <c r="AU268" s="217" t="s">
        <v>86</v>
      </c>
      <c r="AY268" s="17" t="s">
        <v>152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84</v>
      </c>
      <c r="BK268" s="218">
        <f>ROUND(I268*H268,2)</f>
        <v>0</v>
      </c>
      <c r="BL268" s="17" t="s">
        <v>175</v>
      </c>
      <c r="BM268" s="217" t="s">
        <v>1997</v>
      </c>
    </row>
    <row r="269" s="2" customFormat="1">
      <c r="A269" s="38"/>
      <c r="B269" s="39"/>
      <c r="C269" s="40"/>
      <c r="D269" s="219" t="s">
        <v>160</v>
      </c>
      <c r="E269" s="40"/>
      <c r="F269" s="220" t="s">
        <v>1996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160</v>
      </c>
      <c r="AU269" s="17" t="s">
        <v>86</v>
      </c>
    </row>
    <row r="270" s="2" customFormat="1">
      <c r="A270" s="38"/>
      <c r="B270" s="39"/>
      <c r="C270" s="40"/>
      <c r="D270" s="224" t="s">
        <v>161</v>
      </c>
      <c r="E270" s="40"/>
      <c r="F270" s="225" t="s">
        <v>1998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161</v>
      </c>
      <c r="AU270" s="17" t="s">
        <v>86</v>
      </c>
    </row>
    <row r="271" s="15" customFormat="1">
      <c r="A271" s="15"/>
      <c r="B271" s="272"/>
      <c r="C271" s="273"/>
      <c r="D271" s="219" t="s">
        <v>237</v>
      </c>
      <c r="E271" s="274" t="s">
        <v>19</v>
      </c>
      <c r="F271" s="275" t="s">
        <v>1786</v>
      </c>
      <c r="G271" s="273"/>
      <c r="H271" s="274" t="s">
        <v>19</v>
      </c>
      <c r="I271" s="276"/>
      <c r="J271" s="273"/>
      <c r="K271" s="273"/>
      <c r="L271" s="277"/>
      <c r="M271" s="278"/>
      <c r="N271" s="279"/>
      <c r="O271" s="279"/>
      <c r="P271" s="279"/>
      <c r="Q271" s="279"/>
      <c r="R271" s="279"/>
      <c r="S271" s="279"/>
      <c r="T271" s="28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1" t="s">
        <v>237</v>
      </c>
      <c r="AU271" s="281" t="s">
        <v>86</v>
      </c>
      <c r="AV271" s="15" t="s">
        <v>84</v>
      </c>
      <c r="AW271" s="15" t="s">
        <v>37</v>
      </c>
      <c r="AX271" s="15" t="s">
        <v>76</v>
      </c>
      <c r="AY271" s="281" t="s">
        <v>152</v>
      </c>
    </row>
    <row r="272" s="13" customFormat="1">
      <c r="A272" s="13"/>
      <c r="B272" s="227"/>
      <c r="C272" s="228"/>
      <c r="D272" s="219" t="s">
        <v>237</v>
      </c>
      <c r="E272" s="229" t="s">
        <v>19</v>
      </c>
      <c r="F272" s="230" t="s">
        <v>1891</v>
      </c>
      <c r="G272" s="228"/>
      <c r="H272" s="231">
        <v>35.700000000000003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237</v>
      </c>
      <c r="AU272" s="237" t="s">
        <v>86</v>
      </c>
      <c r="AV272" s="13" t="s">
        <v>86</v>
      </c>
      <c r="AW272" s="13" t="s">
        <v>37</v>
      </c>
      <c r="AX272" s="13" t="s">
        <v>76</v>
      </c>
      <c r="AY272" s="237" t="s">
        <v>152</v>
      </c>
    </row>
    <row r="273" s="14" customFormat="1">
      <c r="A273" s="14"/>
      <c r="B273" s="242"/>
      <c r="C273" s="243"/>
      <c r="D273" s="219" t="s">
        <v>237</v>
      </c>
      <c r="E273" s="244" t="s">
        <v>19</v>
      </c>
      <c r="F273" s="245" t="s">
        <v>302</v>
      </c>
      <c r="G273" s="243"/>
      <c r="H273" s="246">
        <v>35.700000000000003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237</v>
      </c>
      <c r="AU273" s="252" t="s">
        <v>86</v>
      </c>
      <c r="AV273" s="14" t="s">
        <v>175</v>
      </c>
      <c r="AW273" s="14" t="s">
        <v>37</v>
      </c>
      <c r="AX273" s="14" t="s">
        <v>84</v>
      </c>
      <c r="AY273" s="252" t="s">
        <v>152</v>
      </c>
    </row>
    <row r="274" s="2" customFormat="1" ht="24.15" customHeight="1">
      <c r="A274" s="38"/>
      <c r="B274" s="39"/>
      <c r="C274" s="205" t="s">
        <v>546</v>
      </c>
      <c r="D274" s="205" t="s">
        <v>155</v>
      </c>
      <c r="E274" s="206" t="s">
        <v>1999</v>
      </c>
      <c r="F274" s="207" t="s">
        <v>2000</v>
      </c>
      <c r="G274" s="208" t="s">
        <v>311</v>
      </c>
      <c r="H274" s="209">
        <v>2</v>
      </c>
      <c r="I274" s="210"/>
      <c r="J274" s="211">
        <f>ROUND(I274*H274,2)</f>
        <v>0</v>
      </c>
      <c r="K274" s="212"/>
      <c r="L274" s="44"/>
      <c r="M274" s="213" t="s">
        <v>19</v>
      </c>
      <c r="N274" s="214" t="s">
        <v>47</v>
      </c>
      <c r="O274" s="84"/>
      <c r="P274" s="215">
        <f>O274*H274</f>
        <v>0</v>
      </c>
      <c r="Q274" s="215">
        <v>0.45937290600000003</v>
      </c>
      <c r="R274" s="215">
        <f>Q274*H274</f>
        <v>0.91874581200000005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175</v>
      </c>
      <c r="AT274" s="217" t="s">
        <v>155</v>
      </c>
      <c r="AU274" s="217" t="s">
        <v>86</v>
      </c>
      <c r="AY274" s="17" t="s">
        <v>152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84</v>
      </c>
      <c r="BK274" s="218">
        <f>ROUND(I274*H274,2)</f>
        <v>0</v>
      </c>
      <c r="BL274" s="17" t="s">
        <v>175</v>
      </c>
      <c r="BM274" s="217" t="s">
        <v>2001</v>
      </c>
    </row>
    <row r="275" s="2" customFormat="1">
      <c r="A275" s="38"/>
      <c r="B275" s="39"/>
      <c r="C275" s="40"/>
      <c r="D275" s="219" t="s">
        <v>160</v>
      </c>
      <c r="E275" s="40"/>
      <c r="F275" s="220" t="s">
        <v>2002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160</v>
      </c>
      <c r="AU275" s="17" t="s">
        <v>86</v>
      </c>
    </row>
    <row r="276" s="2" customFormat="1">
      <c r="A276" s="38"/>
      <c r="B276" s="39"/>
      <c r="C276" s="40"/>
      <c r="D276" s="224" t="s">
        <v>161</v>
      </c>
      <c r="E276" s="40"/>
      <c r="F276" s="225" t="s">
        <v>2003</v>
      </c>
      <c r="G276" s="40"/>
      <c r="H276" s="40"/>
      <c r="I276" s="221"/>
      <c r="J276" s="40"/>
      <c r="K276" s="40"/>
      <c r="L276" s="44"/>
      <c r="M276" s="222"/>
      <c r="N276" s="223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161</v>
      </c>
      <c r="AU276" s="17" t="s">
        <v>86</v>
      </c>
    </row>
    <row r="277" s="2" customFormat="1" ht="24.15" customHeight="1">
      <c r="A277" s="38"/>
      <c r="B277" s="39"/>
      <c r="C277" s="205" t="s">
        <v>556</v>
      </c>
      <c r="D277" s="205" t="s">
        <v>155</v>
      </c>
      <c r="E277" s="206" t="s">
        <v>1853</v>
      </c>
      <c r="F277" s="207" t="s">
        <v>1854</v>
      </c>
      <c r="G277" s="208" t="s">
        <v>1855</v>
      </c>
      <c r="H277" s="209">
        <v>1</v>
      </c>
      <c r="I277" s="210"/>
      <c r="J277" s="211">
        <f>ROUND(I277*H277,2)</f>
        <v>0</v>
      </c>
      <c r="K277" s="212"/>
      <c r="L277" s="44"/>
      <c r="M277" s="213" t="s">
        <v>19</v>
      </c>
      <c r="N277" s="214" t="s">
        <v>47</v>
      </c>
      <c r="O277" s="84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7" t="s">
        <v>1094</v>
      </c>
      <c r="AT277" s="217" t="s">
        <v>155</v>
      </c>
      <c r="AU277" s="217" t="s">
        <v>86</v>
      </c>
      <c r="AY277" s="17" t="s">
        <v>152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7" t="s">
        <v>84</v>
      </c>
      <c r="BK277" s="218">
        <f>ROUND(I277*H277,2)</f>
        <v>0</v>
      </c>
      <c r="BL277" s="17" t="s">
        <v>1094</v>
      </c>
      <c r="BM277" s="217" t="s">
        <v>2004</v>
      </c>
    </row>
    <row r="278" s="2" customFormat="1">
      <c r="A278" s="38"/>
      <c r="B278" s="39"/>
      <c r="C278" s="40"/>
      <c r="D278" s="219" t="s">
        <v>160</v>
      </c>
      <c r="E278" s="40"/>
      <c r="F278" s="220" t="s">
        <v>1857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160</v>
      </c>
      <c r="AU278" s="17" t="s">
        <v>86</v>
      </c>
    </row>
    <row r="279" s="2" customFormat="1">
      <c r="A279" s="38"/>
      <c r="B279" s="39"/>
      <c r="C279" s="40"/>
      <c r="D279" s="224" t="s">
        <v>161</v>
      </c>
      <c r="E279" s="40"/>
      <c r="F279" s="225" t="s">
        <v>1858</v>
      </c>
      <c r="G279" s="40"/>
      <c r="H279" s="40"/>
      <c r="I279" s="221"/>
      <c r="J279" s="40"/>
      <c r="K279" s="40"/>
      <c r="L279" s="44"/>
      <c r="M279" s="222"/>
      <c r="N279" s="223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161</v>
      </c>
      <c r="AU279" s="17" t="s">
        <v>86</v>
      </c>
    </row>
    <row r="280" s="2" customFormat="1" ht="24.15" customHeight="1">
      <c r="A280" s="38"/>
      <c r="B280" s="39"/>
      <c r="C280" s="205" t="s">
        <v>564</v>
      </c>
      <c r="D280" s="205" t="s">
        <v>155</v>
      </c>
      <c r="E280" s="206" t="s">
        <v>2005</v>
      </c>
      <c r="F280" s="207" t="s">
        <v>2006</v>
      </c>
      <c r="G280" s="208" t="s">
        <v>399</v>
      </c>
      <c r="H280" s="209">
        <v>35.700000000000003</v>
      </c>
      <c r="I280" s="210"/>
      <c r="J280" s="211">
        <f>ROUND(I280*H280,2)</f>
        <v>0</v>
      </c>
      <c r="K280" s="212"/>
      <c r="L280" s="44"/>
      <c r="M280" s="213" t="s">
        <v>19</v>
      </c>
      <c r="N280" s="214" t="s">
        <v>47</v>
      </c>
      <c r="O280" s="8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7" t="s">
        <v>1094</v>
      </c>
      <c r="AT280" s="217" t="s">
        <v>155</v>
      </c>
      <c r="AU280" s="217" t="s">
        <v>86</v>
      </c>
      <c r="AY280" s="17" t="s">
        <v>152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7" t="s">
        <v>84</v>
      </c>
      <c r="BK280" s="218">
        <f>ROUND(I280*H280,2)</f>
        <v>0</v>
      </c>
      <c r="BL280" s="17" t="s">
        <v>1094</v>
      </c>
      <c r="BM280" s="217" t="s">
        <v>2007</v>
      </c>
    </row>
    <row r="281" s="2" customFormat="1">
      <c r="A281" s="38"/>
      <c r="B281" s="39"/>
      <c r="C281" s="40"/>
      <c r="D281" s="219" t="s">
        <v>160</v>
      </c>
      <c r="E281" s="40"/>
      <c r="F281" s="220" t="s">
        <v>2008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160</v>
      </c>
      <c r="AU281" s="17" t="s">
        <v>86</v>
      </c>
    </row>
    <row r="282" s="2" customFormat="1">
      <c r="A282" s="38"/>
      <c r="B282" s="39"/>
      <c r="C282" s="40"/>
      <c r="D282" s="224" t="s">
        <v>161</v>
      </c>
      <c r="E282" s="40"/>
      <c r="F282" s="225" t="s">
        <v>2009</v>
      </c>
      <c r="G282" s="40"/>
      <c r="H282" s="40"/>
      <c r="I282" s="221"/>
      <c r="J282" s="40"/>
      <c r="K282" s="40"/>
      <c r="L282" s="44"/>
      <c r="M282" s="222"/>
      <c r="N282" s="22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161</v>
      </c>
      <c r="AU282" s="17" t="s">
        <v>86</v>
      </c>
    </row>
    <row r="283" s="15" customFormat="1">
      <c r="A283" s="15"/>
      <c r="B283" s="272"/>
      <c r="C283" s="273"/>
      <c r="D283" s="219" t="s">
        <v>237</v>
      </c>
      <c r="E283" s="274" t="s">
        <v>19</v>
      </c>
      <c r="F283" s="275" t="s">
        <v>1786</v>
      </c>
      <c r="G283" s="273"/>
      <c r="H283" s="274" t="s">
        <v>19</v>
      </c>
      <c r="I283" s="276"/>
      <c r="J283" s="273"/>
      <c r="K283" s="273"/>
      <c r="L283" s="277"/>
      <c r="M283" s="278"/>
      <c r="N283" s="279"/>
      <c r="O283" s="279"/>
      <c r="P283" s="279"/>
      <c r="Q283" s="279"/>
      <c r="R283" s="279"/>
      <c r="S283" s="279"/>
      <c r="T283" s="28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1" t="s">
        <v>237</v>
      </c>
      <c r="AU283" s="281" t="s">
        <v>86</v>
      </c>
      <c r="AV283" s="15" t="s">
        <v>84</v>
      </c>
      <c r="AW283" s="15" t="s">
        <v>37</v>
      </c>
      <c r="AX283" s="15" t="s">
        <v>76</v>
      </c>
      <c r="AY283" s="281" t="s">
        <v>152</v>
      </c>
    </row>
    <row r="284" s="13" customFormat="1">
      <c r="A284" s="13"/>
      <c r="B284" s="227"/>
      <c r="C284" s="228"/>
      <c r="D284" s="219" t="s">
        <v>237</v>
      </c>
      <c r="E284" s="229" t="s">
        <v>19</v>
      </c>
      <c r="F284" s="230" t="s">
        <v>1891</v>
      </c>
      <c r="G284" s="228"/>
      <c r="H284" s="231">
        <v>35.700000000000003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237</v>
      </c>
      <c r="AU284" s="237" t="s">
        <v>86</v>
      </c>
      <c r="AV284" s="13" t="s">
        <v>86</v>
      </c>
      <c r="AW284" s="13" t="s">
        <v>37</v>
      </c>
      <c r="AX284" s="13" t="s">
        <v>76</v>
      </c>
      <c r="AY284" s="237" t="s">
        <v>152</v>
      </c>
    </row>
    <row r="285" s="14" customFormat="1">
      <c r="A285" s="14"/>
      <c r="B285" s="242"/>
      <c r="C285" s="243"/>
      <c r="D285" s="219" t="s">
        <v>237</v>
      </c>
      <c r="E285" s="244" t="s">
        <v>19</v>
      </c>
      <c r="F285" s="245" t="s">
        <v>302</v>
      </c>
      <c r="G285" s="243"/>
      <c r="H285" s="246">
        <v>35.700000000000003</v>
      </c>
      <c r="I285" s="247"/>
      <c r="J285" s="243"/>
      <c r="K285" s="243"/>
      <c r="L285" s="248"/>
      <c r="M285" s="282"/>
      <c r="N285" s="283"/>
      <c r="O285" s="283"/>
      <c r="P285" s="283"/>
      <c r="Q285" s="283"/>
      <c r="R285" s="283"/>
      <c r="S285" s="283"/>
      <c r="T285" s="28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237</v>
      </c>
      <c r="AU285" s="252" t="s">
        <v>86</v>
      </c>
      <c r="AV285" s="14" t="s">
        <v>175</v>
      </c>
      <c r="AW285" s="14" t="s">
        <v>37</v>
      </c>
      <c r="AX285" s="14" t="s">
        <v>84</v>
      </c>
      <c r="AY285" s="252" t="s">
        <v>152</v>
      </c>
    </row>
    <row r="286" s="2" customFormat="1" ht="6.96" customHeight="1">
      <c r="A286" s="38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44"/>
      <c r="M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</sheetData>
  <sheetProtection sheet="1" autoFilter="0" formatColumns="0" formatRows="0" objects="1" scenarios="1" spinCount="100000" saltValue="DRi01NNJ+2wQIWMpcqJsCb2EKTicawxbKUX9oAXtmkasLs8fzdjUF0NGqhH86tMblanbl169qoDYnS0Nxg+2Vg==" hashValue="e522iiYQVBnvKvCuF8bzi7YOo83f3KFCevwhYLqp26uEVk9aGQz/LsFZyoZ6tTwnylFhh5HXSR4w1d1gyJlyug==" algorithmName="SHA-512" password="CC35"/>
  <autoFilter ref="C88:K28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32254203"/>
    <hyperlink ref="F103" r:id="rId2" display="https://podminky.urs.cz/item/CS_URS_2023_01/151101101"/>
    <hyperlink ref="F109" r:id="rId3" display="https://podminky.urs.cz/item/CS_URS_2023_01/151101111"/>
    <hyperlink ref="F115" r:id="rId4" display="https://podminky.urs.cz/item/CS_URS_2023_01/162751117"/>
    <hyperlink ref="F123" r:id="rId5" display="https://podminky.urs.cz/item/CS_URS_2023_01/162751119"/>
    <hyperlink ref="F130" r:id="rId6" display="https://podminky.urs.cz/item/CS_URS_2023_01/171201221"/>
    <hyperlink ref="F136" r:id="rId7" display="https://podminky.urs.cz/item/CS_URS_2023_01/171251201"/>
    <hyperlink ref="F142" r:id="rId8" display="https://podminky.urs.cz/item/CS_URS_2023_01/174151101"/>
    <hyperlink ref="F150" r:id="rId9" display="https://podminky.urs.cz/item/CS_URS_2023_01/175151101"/>
    <hyperlink ref="F160" r:id="rId10" display="https://podminky.urs.cz/item/CS_URS_2023_01/181951112"/>
    <hyperlink ref="F167" r:id="rId11" display="https://podminky.urs.cz/item/CS_URS_2023_01/212751104"/>
    <hyperlink ref="F174" r:id="rId12" display="https://podminky.urs.cz/item/CS_URS_2023_01/451573111"/>
    <hyperlink ref="F184" r:id="rId13" display="https://podminky.urs.cz/item/CS_URS_2023_01/230205126"/>
    <hyperlink ref="F192" r:id="rId14" display="https://podminky.urs.cz/item/CS_URS_2023_01/230205152_R"/>
    <hyperlink ref="F195" r:id="rId15" display="https://podminky.urs.cz/item/CS_URS_2023_01/230200120_R"/>
    <hyperlink ref="F216" r:id="rId16" display="https://podminky.urs.cz/item/CS_URS_2023_01/877321101"/>
    <hyperlink ref="F226" r:id="rId17" display="https://podminky.urs.cz/item/CS_URS_2023_01/857311131"/>
    <hyperlink ref="F229" r:id="rId18" display="https://podminky.urs.cz/item/CS_URS_2023_01/871275811"/>
    <hyperlink ref="F235" r:id="rId19" display="https://podminky.urs.cz/item/CS_URS_2023_01/899713111"/>
    <hyperlink ref="F244" r:id="rId20" display="https://podminky.urs.cz/item/CS_URS_2023_01/899721111"/>
    <hyperlink ref="F250" r:id="rId21" display="https://podminky.urs.cz/item/CS_URS_2023_01/899722111"/>
    <hyperlink ref="F259" r:id="rId22" display="https://podminky.urs.cz/item/CS_URS_2023_01/998273102"/>
    <hyperlink ref="F264" r:id="rId23" display="https://podminky.urs.cz/item/CS_URS_2023_01/741812011"/>
    <hyperlink ref="F270" r:id="rId24" display="https://podminky.urs.cz/item/CS_URS_2023_01/892353122"/>
    <hyperlink ref="F276" r:id="rId25" display="https://podminky.urs.cz/item/CS_URS_2023_01/892372111"/>
    <hyperlink ref="F279" r:id="rId26" display="https://podminky.urs.cz/item/CS_URS_2023_01/230170004"/>
    <hyperlink ref="F282" r:id="rId27" display="https://podminky.urs.cz/item/CS_URS_2023_01/2301700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2011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2012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ROUND((SUM(BE87:BE296)),  2)</f>
        <v>0</v>
      </c>
      <c r="G33" s="38"/>
      <c r="H33" s="38"/>
      <c r="I33" s="148">
        <v>0.20999999999999999</v>
      </c>
      <c r="J33" s="147">
        <f>ROUND(((SUM(BE87:BE296))*I33),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ROUND((SUM(BF87:BF296)),  2)</f>
        <v>0</v>
      </c>
      <c r="G34" s="38"/>
      <c r="H34" s="38"/>
      <c r="I34" s="148">
        <v>0.14999999999999999</v>
      </c>
      <c r="J34" s="147">
        <f>ROUND(((SUM(BF87:BF296))*I34),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430 -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David Dvorský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Elektro-projekce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2013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283</v>
      </c>
      <c r="E61" s="174"/>
      <c r="F61" s="174"/>
      <c r="G61" s="174"/>
      <c r="H61" s="174"/>
      <c r="I61" s="174"/>
      <c r="J61" s="175">
        <f>J126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2014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284</v>
      </c>
      <c r="E63" s="168"/>
      <c r="F63" s="168"/>
      <c r="G63" s="168"/>
      <c r="H63" s="168"/>
      <c r="I63" s="168"/>
      <c r="J63" s="169">
        <f>J181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1871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619</v>
      </c>
      <c r="E65" s="168"/>
      <c r="F65" s="168"/>
      <c r="G65" s="168"/>
      <c r="H65" s="168"/>
      <c r="I65" s="168"/>
      <c r="J65" s="169">
        <f>J203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2015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2016</v>
      </c>
      <c r="E67" s="168"/>
      <c r="F67" s="168"/>
      <c r="G67" s="168"/>
      <c r="H67" s="168"/>
      <c r="I67" s="168"/>
      <c r="J67" s="169">
        <f>J272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430 -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David Dvorský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>Elektro-projekce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137</v>
      </c>
      <c r="D86" s="180" t="s">
        <v>61</v>
      </c>
      <c r="E86" s="180" t="s">
        <v>57</v>
      </c>
      <c r="F86" s="180" t="s">
        <v>58</v>
      </c>
      <c r="G86" s="180" t="s">
        <v>138</v>
      </c>
      <c r="H86" s="180" t="s">
        <v>139</v>
      </c>
      <c r="I86" s="180" t="s">
        <v>140</v>
      </c>
      <c r="J86" s="181" t="s">
        <v>128</v>
      </c>
      <c r="K86" s="182" t="s">
        <v>141</v>
      </c>
      <c r="L86" s="183"/>
      <c r="M86" s="92" t="s">
        <v>19</v>
      </c>
      <c r="N86" s="93" t="s">
        <v>46</v>
      </c>
      <c r="O86" s="93" t="s">
        <v>142</v>
      </c>
      <c r="P86" s="93" t="s">
        <v>143</v>
      </c>
      <c r="Q86" s="93" t="s">
        <v>144</v>
      </c>
      <c r="R86" s="93" t="s">
        <v>145</v>
      </c>
      <c r="S86" s="93" t="s">
        <v>146</v>
      </c>
      <c r="T86" s="94" t="s">
        <v>147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148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P88+P181+P203+P272</f>
        <v>0</v>
      </c>
      <c r="Q87" s="96"/>
      <c r="R87" s="186">
        <f>R88+R181+R203+R272</f>
        <v>2.9339460000000002</v>
      </c>
      <c r="S87" s="96"/>
      <c r="T87" s="187">
        <f>T88+T181+T203+T272</f>
        <v>12.100000000000001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129</v>
      </c>
      <c r="BK87" s="188">
        <f>BK88+BK181+BK203+BK272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84</v>
      </c>
      <c r="F88" s="192" t="s">
        <v>288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P89+SUM(P90:P126)</f>
        <v>0</v>
      </c>
      <c r="Q88" s="197"/>
      <c r="R88" s="198">
        <f>R89+SUM(R90:R126)</f>
        <v>1.0554160000000001</v>
      </c>
      <c r="S88" s="197"/>
      <c r="T88" s="199">
        <f>T89+SUM(T90:T126)</f>
        <v>12.100000000000001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152</v>
      </c>
      <c r="BK88" s="202">
        <f>BK89+SUM(BK90:BK126)</f>
        <v>0</v>
      </c>
    </row>
    <row r="89" s="2" customFormat="1" ht="24.15" customHeight="1">
      <c r="A89" s="38"/>
      <c r="B89" s="39"/>
      <c r="C89" s="205" t="s">
        <v>84</v>
      </c>
      <c r="D89" s="205" t="s">
        <v>155</v>
      </c>
      <c r="E89" s="206" t="s">
        <v>2017</v>
      </c>
      <c r="F89" s="207" t="s">
        <v>2018</v>
      </c>
      <c r="G89" s="208" t="s">
        <v>407</v>
      </c>
      <c r="H89" s="209">
        <v>43.539999999999999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175</v>
      </c>
      <c r="AT89" s="217" t="s">
        <v>155</v>
      </c>
      <c r="AU89" s="217" t="s">
        <v>84</v>
      </c>
      <c r="AY89" s="17" t="s">
        <v>152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175</v>
      </c>
      <c r="BM89" s="217" t="s">
        <v>2019</v>
      </c>
    </row>
    <row r="90" s="2" customFormat="1">
      <c r="A90" s="38"/>
      <c r="B90" s="39"/>
      <c r="C90" s="40"/>
      <c r="D90" s="219" t="s">
        <v>160</v>
      </c>
      <c r="E90" s="40"/>
      <c r="F90" s="220" t="s">
        <v>2020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84</v>
      </c>
    </row>
    <row r="91" s="2" customFormat="1">
      <c r="A91" s="38"/>
      <c r="B91" s="39"/>
      <c r="C91" s="40"/>
      <c r="D91" s="224" t="s">
        <v>161</v>
      </c>
      <c r="E91" s="40"/>
      <c r="F91" s="225" t="s">
        <v>2021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161</v>
      </c>
      <c r="AU91" s="17" t="s">
        <v>84</v>
      </c>
    </row>
    <row r="92" s="2" customFormat="1" ht="21.75" customHeight="1">
      <c r="A92" s="38"/>
      <c r="B92" s="39"/>
      <c r="C92" s="205" t="s">
        <v>175</v>
      </c>
      <c r="D92" s="205" t="s">
        <v>155</v>
      </c>
      <c r="E92" s="206" t="s">
        <v>2022</v>
      </c>
      <c r="F92" s="207" t="s">
        <v>2023</v>
      </c>
      <c r="G92" s="208" t="s">
        <v>514</v>
      </c>
      <c r="H92" s="209">
        <v>69.659999999999997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175</v>
      </c>
      <c r="AT92" s="217" t="s">
        <v>155</v>
      </c>
      <c r="AU92" s="217" t="s">
        <v>84</v>
      </c>
      <c r="AY92" s="17" t="s">
        <v>152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175</v>
      </c>
      <c r="BM92" s="217" t="s">
        <v>2024</v>
      </c>
    </row>
    <row r="93" s="2" customFormat="1">
      <c r="A93" s="38"/>
      <c r="B93" s="39"/>
      <c r="C93" s="40"/>
      <c r="D93" s="219" t="s">
        <v>160</v>
      </c>
      <c r="E93" s="40"/>
      <c r="F93" s="220" t="s">
        <v>2023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84</v>
      </c>
    </row>
    <row r="94" s="2" customFormat="1">
      <c r="A94" s="38"/>
      <c r="B94" s="39"/>
      <c r="C94" s="40"/>
      <c r="D94" s="219" t="s">
        <v>163</v>
      </c>
      <c r="E94" s="40"/>
      <c r="F94" s="226" t="s">
        <v>2025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163</v>
      </c>
      <c r="AU94" s="17" t="s">
        <v>84</v>
      </c>
    </row>
    <row r="95" s="2" customFormat="1" ht="24.15" customHeight="1">
      <c r="A95" s="38"/>
      <c r="B95" s="39"/>
      <c r="C95" s="205" t="s">
        <v>151</v>
      </c>
      <c r="D95" s="205" t="s">
        <v>155</v>
      </c>
      <c r="E95" s="206" t="s">
        <v>2026</v>
      </c>
      <c r="F95" s="207" t="s">
        <v>2027</v>
      </c>
      <c r="G95" s="208" t="s">
        <v>514</v>
      </c>
      <c r="H95" s="209">
        <v>9.9000000000000004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175</v>
      </c>
      <c r="AT95" s="217" t="s">
        <v>155</v>
      </c>
      <c r="AU95" s="217" t="s">
        <v>84</v>
      </c>
      <c r="AY95" s="17" t="s">
        <v>152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175</v>
      </c>
      <c r="BM95" s="217" t="s">
        <v>2028</v>
      </c>
    </row>
    <row r="96" s="2" customFormat="1">
      <c r="A96" s="38"/>
      <c r="B96" s="39"/>
      <c r="C96" s="40"/>
      <c r="D96" s="219" t="s">
        <v>160</v>
      </c>
      <c r="E96" s="40"/>
      <c r="F96" s="220" t="s">
        <v>2027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160</v>
      </c>
      <c r="AU96" s="17" t="s">
        <v>84</v>
      </c>
    </row>
    <row r="97" s="2" customFormat="1">
      <c r="A97" s="38"/>
      <c r="B97" s="39"/>
      <c r="C97" s="40"/>
      <c r="D97" s="219" t="s">
        <v>163</v>
      </c>
      <c r="E97" s="40"/>
      <c r="F97" s="226" t="s">
        <v>2029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163</v>
      </c>
      <c r="AU97" s="17" t="s">
        <v>84</v>
      </c>
    </row>
    <row r="98" s="2" customFormat="1" ht="24.15" customHeight="1">
      <c r="A98" s="38"/>
      <c r="B98" s="39"/>
      <c r="C98" s="205" t="s">
        <v>185</v>
      </c>
      <c r="D98" s="205" t="s">
        <v>155</v>
      </c>
      <c r="E98" s="206" t="s">
        <v>2030</v>
      </c>
      <c r="F98" s="207" t="s">
        <v>2031</v>
      </c>
      <c r="G98" s="208" t="s">
        <v>514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175</v>
      </c>
      <c r="AT98" s="217" t="s">
        <v>155</v>
      </c>
      <c r="AU98" s="217" t="s">
        <v>84</v>
      </c>
      <c r="AY98" s="17" t="s">
        <v>152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175</v>
      </c>
      <c r="BM98" s="217" t="s">
        <v>2032</v>
      </c>
    </row>
    <row r="99" s="2" customFormat="1">
      <c r="A99" s="38"/>
      <c r="B99" s="39"/>
      <c r="C99" s="40"/>
      <c r="D99" s="219" t="s">
        <v>160</v>
      </c>
      <c r="E99" s="40"/>
      <c r="F99" s="220" t="s">
        <v>2031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160</v>
      </c>
      <c r="AU99" s="17" t="s">
        <v>84</v>
      </c>
    </row>
    <row r="100" s="2" customFormat="1">
      <c r="A100" s="38"/>
      <c r="B100" s="39"/>
      <c r="C100" s="40"/>
      <c r="D100" s="219" t="s">
        <v>163</v>
      </c>
      <c r="E100" s="40"/>
      <c r="F100" s="226" t="s">
        <v>2033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163</v>
      </c>
      <c r="AU100" s="17" t="s">
        <v>84</v>
      </c>
    </row>
    <row r="101" s="2" customFormat="1" ht="24.15" customHeight="1">
      <c r="A101" s="38"/>
      <c r="B101" s="39"/>
      <c r="C101" s="205" t="s">
        <v>191</v>
      </c>
      <c r="D101" s="205" t="s">
        <v>155</v>
      </c>
      <c r="E101" s="206" t="s">
        <v>2034</v>
      </c>
      <c r="F101" s="207" t="s">
        <v>2035</v>
      </c>
      <c r="G101" s="208" t="s">
        <v>514</v>
      </c>
      <c r="H101" s="209">
        <v>0.5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175</v>
      </c>
      <c r="AT101" s="217" t="s">
        <v>155</v>
      </c>
      <c r="AU101" s="217" t="s">
        <v>84</v>
      </c>
      <c r="AY101" s="17" t="s">
        <v>152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175</v>
      </c>
      <c r="BM101" s="217" t="s">
        <v>2036</v>
      </c>
    </row>
    <row r="102" s="2" customFormat="1">
      <c r="A102" s="38"/>
      <c r="B102" s="39"/>
      <c r="C102" s="40"/>
      <c r="D102" s="219" t="s">
        <v>160</v>
      </c>
      <c r="E102" s="40"/>
      <c r="F102" s="220" t="s">
        <v>2035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84</v>
      </c>
    </row>
    <row r="103" s="2" customFormat="1">
      <c r="A103" s="38"/>
      <c r="B103" s="39"/>
      <c r="C103" s="40"/>
      <c r="D103" s="219" t="s">
        <v>163</v>
      </c>
      <c r="E103" s="40"/>
      <c r="F103" s="226" t="s">
        <v>2037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163</v>
      </c>
      <c r="AU103" s="17" t="s">
        <v>84</v>
      </c>
    </row>
    <row r="104" s="2" customFormat="1" ht="24.15" customHeight="1">
      <c r="A104" s="38"/>
      <c r="B104" s="39"/>
      <c r="C104" s="205" t="s">
        <v>197</v>
      </c>
      <c r="D104" s="205" t="s">
        <v>155</v>
      </c>
      <c r="E104" s="206" t="s">
        <v>2038</v>
      </c>
      <c r="F104" s="207" t="s">
        <v>2039</v>
      </c>
      <c r="G104" s="208" t="s">
        <v>514</v>
      </c>
      <c r="H104" s="209">
        <v>0.5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175</v>
      </c>
      <c r="AT104" s="217" t="s">
        <v>155</v>
      </c>
      <c r="AU104" s="217" t="s">
        <v>84</v>
      </c>
      <c r="AY104" s="17" t="s">
        <v>152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175</v>
      </c>
      <c r="BM104" s="217" t="s">
        <v>2040</v>
      </c>
    </row>
    <row r="105" s="2" customFormat="1">
      <c r="A105" s="38"/>
      <c r="B105" s="39"/>
      <c r="C105" s="40"/>
      <c r="D105" s="219" t="s">
        <v>160</v>
      </c>
      <c r="E105" s="40"/>
      <c r="F105" s="220" t="s">
        <v>2039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84</v>
      </c>
    </row>
    <row r="106" s="2" customFormat="1">
      <c r="A106" s="38"/>
      <c r="B106" s="39"/>
      <c r="C106" s="40"/>
      <c r="D106" s="219" t="s">
        <v>163</v>
      </c>
      <c r="E106" s="40"/>
      <c r="F106" s="226" t="s">
        <v>2041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163</v>
      </c>
      <c r="AU106" s="17" t="s">
        <v>84</v>
      </c>
    </row>
    <row r="107" s="2" customFormat="1" ht="16.5" customHeight="1">
      <c r="A107" s="38"/>
      <c r="B107" s="39"/>
      <c r="C107" s="205" t="s">
        <v>86</v>
      </c>
      <c r="D107" s="205" t="s">
        <v>155</v>
      </c>
      <c r="E107" s="206" t="s">
        <v>1754</v>
      </c>
      <c r="F107" s="207" t="s">
        <v>1755</v>
      </c>
      <c r="G107" s="208" t="s">
        <v>407</v>
      </c>
      <c r="H107" s="209">
        <v>43.539999999999999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175</v>
      </c>
      <c r="AT107" s="217" t="s">
        <v>155</v>
      </c>
      <c r="AU107" s="217" t="s">
        <v>84</v>
      </c>
      <c r="AY107" s="17" t="s">
        <v>152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175</v>
      </c>
      <c r="BM107" s="217" t="s">
        <v>2042</v>
      </c>
    </row>
    <row r="108" s="2" customFormat="1">
      <c r="A108" s="38"/>
      <c r="B108" s="39"/>
      <c r="C108" s="40"/>
      <c r="D108" s="219" t="s">
        <v>160</v>
      </c>
      <c r="E108" s="40"/>
      <c r="F108" s="220" t="s">
        <v>1757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84</v>
      </c>
    </row>
    <row r="109" s="2" customFormat="1">
      <c r="A109" s="38"/>
      <c r="B109" s="39"/>
      <c r="C109" s="40"/>
      <c r="D109" s="224" t="s">
        <v>161</v>
      </c>
      <c r="E109" s="40"/>
      <c r="F109" s="225" t="s">
        <v>1758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161</v>
      </c>
      <c r="AU109" s="17" t="s">
        <v>84</v>
      </c>
    </row>
    <row r="110" s="2" customFormat="1" ht="44.25" customHeight="1">
      <c r="A110" s="38"/>
      <c r="B110" s="39"/>
      <c r="C110" s="205" t="s">
        <v>203</v>
      </c>
      <c r="D110" s="205" t="s">
        <v>155</v>
      </c>
      <c r="E110" s="206" t="s">
        <v>2043</v>
      </c>
      <c r="F110" s="207" t="s">
        <v>2044</v>
      </c>
      <c r="G110" s="208" t="s">
        <v>291</v>
      </c>
      <c r="H110" s="209">
        <v>251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175</v>
      </c>
      <c r="AT110" s="217" t="s">
        <v>155</v>
      </c>
      <c r="AU110" s="217" t="s">
        <v>84</v>
      </c>
      <c r="AY110" s="17" t="s">
        <v>152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175</v>
      </c>
      <c r="BM110" s="217" t="s">
        <v>2045</v>
      </c>
    </row>
    <row r="111" s="2" customFormat="1">
      <c r="A111" s="38"/>
      <c r="B111" s="39"/>
      <c r="C111" s="40"/>
      <c r="D111" s="219" t="s">
        <v>160</v>
      </c>
      <c r="E111" s="40"/>
      <c r="F111" s="220" t="s">
        <v>2044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84</v>
      </c>
    </row>
    <row r="112" s="2" customFormat="1">
      <c r="A112" s="38"/>
      <c r="B112" s="39"/>
      <c r="C112" s="40"/>
      <c r="D112" s="224" t="s">
        <v>161</v>
      </c>
      <c r="E112" s="40"/>
      <c r="F112" s="225" t="s">
        <v>2046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161</v>
      </c>
      <c r="AU112" s="17" t="s">
        <v>84</v>
      </c>
    </row>
    <row r="113" s="2" customFormat="1">
      <c r="A113" s="38"/>
      <c r="B113" s="39"/>
      <c r="C113" s="40"/>
      <c r="D113" s="219" t="s">
        <v>163</v>
      </c>
      <c r="E113" s="40"/>
      <c r="F113" s="226" t="s">
        <v>2047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163</v>
      </c>
      <c r="AU113" s="17" t="s">
        <v>84</v>
      </c>
    </row>
    <row r="114" s="2" customFormat="1" ht="33" customHeight="1">
      <c r="A114" s="38"/>
      <c r="B114" s="39"/>
      <c r="C114" s="205" t="s">
        <v>211</v>
      </c>
      <c r="D114" s="205" t="s">
        <v>155</v>
      </c>
      <c r="E114" s="206" t="s">
        <v>2048</v>
      </c>
      <c r="F114" s="207" t="s">
        <v>2049</v>
      </c>
      <c r="G114" s="208" t="s">
        <v>311</v>
      </c>
      <c r="H114" s="209">
        <v>7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1094</v>
      </c>
      <c r="AT114" s="217" t="s">
        <v>155</v>
      </c>
      <c r="AU114" s="217" t="s">
        <v>84</v>
      </c>
      <c r="AY114" s="17" t="s">
        <v>152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1094</v>
      </c>
      <c r="BM114" s="217" t="s">
        <v>2050</v>
      </c>
    </row>
    <row r="115" s="2" customFormat="1">
      <c r="A115" s="38"/>
      <c r="B115" s="39"/>
      <c r="C115" s="40"/>
      <c r="D115" s="219" t="s">
        <v>160</v>
      </c>
      <c r="E115" s="40"/>
      <c r="F115" s="220" t="s">
        <v>2049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84</v>
      </c>
    </row>
    <row r="116" s="2" customFormat="1" ht="33" customHeight="1">
      <c r="A116" s="38"/>
      <c r="B116" s="39"/>
      <c r="C116" s="205" t="s">
        <v>216</v>
      </c>
      <c r="D116" s="205" t="s">
        <v>155</v>
      </c>
      <c r="E116" s="206" t="s">
        <v>2051</v>
      </c>
      <c r="F116" s="207" t="s">
        <v>2052</v>
      </c>
      <c r="G116" s="208" t="s">
        <v>311</v>
      </c>
      <c r="H116" s="209">
        <v>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1094</v>
      </c>
      <c r="AT116" s="217" t="s">
        <v>155</v>
      </c>
      <c r="AU116" s="217" t="s">
        <v>84</v>
      </c>
      <c r="AY116" s="17" t="s">
        <v>152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1094</v>
      </c>
      <c r="BM116" s="217" t="s">
        <v>2053</v>
      </c>
    </row>
    <row r="117" s="2" customFormat="1">
      <c r="A117" s="38"/>
      <c r="B117" s="39"/>
      <c r="C117" s="40"/>
      <c r="D117" s="219" t="s">
        <v>160</v>
      </c>
      <c r="E117" s="40"/>
      <c r="F117" s="220" t="s">
        <v>2052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84</v>
      </c>
    </row>
    <row r="118" s="2" customFormat="1" ht="37.8" customHeight="1">
      <c r="A118" s="38"/>
      <c r="B118" s="39"/>
      <c r="C118" s="205" t="s">
        <v>222</v>
      </c>
      <c r="D118" s="205" t="s">
        <v>155</v>
      </c>
      <c r="E118" s="206" t="s">
        <v>2054</v>
      </c>
      <c r="F118" s="207" t="s">
        <v>2055</v>
      </c>
      <c r="G118" s="208" t="s">
        <v>311</v>
      </c>
      <c r="H118" s="209">
        <v>7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175</v>
      </c>
      <c r="AT118" s="217" t="s">
        <v>155</v>
      </c>
      <c r="AU118" s="217" t="s">
        <v>84</v>
      </c>
      <c r="AY118" s="17" t="s">
        <v>152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175</v>
      </c>
      <c r="BM118" s="217" t="s">
        <v>2056</v>
      </c>
    </row>
    <row r="119" s="2" customFormat="1">
      <c r="A119" s="38"/>
      <c r="B119" s="39"/>
      <c r="C119" s="40"/>
      <c r="D119" s="219" t="s">
        <v>160</v>
      </c>
      <c r="E119" s="40"/>
      <c r="F119" s="220" t="s">
        <v>2057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84</v>
      </c>
    </row>
    <row r="120" s="2" customFormat="1" ht="24.15" customHeight="1">
      <c r="A120" s="38"/>
      <c r="B120" s="39"/>
      <c r="C120" s="205" t="s">
        <v>228</v>
      </c>
      <c r="D120" s="205" t="s">
        <v>155</v>
      </c>
      <c r="E120" s="206" t="s">
        <v>2058</v>
      </c>
      <c r="F120" s="207" t="s">
        <v>2059</v>
      </c>
      <c r="G120" s="208" t="s">
        <v>311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175</v>
      </c>
      <c r="AT120" s="217" t="s">
        <v>155</v>
      </c>
      <c r="AU120" s="217" t="s">
        <v>84</v>
      </c>
      <c r="AY120" s="17" t="s">
        <v>152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175</v>
      </c>
      <c r="BM120" s="217" t="s">
        <v>2060</v>
      </c>
    </row>
    <row r="121" s="2" customFormat="1">
      <c r="A121" s="38"/>
      <c r="B121" s="39"/>
      <c r="C121" s="40"/>
      <c r="D121" s="219" t="s">
        <v>160</v>
      </c>
      <c r="E121" s="40"/>
      <c r="F121" s="220" t="s">
        <v>2061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84</v>
      </c>
    </row>
    <row r="122" s="2" customFormat="1" ht="24.15" customHeight="1">
      <c r="A122" s="38"/>
      <c r="B122" s="39"/>
      <c r="C122" s="205" t="s">
        <v>234</v>
      </c>
      <c r="D122" s="205" t="s">
        <v>155</v>
      </c>
      <c r="E122" s="206" t="s">
        <v>2062</v>
      </c>
      <c r="F122" s="207" t="s">
        <v>2063</v>
      </c>
      <c r="G122" s="208" t="s">
        <v>311</v>
      </c>
      <c r="H122" s="209">
        <v>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175</v>
      </c>
      <c r="AT122" s="217" t="s">
        <v>155</v>
      </c>
      <c r="AU122" s="217" t="s">
        <v>84</v>
      </c>
      <c r="AY122" s="17" t="s">
        <v>152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175</v>
      </c>
      <c r="BM122" s="217" t="s">
        <v>2064</v>
      </c>
    </row>
    <row r="123" s="2" customFormat="1">
      <c r="A123" s="38"/>
      <c r="B123" s="39"/>
      <c r="C123" s="40"/>
      <c r="D123" s="219" t="s">
        <v>160</v>
      </c>
      <c r="E123" s="40"/>
      <c r="F123" s="220" t="s">
        <v>2063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84</v>
      </c>
    </row>
    <row r="124" s="2" customFormat="1" ht="24.15" customHeight="1">
      <c r="A124" s="38"/>
      <c r="B124" s="39"/>
      <c r="C124" s="205" t="s">
        <v>8</v>
      </c>
      <c r="D124" s="205" t="s">
        <v>155</v>
      </c>
      <c r="E124" s="206" t="s">
        <v>2065</v>
      </c>
      <c r="F124" s="207" t="s">
        <v>2066</v>
      </c>
      <c r="G124" s="208" t="s">
        <v>291</v>
      </c>
      <c r="H124" s="209">
        <v>1.3999999999999999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175</v>
      </c>
      <c r="AT124" s="217" t="s">
        <v>155</v>
      </c>
      <c r="AU124" s="217" t="s">
        <v>84</v>
      </c>
      <c r="AY124" s="17" t="s">
        <v>152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175</v>
      </c>
      <c r="BM124" s="217" t="s">
        <v>2067</v>
      </c>
    </row>
    <row r="125" s="2" customFormat="1">
      <c r="A125" s="38"/>
      <c r="B125" s="39"/>
      <c r="C125" s="40"/>
      <c r="D125" s="219" t="s">
        <v>160</v>
      </c>
      <c r="E125" s="40"/>
      <c r="F125" s="220" t="s">
        <v>2068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84</v>
      </c>
    </row>
    <row r="126" s="12" customFormat="1" ht="22.8" customHeight="1">
      <c r="A126" s="12"/>
      <c r="B126" s="189"/>
      <c r="C126" s="190"/>
      <c r="D126" s="191" t="s">
        <v>75</v>
      </c>
      <c r="E126" s="203" t="s">
        <v>572</v>
      </c>
      <c r="F126" s="203" t="s">
        <v>573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P127+SUM(P128:P131)</f>
        <v>0</v>
      </c>
      <c r="Q126" s="197"/>
      <c r="R126" s="198">
        <f>R127+SUM(R128:R131)</f>
        <v>1.0554160000000001</v>
      </c>
      <c r="S126" s="197"/>
      <c r="T126" s="199">
        <f>T127+SUM(T128:T131)</f>
        <v>12.100000000000001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84</v>
      </c>
      <c r="AT126" s="201" t="s">
        <v>75</v>
      </c>
      <c r="AU126" s="201" t="s">
        <v>84</v>
      </c>
      <c r="AY126" s="200" t="s">
        <v>152</v>
      </c>
      <c r="BK126" s="202">
        <f>BK127+SUM(BK128:BK131)</f>
        <v>0</v>
      </c>
    </row>
    <row r="127" s="2" customFormat="1" ht="24.15" customHeight="1">
      <c r="A127" s="38"/>
      <c r="B127" s="39"/>
      <c r="C127" s="205" t="s">
        <v>245</v>
      </c>
      <c r="D127" s="205" t="s">
        <v>155</v>
      </c>
      <c r="E127" s="206" t="s">
        <v>2069</v>
      </c>
      <c r="F127" s="207" t="s">
        <v>2070</v>
      </c>
      <c r="G127" s="208" t="s">
        <v>514</v>
      </c>
      <c r="H127" s="209">
        <v>81.560000000000002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47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175</v>
      </c>
      <c r="AT127" s="217" t="s">
        <v>155</v>
      </c>
      <c r="AU127" s="217" t="s">
        <v>86</v>
      </c>
      <c r="AY127" s="17" t="s">
        <v>152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84</v>
      </c>
      <c r="BK127" s="218">
        <f>ROUND(I127*H127,2)</f>
        <v>0</v>
      </c>
      <c r="BL127" s="17" t="s">
        <v>175</v>
      </c>
      <c r="BM127" s="217" t="s">
        <v>2071</v>
      </c>
    </row>
    <row r="128" s="2" customFormat="1">
      <c r="A128" s="38"/>
      <c r="B128" s="39"/>
      <c r="C128" s="40"/>
      <c r="D128" s="219" t="s">
        <v>160</v>
      </c>
      <c r="E128" s="40"/>
      <c r="F128" s="220" t="s">
        <v>2070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86</v>
      </c>
    </row>
    <row r="129" s="2" customFormat="1" ht="24.15" customHeight="1">
      <c r="A129" s="38"/>
      <c r="B129" s="39"/>
      <c r="C129" s="205" t="s">
        <v>413</v>
      </c>
      <c r="D129" s="205" t="s">
        <v>155</v>
      </c>
      <c r="E129" s="206" t="s">
        <v>2072</v>
      </c>
      <c r="F129" s="207" t="s">
        <v>2073</v>
      </c>
      <c r="G129" s="208" t="s">
        <v>514</v>
      </c>
      <c r="H129" s="209">
        <v>934.63999999999999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175</v>
      </c>
      <c r="AT129" s="217" t="s">
        <v>155</v>
      </c>
      <c r="AU129" s="217" t="s">
        <v>86</v>
      </c>
      <c r="AY129" s="17" t="s">
        <v>152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175</v>
      </c>
      <c r="BM129" s="217" t="s">
        <v>2074</v>
      </c>
    </row>
    <row r="130" s="2" customFormat="1">
      <c r="A130" s="38"/>
      <c r="B130" s="39"/>
      <c r="C130" s="40"/>
      <c r="D130" s="219" t="s">
        <v>160</v>
      </c>
      <c r="E130" s="40"/>
      <c r="F130" s="220" t="s">
        <v>2073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12" customFormat="1" ht="20.88" customHeight="1">
      <c r="A131" s="12"/>
      <c r="B131" s="189"/>
      <c r="C131" s="190"/>
      <c r="D131" s="191" t="s">
        <v>75</v>
      </c>
      <c r="E131" s="203" t="s">
        <v>1203</v>
      </c>
      <c r="F131" s="203" t="s">
        <v>1204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1.0554160000000001</v>
      </c>
      <c r="S131" s="197"/>
      <c r="T131" s="199">
        <f>SUM(T132:T180)</f>
        <v>12.100000000000001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170</v>
      </c>
      <c r="AT131" s="201" t="s">
        <v>75</v>
      </c>
      <c r="AU131" s="201" t="s">
        <v>86</v>
      </c>
      <c r="AY131" s="200" t="s">
        <v>152</v>
      </c>
      <c r="BK131" s="202">
        <f>SUM(BK132:BK180)</f>
        <v>0</v>
      </c>
    </row>
    <row r="132" s="2" customFormat="1" ht="24.15" customHeight="1">
      <c r="A132" s="38"/>
      <c r="B132" s="39"/>
      <c r="C132" s="205" t="s">
        <v>564</v>
      </c>
      <c r="D132" s="205" t="s">
        <v>155</v>
      </c>
      <c r="E132" s="206" t="s">
        <v>2075</v>
      </c>
      <c r="F132" s="207" t="s">
        <v>2076</v>
      </c>
      <c r="G132" s="208" t="s">
        <v>399</v>
      </c>
      <c r="H132" s="209">
        <v>150.59999999999999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175</v>
      </c>
      <c r="AT132" s="217" t="s">
        <v>155</v>
      </c>
      <c r="AU132" s="217" t="s">
        <v>170</v>
      </c>
      <c r="AY132" s="17" t="s">
        <v>152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175</v>
      </c>
      <c r="BM132" s="217" t="s">
        <v>2077</v>
      </c>
    </row>
    <row r="133" s="2" customFormat="1">
      <c r="A133" s="38"/>
      <c r="B133" s="39"/>
      <c r="C133" s="40"/>
      <c r="D133" s="219" t="s">
        <v>160</v>
      </c>
      <c r="E133" s="40"/>
      <c r="F133" s="220" t="s">
        <v>2078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170</v>
      </c>
    </row>
    <row r="134" s="2" customFormat="1">
      <c r="A134" s="38"/>
      <c r="B134" s="39"/>
      <c r="C134" s="40"/>
      <c r="D134" s="224" t="s">
        <v>161</v>
      </c>
      <c r="E134" s="40"/>
      <c r="F134" s="225" t="s">
        <v>2079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170</v>
      </c>
    </row>
    <row r="135" s="2" customFormat="1" ht="24.15" customHeight="1">
      <c r="A135" s="38"/>
      <c r="B135" s="39"/>
      <c r="C135" s="205" t="s">
        <v>574</v>
      </c>
      <c r="D135" s="205" t="s">
        <v>155</v>
      </c>
      <c r="E135" s="206" t="s">
        <v>2080</v>
      </c>
      <c r="F135" s="207" t="s">
        <v>2081</v>
      </c>
      <c r="G135" s="208" t="s">
        <v>399</v>
      </c>
      <c r="H135" s="209">
        <v>100.40000000000001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175</v>
      </c>
      <c r="AT135" s="217" t="s">
        <v>155</v>
      </c>
      <c r="AU135" s="217" t="s">
        <v>170</v>
      </c>
      <c r="AY135" s="17" t="s">
        <v>152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175</v>
      </c>
      <c r="BM135" s="217" t="s">
        <v>2082</v>
      </c>
    </row>
    <row r="136" s="2" customFormat="1">
      <c r="A136" s="38"/>
      <c r="B136" s="39"/>
      <c r="C136" s="40"/>
      <c r="D136" s="219" t="s">
        <v>160</v>
      </c>
      <c r="E136" s="40"/>
      <c r="F136" s="220" t="s">
        <v>2083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170</v>
      </c>
    </row>
    <row r="137" s="2" customFormat="1">
      <c r="A137" s="38"/>
      <c r="B137" s="39"/>
      <c r="C137" s="40"/>
      <c r="D137" s="224" t="s">
        <v>161</v>
      </c>
      <c r="E137" s="40"/>
      <c r="F137" s="225" t="s">
        <v>2084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170</v>
      </c>
    </row>
    <row r="138" s="2" customFormat="1" ht="24.15" customHeight="1">
      <c r="A138" s="38"/>
      <c r="B138" s="39"/>
      <c r="C138" s="205" t="s">
        <v>580</v>
      </c>
      <c r="D138" s="205" t="s">
        <v>155</v>
      </c>
      <c r="E138" s="206" t="s">
        <v>2085</v>
      </c>
      <c r="F138" s="207" t="s">
        <v>2086</v>
      </c>
      <c r="G138" s="208" t="s">
        <v>399</v>
      </c>
      <c r="H138" s="209">
        <v>25.199999999999999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175</v>
      </c>
      <c r="AT138" s="217" t="s">
        <v>155</v>
      </c>
      <c r="AU138" s="217" t="s">
        <v>170</v>
      </c>
      <c r="AY138" s="17" t="s">
        <v>152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175</v>
      </c>
      <c r="BM138" s="217" t="s">
        <v>2087</v>
      </c>
    </row>
    <row r="139" s="2" customFormat="1">
      <c r="A139" s="38"/>
      <c r="B139" s="39"/>
      <c r="C139" s="40"/>
      <c r="D139" s="219" t="s">
        <v>160</v>
      </c>
      <c r="E139" s="40"/>
      <c r="F139" s="220" t="s">
        <v>2088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170</v>
      </c>
    </row>
    <row r="140" s="2" customFormat="1">
      <c r="A140" s="38"/>
      <c r="B140" s="39"/>
      <c r="C140" s="40"/>
      <c r="D140" s="224" t="s">
        <v>161</v>
      </c>
      <c r="E140" s="40"/>
      <c r="F140" s="225" t="s">
        <v>2089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170</v>
      </c>
    </row>
    <row r="141" s="2" customFormat="1" ht="24.15" customHeight="1">
      <c r="A141" s="38"/>
      <c r="B141" s="39"/>
      <c r="C141" s="205" t="s">
        <v>592</v>
      </c>
      <c r="D141" s="205" t="s">
        <v>155</v>
      </c>
      <c r="E141" s="206" t="s">
        <v>2090</v>
      </c>
      <c r="F141" s="207" t="s">
        <v>2091</v>
      </c>
      <c r="G141" s="208" t="s">
        <v>399</v>
      </c>
      <c r="H141" s="209">
        <v>16.800000000000001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175</v>
      </c>
      <c r="AT141" s="217" t="s">
        <v>155</v>
      </c>
      <c r="AU141" s="217" t="s">
        <v>170</v>
      </c>
      <c r="AY141" s="17" t="s">
        <v>152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175</v>
      </c>
      <c r="BM141" s="217" t="s">
        <v>2092</v>
      </c>
    </row>
    <row r="142" s="2" customFormat="1">
      <c r="A142" s="38"/>
      <c r="B142" s="39"/>
      <c r="C142" s="40"/>
      <c r="D142" s="219" t="s">
        <v>160</v>
      </c>
      <c r="E142" s="40"/>
      <c r="F142" s="220" t="s">
        <v>2093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170</v>
      </c>
    </row>
    <row r="143" s="2" customFormat="1">
      <c r="A143" s="38"/>
      <c r="B143" s="39"/>
      <c r="C143" s="40"/>
      <c r="D143" s="224" t="s">
        <v>161</v>
      </c>
      <c r="E143" s="40"/>
      <c r="F143" s="225" t="s">
        <v>2094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170</v>
      </c>
    </row>
    <row r="144" s="2" customFormat="1" ht="24.15" customHeight="1">
      <c r="A144" s="38"/>
      <c r="B144" s="39"/>
      <c r="C144" s="205" t="s">
        <v>960</v>
      </c>
      <c r="D144" s="205" t="s">
        <v>155</v>
      </c>
      <c r="E144" s="206" t="s">
        <v>2095</v>
      </c>
      <c r="F144" s="207" t="s">
        <v>2096</v>
      </c>
      <c r="G144" s="208" t="s">
        <v>399</v>
      </c>
      <c r="H144" s="209">
        <v>150.59999999999999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175</v>
      </c>
      <c r="AT144" s="217" t="s">
        <v>155</v>
      </c>
      <c r="AU144" s="217" t="s">
        <v>170</v>
      </c>
      <c r="AY144" s="17" t="s">
        <v>152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175</v>
      </c>
      <c r="BM144" s="217" t="s">
        <v>2097</v>
      </c>
    </row>
    <row r="145" s="2" customFormat="1">
      <c r="A145" s="38"/>
      <c r="B145" s="39"/>
      <c r="C145" s="40"/>
      <c r="D145" s="219" t="s">
        <v>160</v>
      </c>
      <c r="E145" s="40"/>
      <c r="F145" s="220" t="s">
        <v>2098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170</v>
      </c>
    </row>
    <row r="146" s="2" customFormat="1">
      <c r="A146" s="38"/>
      <c r="B146" s="39"/>
      <c r="C146" s="40"/>
      <c r="D146" s="224" t="s">
        <v>161</v>
      </c>
      <c r="E146" s="40"/>
      <c r="F146" s="225" t="s">
        <v>2099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170</v>
      </c>
    </row>
    <row r="147" s="2" customFormat="1" ht="24.15" customHeight="1">
      <c r="A147" s="38"/>
      <c r="B147" s="39"/>
      <c r="C147" s="205" t="s">
        <v>967</v>
      </c>
      <c r="D147" s="205" t="s">
        <v>155</v>
      </c>
      <c r="E147" s="206" t="s">
        <v>2100</v>
      </c>
      <c r="F147" s="207" t="s">
        <v>2101</v>
      </c>
      <c r="G147" s="208" t="s">
        <v>399</v>
      </c>
      <c r="H147" s="209">
        <v>100.40000000000001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47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175</v>
      </c>
      <c r="AT147" s="217" t="s">
        <v>155</v>
      </c>
      <c r="AU147" s="217" t="s">
        <v>170</v>
      </c>
      <c r="AY147" s="17" t="s">
        <v>152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175</v>
      </c>
      <c r="BM147" s="217" t="s">
        <v>2102</v>
      </c>
    </row>
    <row r="148" s="2" customFormat="1">
      <c r="A148" s="38"/>
      <c r="B148" s="39"/>
      <c r="C148" s="40"/>
      <c r="D148" s="219" t="s">
        <v>160</v>
      </c>
      <c r="E148" s="40"/>
      <c r="F148" s="220" t="s">
        <v>2103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170</v>
      </c>
    </row>
    <row r="149" s="2" customFormat="1">
      <c r="A149" s="38"/>
      <c r="B149" s="39"/>
      <c r="C149" s="40"/>
      <c r="D149" s="224" t="s">
        <v>161</v>
      </c>
      <c r="E149" s="40"/>
      <c r="F149" s="225" t="s">
        <v>2104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161</v>
      </c>
      <c r="AU149" s="17" t="s">
        <v>170</v>
      </c>
    </row>
    <row r="150" s="2" customFormat="1" ht="24.15" customHeight="1">
      <c r="A150" s="38"/>
      <c r="B150" s="39"/>
      <c r="C150" s="205" t="s">
        <v>986</v>
      </c>
      <c r="D150" s="205" t="s">
        <v>155</v>
      </c>
      <c r="E150" s="206" t="s">
        <v>2105</v>
      </c>
      <c r="F150" s="207" t="s">
        <v>2106</v>
      </c>
      <c r="G150" s="208" t="s">
        <v>399</v>
      </c>
      <c r="H150" s="209">
        <v>25.199999999999999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175</v>
      </c>
      <c r="AT150" s="217" t="s">
        <v>155</v>
      </c>
      <c r="AU150" s="217" t="s">
        <v>170</v>
      </c>
      <c r="AY150" s="17" t="s">
        <v>152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175</v>
      </c>
      <c r="BM150" s="217" t="s">
        <v>2107</v>
      </c>
    </row>
    <row r="151" s="2" customFormat="1">
      <c r="A151" s="38"/>
      <c r="B151" s="39"/>
      <c r="C151" s="40"/>
      <c r="D151" s="219" t="s">
        <v>160</v>
      </c>
      <c r="E151" s="40"/>
      <c r="F151" s="220" t="s">
        <v>2108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170</v>
      </c>
    </row>
    <row r="152" s="2" customFormat="1">
      <c r="A152" s="38"/>
      <c r="B152" s="39"/>
      <c r="C152" s="40"/>
      <c r="D152" s="224" t="s">
        <v>161</v>
      </c>
      <c r="E152" s="40"/>
      <c r="F152" s="225" t="s">
        <v>2109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161</v>
      </c>
      <c r="AU152" s="17" t="s">
        <v>170</v>
      </c>
    </row>
    <row r="153" s="2" customFormat="1" ht="24.15" customHeight="1">
      <c r="A153" s="38"/>
      <c r="B153" s="39"/>
      <c r="C153" s="205" t="s">
        <v>996</v>
      </c>
      <c r="D153" s="205" t="s">
        <v>155</v>
      </c>
      <c r="E153" s="206" t="s">
        <v>2110</v>
      </c>
      <c r="F153" s="207" t="s">
        <v>2111</v>
      </c>
      <c r="G153" s="208" t="s">
        <v>399</v>
      </c>
      <c r="H153" s="209">
        <v>16.800000000000001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175</v>
      </c>
      <c r="AT153" s="217" t="s">
        <v>155</v>
      </c>
      <c r="AU153" s="217" t="s">
        <v>170</v>
      </c>
      <c r="AY153" s="17" t="s">
        <v>152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175</v>
      </c>
      <c r="BM153" s="217" t="s">
        <v>2112</v>
      </c>
    </row>
    <row r="154" s="2" customFormat="1">
      <c r="A154" s="38"/>
      <c r="B154" s="39"/>
      <c r="C154" s="40"/>
      <c r="D154" s="219" t="s">
        <v>160</v>
      </c>
      <c r="E154" s="40"/>
      <c r="F154" s="220" t="s">
        <v>2113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160</v>
      </c>
      <c r="AU154" s="17" t="s">
        <v>170</v>
      </c>
    </row>
    <row r="155" s="2" customFormat="1">
      <c r="A155" s="38"/>
      <c r="B155" s="39"/>
      <c r="C155" s="40"/>
      <c r="D155" s="224" t="s">
        <v>161</v>
      </c>
      <c r="E155" s="40"/>
      <c r="F155" s="225" t="s">
        <v>2114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170</v>
      </c>
    </row>
    <row r="156" s="2" customFormat="1" ht="24.15" customHeight="1">
      <c r="A156" s="38"/>
      <c r="B156" s="39"/>
      <c r="C156" s="205" t="s">
        <v>1003</v>
      </c>
      <c r="D156" s="205" t="s">
        <v>155</v>
      </c>
      <c r="E156" s="206" t="s">
        <v>2115</v>
      </c>
      <c r="F156" s="207" t="s">
        <v>2116</v>
      </c>
      <c r="G156" s="208" t="s">
        <v>407</v>
      </c>
      <c r="H156" s="209">
        <v>8.4000000000000004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1094</v>
      </c>
      <c r="AT156" s="217" t="s">
        <v>155</v>
      </c>
      <c r="AU156" s="217" t="s">
        <v>170</v>
      </c>
      <c r="AY156" s="17" t="s">
        <v>152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1094</v>
      </c>
      <c r="BM156" s="217" t="s">
        <v>2117</v>
      </c>
    </row>
    <row r="157" s="2" customFormat="1">
      <c r="A157" s="38"/>
      <c r="B157" s="39"/>
      <c r="C157" s="40"/>
      <c r="D157" s="219" t="s">
        <v>160</v>
      </c>
      <c r="E157" s="40"/>
      <c r="F157" s="220" t="s">
        <v>2118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170</v>
      </c>
    </row>
    <row r="158" s="2" customFormat="1">
      <c r="A158" s="38"/>
      <c r="B158" s="39"/>
      <c r="C158" s="40"/>
      <c r="D158" s="224" t="s">
        <v>161</v>
      </c>
      <c r="E158" s="40"/>
      <c r="F158" s="225" t="s">
        <v>2119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161</v>
      </c>
      <c r="AU158" s="17" t="s">
        <v>170</v>
      </c>
    </row>
    <row r="159" s="2" customFormat="1" ht="24.15" customHeight="1">
      <c r="A159" s="38"/>
      <c r="B159" s="39"/>
      <c r="C159" s="205" t="s">
        <v>1008</v>
      </c>
      <c r="D159" s="205" t="s">
        <v>155</v>
      </c>
      <c r="E159" s="206" t="s">
        <v>2120</v>
      </c>
      <c r="F159" s="207" t="s">
        <v>2121</v>
      </c>
      <c r="G159" s="208" t="s">
        <v>407</v>
      </c>
      <c r="H159" s="209">
        <v>4.1600000000000001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1094</v>
      </c>
      <c r="AT159" s="217" t="s">
        <v>155</v>
      </c>
      <c r="AU159" s="217" t="s">
        <v>170</v>
      </c>
      <c r="AY159" s="17" t="s">
        <v>152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1094</v>
      </c>
      <c r="BM159" s="217" t="s">
        <v>2122</v>
      </c>
    </row>
    <row r="160" s="2" customFormat="1">
      <c r="A160" s="38"/>
      <c r="B160" s="39"/>
      <c r="C160" s="40"/>
      <c r="D160" s="219" t="s">
        <v>160</v>
      </c>
      <c r="E160" s="40"/>
      <c r="F160" s="220" t="s">
        <v>2123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170</v>
      </c>
    </row>
    <row r="161" s="2" customFormat="1">
      <c r="A161" s="38"/>
      <c r="B161" s="39"/>
      <c r="C161" s="40"/>
      <c r="D161" s="224" t="s">
        <v>161</v>
      </c>
      <c r="E161" s="40"/>
      <c r="F161" s="225" t="s">
        <v>2124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170</v>
      </c>
    </row>
    <row r="162" s="2" customFormat="1" ht="24.15" customHeight="1">
      <c r="A162" s="38"/>
      <c r="B162" s="39"/>
      <c r="C162" s="205" t="s">
        <v>1017</v>
      </c>
      <c r="D162" s="205" t="s">
        <v>155</v>
      </c>
      <c r="E162" s="206" t="s">
        <v>2125</v>
      </c>
      <c r="F162" s="207" t="s">
        <v>2126</v>
      </c>
      <c r="G162" s="208" t="s">
        <v>514</v>
      </c>
      <c r="H162" s="209">
        <v>0.80000000000000004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1.06277</v>
      </c>
      <c r="R162" s="215">
        <f>Q162*H162</f>
        <v>0.85021600000000008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1094</v>
      </c>
      <c r="AT162" s="217" t="s">
        <v>155</v>
      </c>
      <c r="AU162" s="217" t="s">
        <v>170</v>
      </c>
      <c r="AY162" s="17" t="s">
        <v>152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1094</v>
      </c>
      <c r="BM162" s="217" t="s">
        <v>2127</v>
      </c>
    </row>
    <row r="163" s="2" customFormat="1">
      <c r="A163" s="38"/>
      <c r="B163" s="39"/>
      <c r="C163" s="40"/>
      <c r="D163" s="219" t="s">
        <v>160</v>
      </c>
      <c r="E163" s="40"/>
      <c r="F163" s="220" t="s">
        <v>2128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170</v>
      </c>
    </row>
    <row r="164" s="2" customFormat="1">
      <c r="A164" s="38"/>
      <c r="B164" s="39"/>
      <c r="C164" s="40"/>
      <c r="D164" s="224" t="s">
        <v>161</v>
      </c>
      <c r="E164" s="40"/>
      <c r="F164" s="225" t="s">
        <v>2129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161</v>
      </c>
      <c r="AU164" s="17" t="s">
        <v>170</v>
      </c>
    </row>
    <row r="165" s="2" customFormat="1" ht="24.15" customHeight="1">
      <c r="A165" s="38"/>
      <c r="B165" s="39"/>
      <c r="C165" s="205" t="s">
        <v>1022</v>
      </c>
      <c r="D165" s="205" t="s">
        <v>155</v>
      </c>
      <c r="E165" s="206" t="s">
        <v>2130</v>
      </c>
      <c r="F165" s="207" t="s">
        <v>2131</v>
      </c>
      <c r="G165" s="208" t="s">
        <v>399</v>
      </c>
      <c r="H165" s="209">
        <v>251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1094</v>
      </c>
      <c r="AT165" s="217" t="s">
        <v>155</v>
      </c>
      <c r="AU165" s="217" t="s">
        <v>170</v>
      </c>
      <c r="AY165" s="17" t="s">
        <v>152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1094</v>
      </c>
      <c r="BM165" s="217" t="s">
        <v>2132</v>
      </c>
    </row>
    <row r="166" s="2" customFormat="1">
      <c r="A166" s="38"/>
      <c r="B166" s="39"/>
      <c r="C166" s="40"/>
      <c r="D166" s="219" t="s">
        <v>160</v>
      </c>
      <c r="E166" s="40"/>
      <c r="F166" s="220" t="s">
        <v>2133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170</v>
      </c>
    </row>
    <row r="167" s="2" customFormat="1">
      <c r="A167" s="38"/>
      <c r="B167" s="39"/>
      <c r="C167" s="40"/>
      <c r="D167" s="224" t="s">
        <v>161</v>
      </c>
      <c r="E167" s="40"/>
      <c r="F167" s="225" t="s">
        <v>2134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170</v>
      </c>
    </row>
    <row r="168" s="2" customFormat="1" ht="24.15" customHeight="1">
      <c r="A168" s="38"/>
      <c r="B168" s="39"/>
      <c r="C168" s="205" t="s">
        <v>1030</v>
      </c>
      <c r="D168" s="205" t="s">
        <v>155</v>
      </c>
      <c r="E168" s="206" t="s">
        <v>2135</v>
      </c>
      <c r="F168" s="207" t="s">
        <v>2136</v>
      </c>
      <c r="G168" s="208" t="s">
        <v>399</v>
      </c>
      <c r="H168" s="209">
        <v>84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47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1094</v>
      </c>
      <c r="AT168" s="217" t="s">
        <v>155</v>
      </c>
      <c r="AU168" s="217" t="s">
        <v>170</v>
      </c>
      <c r="AY168" s="17" t="s">
        <v>152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84</v>
      </c>
      <c r="BK168" s="218">
        <f>ROUND(I168*H168,2)</f>
        <v>0</v>
      </c>
      <c r="BL168" s="17" t="s">
        <v>1094</v>
      </c>
      <c r="BM168" s="217" t="s">
        <v>2137</v>
      </c>
    </row>
    <row r="169" s="2" customFormat="1">
      <c r="A169" s="38"/>
      <c r="B169" s="39"/>
      <c r="C169" s="40"/>
      <c r="D169" s="219" t="s">
        <v>160</v>
      </c>
      <c r="E169" s="40"/>
      <c r="F169" s="220" t="s">
        <v>2138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160</v>
      </c>
      <c r="AU169" s="17" t="s">
        <v>170</v>
      </c>
    </row>
    <row r="170" s="2" customFormat="1">
      <c r="A170" s="38"/>
      <c r="B170" s="39"/>
      <c r="C170" s="40"/>
      <c r="D170" s="224" t="s">
        <v>161</v>
      </c>
      <c r="E170" s="40"/>
      <c r="F170" s="225" t="s">
        <v>2139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170</v>
      </c>
    </row>
    <row r="171" s="2" customFormat="1" ht="24.15" customHeight="1">
      <c r="A171" s="38"/>
      <c r="B171" s="39"/>
      <c r="C171" s="257" t="s">
        <v>1035</v>
      </c>
      <c r="D171" s="257" t="s">
        <v>686</v>
      </c>
      <c r="E171" s="258" t="s">
        <v>2140</v>
      </c>
      <c r="F171" s="259" t="s">
        <v>2141</v>
      </c>
      <c r="G171" s="260" t="s">
        <v>399</v>
      </c>
      <c r="H171" s="261">
        <v>88</v>
      </c>
      <c r="I171" s="262"/>
      <c r="J171" s="263">
        <f>ROUND(I171*H171,2)</f>
        <v>0</v>
      </c>
      <c r="K171" s="264"/>
      <c r="L171" s="265"/>
      <c r="M171" s="266" t="s">
        <v>19</v>
      </c>
      <c r="N171" s="267" t="s">
        <v>47</v>
      </c>
      <c r="O171" s="84"/>
      <c r="P171" s="215">
        <f>O171*H171</f>
        <v>0</v>
      </c>
      <c r="Q171" s="215">
        <v>0.00068999999999999997</v>
      </c>
      <c r="R171" s="215">
        <f>Q171*H171</f>
        <v>0.060719999999999996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1412</v>
      </c>
      <c r="AT171" s="217" t="s">
        <v>686</v>
      </c>
      <c r="AU171" s="217" t="s">
        <v>170</v>
      </c>
      <c r="AY171" s="17" t="s">
        <v>152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1094</v>
      </c>
      <c r="BM171" s="217" t="s">
        <v>2142</v>
      </c>
    </row>
    <row r="172" s="2" customFormat="1">
      <c r="A172" s="38"/>
      <c r="B172" s="39"/>
      <c r="C172" s="40"/>
      <c r="D172" s="219" t="s">
        <v>160</v>
      </c>
      <c r="E172" s="40"/>
      <c r="F172" s="220" t="s">
        <v>2141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170</v>
      </c>
    </row>
    <row r="173" s="2" customFormat="1" ht="24.15" customHeight="1">
      <c r="A173" s="38"/>
      <c r="B173" s="39"/>
      <c r="C173" s="205" t="s">
        <v>1041</v>
      </c>
      <c r="D173" s="205" t="s">
        <v>155</v>
      </c>
      <c r="E173" s="206" t="s">
        <v>2143</v>
      </c>
      <c r="F173" s="207" t="s">
        <v>2144</v>
      </c>
      <c r="G173" s="208" t="s">
        <v>399</v>
      </c>
      <c r="H173" s="209">
        <v>320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47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1094</v>
      </c>
      <c r="AT173" s="217" t="s">
        <v>155</v>
      </c>
      <c r="AU173" s="217" t="s">
        <v>170</v>
      </c>
      <c r="AY173" s="17" t="s">
        <v>152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1094</v>
      </c>
      <c r="BM173" s="217" t="s">
        <v>2145</v>
      </c>
    </row>
    <row r="174" s="2" customFormat="1">
      <c r="A174" s="38"/>
      <c r="B174" s="39"/>
      <c r="C174" s="40"/>
      <c r="D174" s="219" t="s">
        <v>160</v>
      </c>
      <c r="E174" s="40"/>
      <c r="F174" s="220" t="s">
        <v>2146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170</v>
      </c>
    </row>
    <row r="175" s="2" customFormat="1">
      <c r="A175" s="38"/>
      <c r="B175" s="39"/>
      <c r="C175" s="40"/>
      <c r="D175" s="224" t="s">
        <v>161</v>
      </c>
      <c r="E175" s="40"/>
      <c r="F175" s="225" t="s">
        <v>2147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161</v>
      </c>
      <c r="AU175" s="17" t="s">
        <v>170</v>
      </c>
    </row>
    <row r="176" s="2" customFormat="1" ht="24.15" customHeight="1">
      <c r="A176" s="38"/>
      <c r="B176" s="39"/>
      <c r="C176" s="257" t="s">
        <v>1046</v>
      </c>
      <c r="D176" s="257" t="s">
        <v>686</v>
      </c>
      <c r="E176" s="258" t="s">
        <v>2148</v>
      </c>
      <c r="F176" s="259" t="s">
        <v>2149</v>
      </c>
      <c r="G176" s="260" t="s">
        <v>399</v>
      </c>
      <c r="H176" s="261">
        <v>336</v>
      </c>
      <c r="I176" s="262"/>
      <c r="J176" s="263">
        <f>ROUND(I176*H176,2)</f>
        <v>0</v>
      </c>
      <c r="K176" s="264"/>
      <c r="L176" s="265"/>
      <c r="M176" s="266" t="s">
        <v>19</v>
      </c>
      <c r="N176" s="267" t="s">
        <v>47</v>
      </c>
      <c r="O176" s="84"/>
      <c r="P176" s="215">
        <f>O176*H176</f>
        <v>0</v>
      </c>
      <c r="Q176" s="215">
        <v>0.00042999999999999999</v>
      </c>
      <c r="R176" s="215">
        <f>Q176*H176</f>
        <v>0.14448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1412</v>
      </c>
      <c r="AT176" s="217" t="s">
        <v>686</v>
      </c>
      <c r="AU176" s="217" t="s">
        <v>170</v>
      </c>
      <c r="AY176" s="17" t="s">
        <v>152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1094</v>
      </c>
      <c r="BM176" s="217" t="s">
        <v>2150</v>
      </c>
    </row>
    <row r="177" s="2" customFormat="1">
      <c r="A177" s="38"/>
      <c r="B177" s="39"/>
      <c r="C177" s="40"/>
      <c r="D177" s="219" t="s">
        <v>160</v>
      </c>
      <c r="E177" s="40"/>
      <c r="F177" s="220" t="s">
        <v>2149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160</v>
      </c>
      <c r="AU177" s="17" t="s">
        <v>170</v>
      </c>
    </row>
    <row r="178" s="2" customFormat="1" ht="16.5" customHeight="1">
      <c r="A178" s="38"/>
      <c r="B178" s="39"/>
      <c r="C178" s="205" t="s">
        <v>1050</v>
      </c>
      <c r="D178" s="205" t="s">
        <v>155</v>
      </c>
      <c r="E178" s="206" t="s">
        <v>2151</v>
      </c>
      <c r="F178" s="207" t="s">
        <v>2152</v>
      </c>
      <c r="G178" s="208" t="s">
        <v>407</v>
      </c>
      <c r="H178" s="209">
        <v>5.5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2.2000000000000002</v>
      </c>
      <c r="T178" s="216">
        <f>S178*H178</f>
        <v>12.100000000000001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1094</v>
      </c>
      <c r="AT178" s="217" t="s">
        <v>155</v>
      </c>
      <c r="AU178" s="217" t="s">
        <v>170</v>
      </c>
      <c r="AY178" s="17" t="s">
        <v>152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1094</v>
      </c>
      <c r="BM178" s="217" t="s">
        <v>2153</v>
      </c>
    </row>
    <row r="179" s="2" customFormat="1">
      <c r="A179" s="38"/>
      <c r="B179" s="39"/>
      <c r="C179" s="40"/>
      <c r="D179" s="219" t="s">
        <v>160</v>
      </c>
      <c r="E179" s="40"/>
      <c r="F179" s="220" t="s">
        <v>2154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170</v>
      </c>
    </row>
    <row r="180" s="2" customFormat="1">
      <c r="A180" s="38"/>
      <c r="B180" s="39"/>
      <c r="C180" s="40"/>
      <c r="D180" s="224" t="s">
        <v>161</v>
      </c>
      <c r="E180" s="40"/>
      <c r="F180" s="225" t="s">
        <v>2155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170</v>
      </c>
    </row>
    <row r="181" s="12" customFormat="1" ht="25.92" customHeight="1">
      <c r="A181" s="12"/>
      <c r="B181" s="189"/>
      <c r="C181" s="190"/>
      <c r="D181" s="191" t="s">
        <v>75</v>
      </c>
      <c r="E181" s="192" t="s">
        <v>588</v>
      </c>
      <c r="F181" s="192" t="s">
        <v>589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0.3649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86</v>
      </c>
      <c r="AT181" s="201" t="s">
        <v>75</v>
      </c>
      <c r="AU181" s="201" t="s">
        <v>76</v>
      </c>
      <c r="AY181" s="200" t="s">
        <v>152</v>
      </c>
      <c r="BK181" s="202">
        <f>BK182</f>
        <v>0</v>
      </c>
    </row>
    <row r="182" s="12" customFormat="1" ht="22.8" customHeight="1">
      <c r="A182" s="12"/>
      <c r="B182" s="189"/>
      <c r="C182" s="190"/>
      <c r="D182" s="191" t="s">
        <v>75</v>
      </c>
      <c r="E182" s="203" t="s">
        <v>1987</v>
      </c>
      <c r="F182" s="203" t="s">
        <v>1988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SUM(P183:P202)</f>
        <v>0</v>
      </c>
      <c r="Q182" s="197"/>
      <c r="R182" s="198">
        <f>SUM(R183:R202)</f>
        <v>0.3649</v>
      </c>
      <c r="S182" s="197"/>
      <c r="T182" s="199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86</v>
      </c>
      <c r="AT182" s="201" t="s">
        <v>75</v>
      </c>
      <c r="AU182" s="201" t="s">
        <v>84</v>
      </c>
      <c r="AY182" s="200" t="s">
        <v>152</v>
      </c>
      <c r="BK182" s="202">
        <f>SUM(BK183:BK202)</f>
        <v>0</v>
      </c>
    </row>
    <row r="183" s="2" customFormat="1" ht="16.5" customHeight="1">
      <c r="A183" s="38"/>
      <c r="B183" s="39"/>
      <c r="C183" s="205" t="s">
        <v>1054</v>
      </c>
      <c r="D183" s="205" t="s">
        <v>155</v>
      </c>
      <c r="E183" s="206" t="s">
        <v>2156</v>
      </c>
      <c r="F183" s="207" t="s">
        <v>2157</v>
      </c>
      <c r="G183" s="208" t="s">
        <v>311</v>
      </c>
      <c r="H183" s="209">
        <v>59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47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175</v>
      </c>
      <c r="AT183" s="217" t="s">
        <v>155</v>
      </c>
      <c r="AU183" s="217" t="s">
        <v>86</v>
      </c>
      <c r="AY183" s="17" t="s">
        <v>152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84</v>
      </c>
      <c r="BK183" s="218">
        <f>ROUND(I183*H183,2)</f>
        <v>0</v>
      </c>
      <c r="BL183" s="17" t="s">
        <v>175</v>
      </c>
      <c r="BM183" s="217" t="s">
        <v>2158</v>
      </c>
    </row>
    <row r="184" s="2" customFormat="1">
      <c r="A184" s="38"/>
      <c r="B184" s="39"/>
      <c r="C184" s="40"/>
      <c r="D184" s="219" t="s">
        <v>160</v>
      </c>
      <c r="E184" s="40"/>
      <c r="F184" s="220" t="s">
        <v>2159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2" customFormat="1">
      <c r="A185" s="38"/>
      <c r="B185" s="39"/>
      <c r="C185" s="40"/>
      <c r="D185" s="224" t="s">
        <v>161</v>
      </c>
      <c r="E185" s="40"/>
      <c r="F185" s="225" t="s">
        <v>2160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161</v>
      </c>
      <c r="AU185" s="17" t="s">
        <v>86</v>
      </c>
    </row>
    <row r="186" s="2" customFormat="1" ht="24.15" customHeight="1">
      <c r="A186" s="38"/>
      <c r="B186" s="39"/>
      <c r="C186" s="257" t="s">
        <v>1058</v>
      </c>
      <c r="D186" s="257" t="s">
        <v>686</v>
      </c>
      <c r="E186" s="258" t="s">
        <v>2161</v>
      </c>
      <c r="F186" s="259" t="s">
        <v>2162</v>
      </c>
      <c r="G186" s="260" t="s">
        <v>311</v>
      </c>
      <c r="H186" s="261">
        <v>49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47</v>
      </c>
      <c r="O186" s="84"/>
      <c r="P186" s="215">
        <f>O186*H186</f>
        <v>0</v>
      </c>
      <c r="Q186" s="215">
        <v>0.00069999999999999999</v>
      </c>
      <c r="R186" s="215">
        <f>Q186*H186</f>
        <v>0.034299999999999997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197</v>
      </c>
      <c r="AT186" s="217" t="s">
        <v>686</v>
      </c>
      <c r="AU186" s="217" t="s">
        <v>86</v>
      </c>
      <c r="AY186" s="17" t="s">
        <v>152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175</v>
      </c>
      <c r="BM186" s="217" t="s">
        <v>2163</v>
      </c>
    </row>
    <row r="187" s="2" customFormat="1">
      <c r="A187" s="38"/>
      <c r="B187" s="39"/>
      <c r="C187" s="40"/>
      <c r="D187" s="219" t="s">
        <v>160</v>
      </c>
      <c r="E187" s="40"/>
      <c r="F187" s="220" t="s">
        <v>2162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86</v>
      </c>
    </row>
    <row r="188" s="2" customFormat="1" ht="16.5" customHeight="1">
      <c r="A188" s="38"/>
      <c r="B188" s="39"/>
      <c r="C188" s="257" t="s">
        <v>1065</v>
      </c>
      <c r="D188" s="257" t="s">
        <v>686</v>
      </c>
      <c r="E188" s="258" t="s">
        <v>2164</v>
      </c>
      <c r="F188" s="259" t="s">
        <v>2165</v>
      </c>
      <c r="G188" s="260" t="s">
        <v>311</v>
      </c>
      <c r="H188" s="261">
        <v>10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0.00016000000000000001</v>
      </c>
      <c r="R188" s="215">
        <f>Q188*H188</f>
        <v>0.0016000000000000001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197</v>
      </c>
      <c r="AT188" s="217" t="s">
        <v>686</v>
      </c>
      <c r="AU188" s="217" t="s">
        <v>86</v>
      </c>
      <c r="AY188" s="17" t="s">
        <v>152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175</v>
      </c>
      <c r="BM188" s="217" t="s">
        <v>2166</v>
      </c>
    </row>
    <row r="189" s="2" customFormat="1">
      <c r="A189" s="38"/>
      <c r="B189" s="39"/>
      <c r="C189" s="40"/>
      <c r="D189" s="219" t="s">
        <v>160</v>
      </c>
      <c r="E189" s="40"/>
      <c r="F189" s="220" t="s">
        <v>2165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2" customFormat="1" ht="24.15" customHeight="1">
      <c r="A190" s="38"/>
      <c r="B190" s="39"/>
      <c r="C190" s="205" t="s">
        <v>170</v>
      </c>
      <c r="D190" s="205" t="s">
        <v>155</v>
      </c>
      <c r="E190" s="206" t="s">
        <v>2167</v>
      </c>
      <c r="F190" s="207" t="s">
        <v>2168</v>
      </c>
      <c r="G190" s="208" t="s">
        <v>311</v>
      </c>
      <c r="H190" s="209">
        <v>21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175</v>
      </c>
      <c r="AT190" s="217" t="s">
        <v>155</v>
      </c>
      <c r="AU190" s="217" t="s">
        <v>86</v>
      </c>
      <c r="AY190" s="17" t="s">
        <v>152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175</v>
      </c>
      <c r="BM190" s="217" t="s">
        <v>2169</v>
      </c>
    </row>
    <row r="191" s="2" customFormat="1">
      <c r="A191" s="38"/>
      <c r="B191" s="39"/>
      <c r="C191" s="40"/>
      <c r="D191" s="219" t="s">
        <v>160</v>
      </c>
      <c r="E191" s="40"/>
      <c r="F191" s="220" t="s">
        <v>2170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160</v>
      </c>
      <c r="AU191" s="17" t="s">
        <v>86</v>
      </c>
    </row>
    <row r="192" s="2" customFormat="1">
      <c r="A192" s="38"/>
      <c r="B192" s="39"/>
      <c r="C192" s="40"/>
      <c r="D192" s="224" t="s">
        <v>161</v>
      </c>
      <c r="E192" s="40"/>
      <c r="F192" s="225" t="s">
        <v>2171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86</v>
      </c>
    </row>
    <row r="193" s="2" customFormat="1" ht="33" customHeight="1">
      <c r="A193" s="38"/>
      <c r="B193" s="39"/>
      <c r="C193" s="205" t="s">
        <v>1071</v>
      </c>
      <c r="D193" s="205" t="s">
        <v>155</v>
      </c>
      <c r="E193" s="206" t="s">
        <v>2172</v>
      </c>
      <c r="F193" s="207" t="s">
        <v>2173</v>
      </c>
      <c r="G193" s="208" t="s">
        <v>399</v>
      </c>
      <c r="H193" s="209">
        <v>313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175</v>
      </c>
      <c r="AT193" s="217" t="s">
        <v>155</v>
      </c>
      <c r="AU193" s="217" t="s">
        <v>86</v>
      </c>
      <c r="AY193" s="17" t="s">
        <v>152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175</v>
      </c>
      <c r="BM193" s="217" t="s">
        <v>2174</v>
      </c>
    </row>
    <row r="194" s="2" customFormat="1">
      <c r="A194" s="38"/>
      <c r="B194" s="39"/>
      <c r="C194" s="40"/>
      <c r="D194" s="219" t="s">
        <v>160</v>
      </c>
      <c r="E194" s="40"/>
      <c r="F194" s="220" t="s">
        <v>2175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2" customFormat="1">
      <c r="A195" s="38"/>
      <c r="B195" s="39"/>
      <c r="C195" s="40"/>
      <c r="D195" s="224" t="s">
        <v>161</v>
      </c>
      <c r="E195" s="40"/>
      <c r="F195" s="225" t="s">
        <v>2176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86</v>
      </c>
    </row>
    <row r="196" s="2" customFormat="1" ht="16.5" customHeight="1">
      <c r="A196" s="38"/>
      <c r="B196" s="39"/>
      <c r="C196" s="257" t="s">
        <v>1078</v>
      </c>
      <c r="D196" s="257" t="s">
        <v>686</v>
      </c>
      <c r="E196" s="258" t="s">
        <v>2177</v>
      </c>
      <c r="F196" s="259" t="s">
        <v>2178</v>
      </c>
      <c r="G196" s="260" t="s">
        <v>1349</v>
      </c>
      <c r="H196" s="261">
        <v>21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0.001</v>
      </c>
      <c r="R196" s="215">
        <f>Q196*H196</f>
        <v>0.021000000000000001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197</v>
      </c>
      <c r="AT196" s="217" t="s">
        <v>686</v>
      </c>
      <c r="AU196" s="217" t="s">
        <v>86</v>
      </c>
      <c r="AY196" s="17" t="s">
        <v>152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175</v>
      </c>
      <c r="BM196" s="217" t="s">
        <v>2179</v>
      </c>
    </row>
    <row r="197" s="2" customFormat="1">
      <c r="A197" s="38"/>
      <c r="B197" s="39"/>
      <c r="C197" s="40"/>
      <c r="D197" s="219" t="s">
        <v>160</v>
      </c>
      <c r="E197" s="40"/>
      <c r="F197" s="220" t="s">
        <v>2178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86</v>
      </c>
    </row>
    <row r="198" s="2" customFormat="1" ht="16.5" customHeight="1">
      <c r="A198" s="38"/>
      <c r="B198" s="39"/>
      <c r="C198" s="257" t="s">
        <v>1083</v>
      </c>
      <c r="D198" s="257" t="s">
        <v>686</v>
      </c>
      <c r="E198" s="258" t="s">
        <v>2180</v>
      </c>
      <c r="F198" s="259" t="s">
        <v>2181</v>
      </c>
      <c r="G198" s="260" t="s">
        <v>1349</v>
      </c>
      <c r="H198" s="261">
        <v>308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</v>
      </c>
      <c r="R198" s="215">
        <f>Q198*H198</f>
        <v>0.308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197</v>
      </c>
      <c r="AT198" s="217" t="s">
        <v>686</v>
      </c>
      <c r="AU198" s="217" t="s">
        <v>86</v>
      </c>
      <c r="AY198" s="17" t="s">
        <v>152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175</v>
      </c>
      <c r="BM198" s="217" t="s">
        <v>2182</v>
      </c>
    </row>
    <row r="199" s="2" customFormat="1">
      <c r="A199" s="38"/>
      <c r="B199" s="39"/>
      <c r="C199" s="40"/>
      <c r="D199" s="219" t="s">
        <v>160</v>
      </c>
      <c r="E199" s="40"/>
      <c r="F199" s="220" t="s">
        <v>2181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2" customFormat="1" ht="16.5" customHeight="1">
      <c r="A200" s="38"/>
      <c r="B200" s="39"/>
      <c r="C200" s="205" t="s">
        <v>251</v>
      </c>
      <c r="D200" s="205" t="s">
        <v>155</v>
      </c>
      <c r="E200" s="206" t="s">
        <v>2183</v>
      </c>
      <c r="F200" s="207" t="s">
        <v>2184</v>
      </c>
      <c r="G200" s="208" t="s">
        <v>2185</v>
      </c>
      <c r="H200" s="209">
        <v>16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47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245</v>
      </c>
      <c r="AT200" s="217" t="s">
        <v>155</v>
      </c>
      <c r="AU200" s="217" t="s">
        <v>86</v>
      </c>
      <c r="AY200" s="17" t="s">
        <v>152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245</v>
      </c>
      <c r="BM200" s="217" t="s">
        <v>2186</v>
      </c>
    </row>
    <row r="201" s="2" customFormat="1">
      <c r="A201" s="38"/>
      <c r="B201" s="39"/>
      <c r="C201" s="40"/>
      <c r="D201" s="219" t="s">
        <v>160</v>
      </c>
      <c r="E201" s="40"/>
      <c r="F201" s="220" t="s">
        <v>2187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86</v>
      </c>
    </row>
    <row r="202" s="2" customFormat="1">
      <c r="A202" s="38"/>
      <c r="B202" s="39"/>
      <c r="C202" s="40"/>
      <c r="D202" s="219" t="s">
        <v>163</v>
      </c>
      <c r="E202" s="40"/>
      <c r="F202" s="226" t="s">
        <v>2188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86</v>
      </c>
    </row>
    <row r="203" s="12" customFormat="1" ht="25.92" customHeight="1">
      <c r="A203" s="12"/>
      <c r="B203" s="189"/>
      <c r="C203" s="190"/>
      <c r="D203" s="191" t="s">
        <v>75</v>
      </c>
      <c r="E203" s="192" t="s">
        <v>686</v>
      </c>
      <c r="F203" s="192" t="s">
        <v>1202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1.51363</v>
      </c>
      <c r="S203" s="197"/>
      <c r="T203" s="19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170</v>
      </c>
      <c r="AT203" s="201" t="s">
        <v>75</v>
      </c>
      <c r="AU203" s="201" t="s">
        <v>76</v>
      </c>
      <c r="AY203" s="200" t="s">
        <v>152</v>
      </c>
      <c r="BK203" s="202">
        <f>BK204</f>
        <v>0</v>
      </c>
    </row>
    <row r="204" s="12" customFormat="1" ht="22.8" customHeight="1">
      <c r="A204" s="12"/>
      <c r="B204" s="189"/>
      <c r="C204" s="190"/>
      <c r="D204" s="191" t="s">
        <v>75</v>
      </c>
      <c r="E204" s="203" t="s">
        <v>2189</v>
      </c>
      <c r="F204" s="203" t="s">
        <v>2190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SUM(P205:P271)</f>
        <v>0</v>
      </c>
      <c r="Q204" s="197"/>
      <c r="R204" s="198">
        <f>SUM(R205:R271)</f>
        <v>1.51363</v>
      </c>
      <c r="S204" s="197"/>
      <c r="T204" s="199">
        <f>SUM(T205:T271)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170</v>
      </c>
      <c r="AT204" s="201" t="s">
        <v>75</v>
      </c>
      <c r="AU204" s="201" t="s">
        <v>84</v>
      </c>
      <c r="AY204" s="200" t="s">
        <v>152</v>
      </c>
      <c r="BK204" s="202">
        <f>SUM(BK205:BK271)</f>
        <v>0</v>
      </c>
    </row>
    <row r="205" s="2" customFormat="1" ht="24.15" customHeight="1">
      <c r="A205" s="38"/>
      <c r="B205" s="39"/>
      <c r="C205" s="205" t="s">
        <v>1088</v>
      </c>
      <c r="D205" s="205" t="s">
        <v>155</v>
      </c>
      <c r="E205" s="206" t="s">
        <v>2191</v>
      </c>
      <c r="F205" s="207" t="s">
        <v>2192</v>
      </c>
      <c r="G205" s="208" t="s">
        <v>311</v>
      </c>
      <c r="H205" s="209">
        <v>7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1094</v>
      </c>
      <c r="AT205" s="217" t="s">
        <v>155</v>
      </c>
      <c r="AU205" s="217" t="s">
        <v>86</v>
      </c>
      <c r="AY205" s="17" t="s">
        <v>152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1094</v>
      </c>
      <c r="BM205" s="217" t="s">
        <v>2193</v>
      </c>
    </row>
    <row r="206" s="2" customFormat="1">
      <c r="A206" s="38"/>
      <c r="B206" s="39"/>
      <c r="C206" s="40"/>
      <c r="D206" s="219" t="s">
        <v>160</v>
      </c>
      <c r="E206" s="40"/>
      <c r="F206" s="220" t="s">
        <v>2194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160</v>
      </c>
      <c r="AU206" s="17" t="s">
        <v>86</v>
      </c>
    </row>
    <row r="207" s="2" customFormat="1">
      <c r="A207" s="38"/>
      <c r="B207" s="39"/>
      <c r="C207" s="40"/>
      <c r="D207" s="224" t="s">
        <v>161</v>
      </c>
      <c r="E207" s="40"/>
      <c r="F207" s="225" t="s">
        <v>2195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161</v>
      </c>
      <c r="AU207" s="17" t="s">
        <v>86</v>
      </c>
    </row>
    <row r="208" s="2" customFormat="1" ht="21.75" customHeight="1">
      <c r="A208" s="38"/>
      <c r="B208" s="39"/>
      <c r="C208" s="257" t="s">
        <v>257</v>
      </c>
      <c r="D208" s="257" t="s">
        <v>686</v>
      </c>
      <c r="E208" s="258" t="s">
        <v>2196</v>
      </c>
      <c r="F208" s="259" t="s">
        <v>2197</v>
      </c>
      <c r="G208" s="260" t="s">
        <v>311</v>
      </c>
      <c r="H208" s="261">
        <v>7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47</v>
      </c>
      <c r="O208" s="84"/>
      <c r="P208" s="215">
        <f>O208*H208</f>
        <v>0</v>
      </c>
      <c r="Q208" s="215">
        <v>0.127</v>
      </c>
      <c r="R208" s="215">
        <f>Q208*H208</f>
        <v>0.88900000000000001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1412</v>
      </c>
      <c r="AT208" s="217" t="s">
        <v>686</v>
      </c>
      <c r="AU208" s="217" t="s">
        <v>86</v>
      </c>
      <c r="AY208" s="17" t="s">
        <v>152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84</v>
      </c>
      <c r="BK208" s="218">
        <f>ROUND(I208*H208,2)</f>
        <v>0</v>
      </c>
      <c r="BL208" s="17" t="s">
        <v>1094</v>
      </c>
      <c r="BM208" s="217" t="s">
        <v>2198</v>
      </c>
    </row>
    <row r="209" s="2" customFormat="1">
      <c r="A209" s="38"/>
      <c r="B209" s="39"/>
      <c r="C209" s="40"/>
      <c r="D209" s="219" t="s">
        <v>160</v>
      </c>
      <c r="E209" s="40"/>
      <c r="F209" s="220" t="s">
        <v>2197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86</v>
      </c>
    </row>
    <row r="210" s="2" customFormat="1">
      <c r="A210" s="38"/>
      <c r="B210" s="39"/>
      <c r="C210" s="40"/>
      <c r="D210" s="219" t="s">
        <v>163</v>
      </c>
      <c r="E210" s="40"/>
      <c r="F210" s="226" t="s">
        <v>2199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86</v>
      </c>
    </row>
    <row r="211" s="2" customFormat="1" ht="24.15" customHeight="1">
      <c r="A211" s="38"/>
      <c r="B211" s="39"/>
      <c r="C211" s="205" t="s">
        <v>1094</v>
      </c>
      <c r="D211" s="205" t="s">
        <v>155</v>
      </c>
      <c r="E211" s="206" t="s">
        <v>2200</v>
      </c>
      <c r="F211" s="207" t="s">
        <v>2201</v>
      </c>
      <c r="G211" s="208" t="s">
        <v>311</v>
      </c>
      <c r="H211" s="209">
        <v>5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1094</v>
      </c>
      <c r="AT211" s="217" t="s">
        <v>155</v>
      </c>
      <c r="AU211" s="217" t="s">
        <v>86</v>
      </c>
      <c r="AY211" s="17" t="s">
        <v>152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1094</v>
      </c>
      <c r="BM211" s="217" t="s">
        <v>2202</v>
      </c>
    </row>
    <row r="212" s="2" customFormat="1">
      <c r="A212" s="38"/>
      <c r="B212" s="39"/>
      <c r="C212" s="40"/>
      <c r="D212" s="219" t="s">
        <v>160</v>
      </c>
      <c r="E212" s="40"/>
      <c r="F212" s="220" t="s">
        <v>2203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86</v>
      </c>
    </row>
    <row r="213" s="2" customFormat="1">
      <c r="A213" s="38"/>
      <c r="B213" s="39"/>
      <c r="C213" s="40"/>
      <c r="D213" s="224" t="s">
        <v>161</v>
      </c>
      <c r="E213" s="40"/>
      <c r="F213" s="225" t="s">
        <v>2204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86</v>
      </c>
    </row>
    <row r="214" s="2" customFormat="1" ht="16.5" customHeight="1">
      <c r="A214" s="38"/>
      <c r="B214" s="39"/>
      <c r="C214" s="257" t="s">
        <v>265</v>
      </c>
      <c r="D214" s="257" t="s">
        <v>686</v>
      </c>
      <c r="E214" s="258" t="s">
        <v>2205</v>
      </c>
      <c r="F214" s="259" t="s">
        <v>2206</v>
      </c>
      <c r="G214" s="260" t="s">
        <v>311</v>
      </c>
      <c r="H214" s="261">
        <v>1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47</v>
      </c>
      <c r="O214" s="84"/>
      <c r="P214" s="215">
        <f>O214*H214</f>
        <v>0</v>
      </c>
      <c r="Q214" s="215">
        <v>0.127</v>
      </c>
      <c r="R214" s="215">
        <f>Q214*H214</f>
        <v>0.127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1412</v>
      </c>
      <c r="AT214" s="217" t="s">
        <v>686</v>
      </c>
      <c r="AU214" s="217" t="s">
        <v>86</v>
      </c>
      <c r="AY214" s="17" t="s">
        <v>152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1094</v>
      </c>
      <c r="BM214" s="217" t="s">
        <v>2207</v>
      </c>
    </row>
    <row r="215" s="2" customFormat="1">
      <c r="A215" s="38"/>
      <c r="B215" s="39"/>
      <c r="C215" s="40"/>
      <c r="D215" s="219" t="s">
        <v>160</v>
      </c>
      <c r="E215" s="40"/>
      <c r="F215" s="220" t="s">
        <v>2206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86</v>
      </c>
    </row>
    <row r="216" s="2" customFormat="1">
      <c r="A216" s="38"/>
      <c r="B216" s="39"/>
      <c r="C216" s="40"/>
      <c r="D216" s="219" t="s">
        <v>163</v>
      </c>
      <c r="E216" s="40"/>
      <c r="F216" s="226" t="s">
        <v>2199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86</v>
      </c>
    </row>
    <row r="217" s="2" customFormat="1" ht="24.15" customHeight="1">
      <c r="A217" s="38"/>
      <c r="B217" s="39"/>
      <c r="C217" s="205" t="s">
        <v>1116</v>
      </c>
      <c r="D217" s="205" t="s">
        <v>155</v>
      </c>
      <c r="E217" s="206" t="s">
        <v>2208</v>
      </c>
      <c r="F217" s="207" t="s">
        <v>2209</v>
      </c>
      <c r="G217" s="208" t="s">
        <v>311</v>
      </c>
      <c r="H217" s="209">
        <v>1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1094</v>
      </c>
      <c r="AT217" s="217" t="s">
        <v>155</v>
      </c>
      <c r="AU217" s="217" t="s">
        <v>86</v>
      </c>
      <c r="AY217" s="17" t="s">
        <v>152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1094</v>
      </c>
      <c r="BM217" s="217" t="s">
        <v>2210</v>
      </c>
    </row>
    <row r="218" s="2" customFormat="1">
      <c r="A218" s="38"/>
      <c r="B218" s="39"/>
      <c r="C218" s="40"/>
      <c r="D218" s="219" t="s">
        <v>160</v>
      </c>
      <c r="E218" s="40"/>
      <c r="F218" s="220" t="s">
        <v>2194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86</v>
      </c>
    </row>
    <row r="219" s="2" customFormat="1">
      <c r="A219" s="38"/>
      <c r="B219" s="39"/>
      <c r="C219" s="40"/>
      <c r="D219" s="224" t="s">
        <v>161</v>
      </c>
      <c r="E219" s="40"/>
      <c r="F219" s="225" t="s">
        <v>2211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86</v>
      </c>
    </row>
    <row r="220" s="2" customFormat="1" ht="16.5" customHeight="1">
      <c r="A220" s="38"/>
      <c r="B220" s="39"/>
      <c r="C220" s="205" t="s">
        <v>7</v>
      </c>
      <c r="D220" s="205" t="s">
        <v>155</v>
      </c>
      <c r="E220" s="206" t="s">
        <v>2212</v>
      </c>
      <c r="F220" s="207" t="s">
        <v>2213</v>
      </c>
      <c r="G220" s="208" t="s">
        <v>311</v>
      </c>
      <c r="H220" s="209">
        <v>8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47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1094</v>
      </c>
      <c r="AT220" s="217" t="s">
        <v>155</v>
      </c>
      <c r="AU220" s="217" t="s">
        <v>86</v>
      </c>
      <c r="AY220" s="17" t="s">
        <v>152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84</v>
      </c>
      <c r="BK220" s="218">
        <f>ROUND(I220*H220,2)</f>
        <v>0</v>
      </c>
      <c r="BL220" s="17" t="s">
        <v>1094</v>
      </c>
      <c r="BM220" s="217" t="s">
        <v>2214</v>
      </c>
    </row>
    <row r="221" s="2" customFormat="1">
      <c r="A221" s="38"/>
      <c r="B221" s="39"/>
      <c r="C221" s="40"/>
      <c r="D221" s="219" t="s">
        <v>160</v>
      </c>
      <c r="E221" s="40"/>
      <c r="F221" s="220" t="s">
        <v>2215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86</v>
      </c>
    </row>
    <row r="222" s="2" customFormat="1">
      <c r="A222" s="38"/>
      <c r="B222" s="39"/>
      <c r="C222" s="40"/>
      <c r="D222" s="224" t="s">
        <v>161</v>
      </c>
      <c r="E222" s="40"/>
      <c r="F222" s="225" t="s">
        <v>2216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161</v>
      </c>
      <c r="AU222" s="17" t="s">
        <v>86</v>
      </c>
    </row>
    <row r="223" s="2" customFormat="1" ht="16.5" customHeight="1">
      <c r="A223" s="38"/>
      <c r="B223" s="39"/>
      <c r="C223" s="257" t="s">
        <v>441</v>
      </c>
      <c r="D223" s="257" t="s">
        <v>686</v>
      </c>
      <c r="E223" s="258" t="s">
        <v>2217</v>
      </c>
      <c r="F223" s="259" t="s">
        <v>2218</v>
      </c>
      <c r="G223" s="260" t="s">
        <v>311</v>
      </c>
      <c r="H223" s="261">
        <v>1</v>
      </c>
      <c r="I223" s="262"/>
      <c r="J223" s="263">
        <f>ROUND(I223*H223,2)</f>
        <v>0</v>
      </c>
      <c r="K223" s="264"/>
      <c r="L223" s="265"/>
      <c r="M223" s="266" t="s">
        <v>19</v>
      </c>
      <c r="N223" s="267" t="s">
        <v>47</v>
      </c>
      <c r="O223" s="84"/>
      <c r="P223" s="215">
        <f>O223*H223</f>
        <v>0</v>
      </c>
      <c r="Q223" s="215">
        <v>0.001</v>
      </c>
      <c r="R223" s="215">
        <f>Q223*H223</f>
        <v>0.001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1896</v>
      </c>
      <c r="AT223" s="217" t="s">
        <v>686</v>
      </c>
      <c r="AU223" s="217" t="s">
        <v>86</v>
      </c>
      <c r="AY223" s="17" t="s">
        <v>152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1896</v>
      </c>
      <c r="BM223" s="217" t="s">
        <v>2219</v>
      </c>
    </row>
    <row r="224" s="2" customFormat="1">
      <c r="A224" s="38"/>
      <c r="B224" s="39"/>
      <c r="C224" s="40"/>
      <c r="D224" s="219" t="s">
        <v>160</v>
      </c>
      <c r="E224" s="40"/>
      <c r="F224" s="220" t="s">
        <v>2220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2" customFormat="1" ht="33" customHeight="1">
      <c r="A225" s="38"/>
      <c r="B225" s="39"/>
      <c r="C225" s="205" t="s">
        <v>1182</v>
      </c>
      <c r="D225" s="205" t="s">
        <v>155</v>
      </c>
      <c r="E225" s="206" t="s">
        <v>2221</v>
      </c>
      <c r="F225" s="207" t="s">
        <v>2222</v>
      </c>
      <c r="G225" s="208" t="s">
        <v>311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47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175</v>
      </c>
      <c r="AT225" s="217" t="s">
        <v>155</v>
      </c>
      <c r="AU225" s="217" t="s">
        <v>86</v>
      </c>
      <c r="AY225" s="17" t="s">
        <v>152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84</v>
      </c>
      <c r="BK225" s="218">
        <f>ROUND(I225*H225,2)</f>
        <v>0</v>
      </c>
      <c r="BL225" s="17" t="s">
        <v>175</v>
      </c>
      <c r="BM225" s="217" t="s">
        <v>2223</v>
      </c>
    </row>
    <row r="226" s="2" customFormat="1">
      <c r="A226" s="38"/>
      <c r="B226" s="39"/>
      <c r="C226" s="40"/>
      <c r="D226" s="219" t="s">
        <v>160</v>
      </c>
      <c r="E226" s="40"/>
      <c r="F226" s="220" t="s">
        <v>2224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160</v>
      </c>
      <c r="AU226" s="17" t="s">
        <v>86</v>
      </c>
    </row>
    <row r="227" s="2" customFormat="1">
      <c r="A227" s="38"/>
      <c r="B227" s="39"/>
      <c r="C227" s="40"/>
      <c r="D227" s="224" t="s">
        <v>161</v>
      </c>
      <c r="E227" s="40"/>
      <c r="F227" s="225" t="s">
        <v>2225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161</v>
      </c>
      <c r="AU227" s="17" t="s">
        <v>86</v>
      </c>
    </row>
    <row r="228" s="2" customFormat="1" ht="24.15" customHeight="1">
      <c r="A228" s="38"/>
      <c r="B228" s="39"/>
      <c r="C228" s="257" t="s">
        <v>1187</v>
      </c>
      <c r="D228" s="257" t="s">
        <v>686</v>
      </c>
      <c r="E228" s="258" t="s">
        <v>2226</v>
      </c>
      <c r="F228" s="259" t="s">
        <v>2227</v>
      </c>
      <c r="G228" s="260" t="s">
        <v>311</v>
      </c>
      <c r="H228" s="261">
        <v>3</v>
      </c>
      <c r="I228" s="262"/>
      <c r="J228" s="263">
        <f>ROUND(I228*H228,2)</f>
        <v>0</v>
      </c>
      <c r="K228" s="264"/>
      <c r="L228" s="265"/>
      <c r="M228" s="266" t="s">
        <v>19</v>
      </c>
      <c r="N228" s="267" t="s">
        <v>47</v>
      </c>
      <c r="O228" s="84"/>
      <c r="P228" s="215">
        <f>O228*H228</f>
        <v>0</v>
      </c>
      <c r="Q228" s="215">
        <v>0.0080999999999999996</v>
      </c>
      <c r="R228" s="215">
        <f>Q228*H228</f>
        <v>0.024299999999999999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197</v>
      </c>
      <c r="AT228" s="217" t="s">
        <v>686</v>
      </c>
      <c r="AU228" s="217" t="s">
        <v>86</v>
      </c>
      <c r="AY228" s="17" t="s">
        <v>152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84</v>
      </c>
      <c r="BK228" s="218">
        <f>ROUND(I228*H228,2)</f>
        <v>0</v>
      </c>
      <c r="BL228" s="17" t="s">
        <v>175</v>
      </c>
      <c r="BM228" s="217" t="s">
        <v>2228</v>
      </c>
    </row>
    <row r="229" s="2" customFormat="1">
      <c r="A229" s="38"/>
      <c r="B229" s="39"/>
      <c r="C229" s="40"/>
      <c r="D229" s="219" t="s">
        <v>160</v>
      </c>
      <c r="E229" s="40"/>
      <c r="F229" s="220" t="s">
        <v>2227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160</v>
      </c>
      <c r="AU229" s="17" t="s">
        <v>86</v>
      </c>
    </row>
    <row r="230" s="2" customFormat="1" ht="33" customHeight="1">
      <c r="A230" s="38"/>
      <c r="B230" s="39"/>
      <c r="C230" s="205" t="s">
        <v>1125</v>
      </c>
      <c r="D230" s="205" t="s">
        <v>155</v>
      </c>
      <c r="E230" s="206" t="s">
        <v>2229</v>
      </c>
      <c r="F230" s="207" t="s">
        <v>2230</v>
      </c>
      <c r="G230" s="208" t="s">
        <v>311</v>
      </c>
      <c r="H230" s="209">
        <v>12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47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1094</v>
      </c>
      <c r="AT230" s="217" t="s">
        <v>155</v>
      </c>
      <c r="AU230" s="217" t="s">
        <v>86</v>
      </c>
      <c r="AY230" s="17" t="s">
        <v>152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84</v>
      </c>
      <c r="BK230" s="218">
        <f>ROUND(I230*H230,2)</f>
        <v>0</v>
      </c>
      <c r="BL230" s="17" t="s">
        <v>1094</v>
      </c>
      <c r="BM230" s="217" t="s">
        <v>2231</v>
      </c>
    </row>
    <row r="231" s="2" customFormat="1">
      <c r="A231" s="38"/>
      <c r="B231" s="39"/>
      <c r="C231" s="40"/>
      <c r="D231" s="219" t="s">
        <v>160</v>
      </c>
      <c r="E231" s="40"/>
      <c r="F231" s="220" t="s">
        <v>2230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160</v>
      </c>
      <c r="AU231" s="17" t="s">
        <v>86</v>
      </c>
    </row>
    <row r="232" s="2" customFormat="1">
      <c r="A232" s="38"/>
      <c r="B232" s="39"/>
      <c r="C232" s="40"/>
      <c r="D232" s="224" t="s">
        <v>161</v>
      </c>
      <c r="E232" s="40"/>
      <c r="F232" s="225" t="s">
        <v>2232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161</v>
      </c>
      <c r="AU232" s="17" t="s">
        <v>86</v>
      </c>
    </row>
    <row r="233" s="2" customFormat="1" ht="24.15" customHeight="1">
      <c r="A233" s="38"/>
      <c r="B233" s="39"/>
      <c r="C233" s="257" t="s">
        <v>447</v>
      </c>
      <c r="D233" s="257" t="s">
        <v>686</v>
      </c>
      <c r="E233" s="258" t="s">
        <v>2233</v>
      </c>
      <c r="F233" s="259" t="s">
        <v>2234</v>
      </c>
      <c r="G233" s="260" t="s">
        <v>311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47</v>
      </c>
      <c r="O233" s="84"/>
      <c r="P233" s="215">
        <f>O233*H233</f>
        <v>0</v>
      </c>
      <c r="Q233" s="215">
        <v>0.0086</v>
      </c>
      <c r="R233" s="215">
        <f>Q233*H233</f>
        <v>0.0258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1412</v>
      </c>
      <c r="AT233" s="217" t="s">
        <v>686</v>
      </c>
      <c r="AU233" s="217" t="s">
        <v>86</v>
      </c>
      <c r="AY233" s="17" t="s">
        <v>152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1094</v>
      </c>
      <c r="BM233" s="217" t="s">
        <v>2235</v>
      </c>
    </row>
    <row r="234" s="2" customFormat="1">
      <c r="A234" s="38"/>
      <c r="B234" s="39"/>
      <c r="C234" s="40"/>
      <c r="D234" s="219" t="s">
        <v>160</v>
      </c>
      <c r="E234" s="40"/>
      <c r="F234" s="220" t="s">
        <v>2236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160</v>
      </c>
      <c r="AU234" s="17" t="s">
        <v>86</v>
      </c>
    </row>
    <row r="235" s="2" customFormat="1" ht="24.15" customHeight="1">
      <c r="A235" s="38"/>
      <c r="B235" s="39"/>
      <c r="C235" s="257" t="s">
        <v>1192</v>
      </c>
      <c r="D235" s="257" t="s">
        <v>686</v>
      </c>
      <c r="E235" s="258" t="s">
        <v>2237</v>
      </c>
      <c r="F235" s="259" t="s">
        <v>2238</v>
      </c>
      <c r="G235" s="260" t="s">
        <v>311</v>
      </c>
      <c r="H235" s="261">
        <v>4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0.0086</v>
      </c>
      <c r="R235" s="215">
        <f>Q235*H235</f>
        <v>0.0344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1412</v>
      </c>
      <c r="AT235" s="217" t="s">
        <v>686</v>
      </c>
      <c r="AU235" s="217" t="s">
        <v>86</v>
      </c>
      <c r="AY235" s="17" t="s">
        <v>152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1094</v>
      </c>
      <c r="BM235" s="217" t="s">
        <v>2239</v>
      </c>
    </row>
    <row r="236" s="2" customFormat="1">
      <c r="A236" s="38"/>
      <c r="B236" s="39"/>
      <c r="C236" s="40"/>
      <c r="D236" s="219" t="s">
        <v>160</v>
      </c>
      <c r="E236" s="40"/>
      <c r="F236" s="220" t="s">
        <v>2240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2" customFormat="1" ht="24.15" customHeight="1">
      <c r="A237" s="38"/>
      <c r="B237" s="39"/>
      <c r="C237" s="257" t="s">
        <v>453</v>
      </c>
      <c r="D237" s="257" t="s">
        <v>686</v>
      </c>
      <c r="E237" s="258" t="s">
        <v>2241</v>
      </c>
      <c r="F237" s="259" t="s">
        <v>2242</v>
      </c>
      <c r="G237" s="260" t="s">
        <v>311</v>
      </c>
      <c r="H237" s="261">
        <v>5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47</v>
      </c>
      <c r="O237" s="84"/>
      <c r="P237" s="215">
        <f>O237*H237</f>
        <v>0</v>
      </c>
      <c r="Q237" s="215">
        <v>0.0086</v>
      </c>
      <c r="R237" s="215">
        <f>Q237*H237</f>
        <v>0.042999999999999997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1412</v>
      </c>
      <c r="AT237" s="217" t="s">
        <v>686</v>
      </c>
      <c r="AU237" s="217" t="s">
        <v>86</v>
      </c>
      <c r="AY237" s="17" t="s">
        <v>152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84</v>
      </c>
      <c r="BK237" s="218">
        <f>ROUND(I237*H237,2)</f>
        <v>0</v>
      </c>
      <c r="BL237" s="17" t="s">
        <v>1094</v>
      </c>
      <c r="BM237" s="217" t="s">
        <v>2243</v>
      </c>
    </row>
    <row r="238" s="2" customFormat="1">
      <c r="A238" s="38"/>
      <c r="B238" s="39"/>
      <c r="C238" s="40"/>
      <c r="D238" s="219" t="s">
        <v>160</v>
      </c>
      <c r="E238" s="40"/>
      <c r="F238" s="220" t="s">
        <v>2244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160</v>
      </c>
      <c r="AU238" s="17" t="s">
        <v>86</v>
      </c>
    </row>
    <row r="239" s="2" customFormat="1" ht="21.75" customHeight="1">
      <c r="A239" s="38"/>
      <c r="B239" s="39"/>
      <c r="C239" s="257" t="s">
        <v>460</v>
      </c>
      <c r="D239" s="257" t="s">
        <v>686</v>
      </c>
      <c r="E239" s="258" t="s">
        <v>2245</v>
      </c>
      <c r="F239" s="259" t="s">
        <v>2246</v>
      </c>
      <c r="G239" s="260" t="s">
        <v>311</v>
      </c>
      <c r="H239" s="261">
        <v>21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511</v>
      </c>
      <c r="AT239" s="217" t="s">
        <v>686</v>
      </c>
      <c r="AU239" s="217" t="s">
        <v>86</v>
      </c>
      <c r="AY239" s="17" t="s">
        <v>152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245</v>
      </c>
      <c r="BM239" s="217" t="s">
        <v>2247</v>
      </c>
    </row>
    <row r="240" s="2" customFormat="1">
      <c r="A240" s="38"/>
      <c r="B240" s="39"/>
      <c r="C240" s="40"/>
      <c r="D240" s="219" t="s">
        <v>160</v>
      </c>
      <c r="E240" s="40"/>
      <c r="F240" s="220" t="s">
        <v>2246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86</v>
      </c>
    </row>
    <row r="241" s="2" customFormat="1">
      <c r="A241" s="38"/>
      <c r="B241" s="39"/>
      <c r="C241" s="40"/>
      <c r="D241" s="219" t="s">
        <v>163</v>
      </c>
      <c r="E241" s="40"/>
      <c r="F241" s="226" t="s">
        <v>2248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86</v>
      </c>
    </row>
    <row r="242" s="2" customFormat="1" ht="24.15" customHeight="1">
      <c r="A242" s="38"/>
      <c r="B242" s="39"/>
      <c r="C242" s="205" t="s">
        <v>1098</v>
      </c>
      <c r="D242" s="205" t="s">
        <v>155</v>
      </c>
      <c r="E242" s="206" t="s">
        <v>2249</v>
      </c>
      <c r="F242" s="207" t="s">
        <v>2250</v>
      </c>
      <c r="G242" s="208" t="s">
        <v>311</v>
      </c>
      <c r="H242" s="209">
        <v>5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1094</v>
      </c>
      <c r="AT242" s="217" t="s">
        <v>155</v>
      </c>
      <c r="AU242" s="217" t="s">
        <v>86</v>
      </c>
      <c r="AY242" s="17" t="s">
        <v>152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1094</v>
      </c>
      <c r="BM242" s="217" t="s">
        <v>2251</v>
      </c>
    </row>
    <row r="243" s="2" customFormat="1">
      <c r="A243" s="38"/>
      <c r="B243" s="39"/>
      <c r="C243" s="40"/>
      <c r="D243" s="219" t="s">
        <v>160</v>
      </c>
      <c r="E243" s="40"/>
      <c r="F243" s="220" t="s">
        <v>2252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2" customFormat="1">
      <c r="A244" s="38"/>
      <c r="B244" s="39"/>
      <c r="C244" s="40"/>
      <c r="D244" s="224" t="s">
        <v>161</v>
      </c>
      <c r="E244" s="40"/>
      <c r="F244" s="225" t="s">
        <v>2253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161</v>
      </c>
      <c r="AU244" s="17" t="s">
        <v>86</v>
      </c>
    </row>
    <row r="245" s="2" customFormat="1" ht="24.15" customHeight="1">
      <c r="A245" s="38"/>
      <c r="B245" s="39"/>
      <c r="C245" s="205" t="s">
        <v>1102</v>
      </c>
      <c r="D245" s="205" t="s">
        <v>155</v>
      </c>
      <c r="E245" s="206" t="s">
        <v>2254</v>
      </c>
      <c r="F245" s="207" t="s">
        <v>2255</v>
      </c>
      <c r="G245" s="208" t="s">
        <v>311</v>
      </c>
      <c r="H245" s="209">
        <v>7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1094</v>
      </c>
      <c r="AT245" s="217" t="s">
        <v>155</v>
      </c>
      <c r="AU245" s="217" t="s">
        <v>86</v>
      </c>
      <c r="AY245" s="17" t="s">
        <v>152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1094</v>
      </c>
      <c r="BM245" s="217" t="s">
        <v>2256</v>
      </c>
    </row>
    <row r="246" s="2" customFormat="1">
      <c r="A246" s="38"/>
      <c r="B246" s="39"/>
      <c r="C246" s="40"/>
      <c r="D246" s="219" t="s">
        <v>160</v>
      </c>
      <c r="E246" s="40"/>
      <c r="F246" s="220" t="s">
        <v>2257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2" customFormat="1">
      <c r="A247" s="38"/>
      <c r="B247" s="39"/>
      <c r="C247" s="40"/>
      <c r="D247" s="224" t="s">
        <v>161</v>
      </c>
      <c r="E247" s="40"/>
      <c r="F247" s="225" t="s">
        <v>2258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161</v>
      </c>
      <c r="AU247" s="17" t="s">
        <v>86</v>
      </c>
    </row>
    <row r="248" s="2" customFormat="1" ht="21.75" customHeight="1">
      <c r="A248" s="38"/>
      <c r="B248" s="39"/>
      <c r="C248" s="257" t="s">
        <v>467</v>
      </c>
      <c r="D248" s="257" t="s">
        <v>686</v>
      </c>
      <c r="E248" s="258" t="s">
        <v>2259</v>
      </c>
      <c r="F248" s="259" t="s">
        <v>2260</v>
      </c>
      <c r="G248" s="260" t="s">
        <v>311</v>
      </c>
      <c r="H248" s="261">
        <v>3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47</v>
      </c>
      <c r="O248" s="84"/>
      <c r="P248" s="215">
        <f>O248*H248</f>
        <v>0</v>
      </c>
      <c r="Q248" s="215">
        <v>0.00019000000000000001</v>
      </c>
      <c r="R248" s="215">
        <f>Q248*H248</f>
        <v>0.00056999999999999998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1412</v>
      </c>
      <c r="AT248" s="217" t="s">
        <v>686</v>
      </c>
      <c r="AU248" s="217" t="s">
        <v>86</v>
      </c>
      <c r="AY248" s="17" t="s">
        <v>152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1094</v>
      </c>
      <c r="BM248" s="217" t="s">
        <v>2261</v>
      </c>
    </row>
    <row r="249" s="2" customFormat="1">
      <c r="A249" s="38"/>
      <c r="B249" s="39"/>
      <c r="C249" s="40"/>
      <c r="D249" s="219" t="s">
        <v>160</v>
      </c>
      <c r="E249" s="40"/>
      <c r="F249" s="220" t="s">
        <v>2260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86</v>
      </c>
    </row>
    <row r="250" s="2" customFormat="1" ht="24.15" customHeight="1">
      <c r="A250" s="38"/>
      <c r="B250" s="39"/>
      <c r="C250" s="257" t="s">
        <v>474</v>
      </c>
      <c r="D250" s="257" t="s">
        <v>686</v>
      </c>
      <c r="E250" s="258" t="s">
        <v>2262</v>
      </c>
      <c r="F250" s="259" t="s">
        <v>2263</v>
      </c>
      <c r="G250" s="260" t="s">
        <v>311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47</v>
      </c>
      <c r="O250" s="84"/>
      <c r="P250" s="215">
        <f>O250*H250</f>
        <v>0</v>
      </c>
      <c r="Q250" s="215">
        <v>0.00019000000000000001</v>
      </c>
      <c r="R250" s="215">
        <f>Q250*H250</f>
        <v>0.00019000000000000001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1412</v>
      </c>
      <c r="AT250" s="217" t="s">
        <v>686</v>
      </c>
      <c r="AU250" s="217" t="s">
        <v>86</v>
      </c>
      <c r="AY250" s="17" t="s">
        <v>152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84</v>
      </c>
      <c r="BK250" s="218">
        <f>ROUND(I250*H250,2)</f>
        <v>0</v>
      </c>
      <c r="BL250" s="17" t="s">
        <v>1094</v>
      </c>
      <c r="BM250" s="217" t="s">
        <v>2264</v>
      </c>
    </row>
    <row r="251" s="2" customFormat="1">
      <c r="A251" s="38"/>
      <c r="B251" s="39"/>
      <c r="C251" s="40"/>
      <c r="D251" s="219" t="s">
        <v>160</v>
      </c>
      <c r="E251" s="40"/>
      <c r="F251" s="220" t="s">
        <v>2263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160</v>
      </c>
      <c r="AU251" s="17" t="s">
        <v>86</v>
      </c>
    </row>
    <row r="252" s="2" customFormat="1" ht="24.15" customHeight="1">
      <c r="A252" s="38"/>
      <c r="B252" s="39"/>
      <c r="C252" s="257" t="s">
        <v>480</v>
      </c>
      <c r="D252" s="257" t="s">
        <v>686</v>
      </c>
      <c r="E252" s="258" t="s">
        <v>2265</v>
      </c>
      <c r="F252" s="259" t="s">
        <v>2266</v>
      </c>
      <c r="G252" s="260" t="s">
        <v>311</v>
      </c>
      <c r="H252" s="261">
        <v>3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0.00019000000000000001</v>
      </c>
      <c r="R252" s="215">
        <f>Q252*H252</f>
        <v>0.00056999999999999998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1412</v>
      </c>
      <c r="AT252" s="217" t="s">
        <v>686</v>
      </c>
      <c r="AU252" s="217" t="s">
        <v>86</v>
      </c>
      <c r="AY252" s="17" t="s">
        <v>152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1094</v>
      </c>
      <c r="BM252" s="217" t="s">
        <v>2267</v>
      </c>
    </row>
    <row r="253" s="2" customFormat="1">
      <c r="A253" s="38"/>
      <c r="B253" s="39"/>
      <c r="C253" s="40"/>
      <c r="D253" s="219" t="s">
        <v>160</v>
      </c>
      <c r="E253" s="40"/>
      <c r="F253" s="220" t="s">
        <v>2263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86</v>
      </c>
    </row>
    <row r="254" s="2" customFormat="1" ht="37.8" customHeight="1">
      <c r="A254" s="38"/>
      <c r="B254" s="39"/>
      <c r="C254" s="205" t="s">
        <v>1134</v>
      </c>
      <c r="D254" s="205" t="s">
        <v>155</v>
      </c>
      <c r="E254" s="206" t="s">
        <v>2268</v>
      </c>
      <c r="F254" s="207" t="s">
        <v>2269</v>
      </c>
      <c r="G254" s="208" t="s">
        <v>399</v>
      </c>
      <c r="H254" s="209">
        <v>105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1094</v>
      </c>
      <c r="AT254" s="217" t="s">
        <v>155</v>
      </c>
      <c r="AU254" s="217" t="s">
        <v>86</v>
      </c>
      <c r="AY254" s="17" t="s">
        <v>152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1094</v>
      </c>
      <c r="BM254" s="217" t="s">
        <v>2270</v>
      </c>
    </row>
    <row r="255" s="2" customFormat="1">
      <c r="A255" s="38"/>
      <c r="B255" s="39"/>
      <c r="C255" s="40"/>
      <c r="D255" s="219" t="s">
        <v>160</v>
      </c>
      <c r="E255" s="40"/>
      <c r="F255" s="220" t="s">
        <v>2271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>
      <c r="A256" s="38"/>
      <c r="B256" s="39"/>
      <c r="C256" s="40"/>
      <c r="D256" s="224" t="s">
        <v>161</v>
      </c>
      <c r="E256" s="40"/>
      <c r="F256" s="225" t="s">
        <v>2272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86</v>
      </c>
    </row>
    <row r="257" s="2" customFormat="1" ht="24.15" customHeight="1">
      <c r="A257" s="38"/>
      <c r="B257" s="39"/>
      <c r="C257" s="257" t="s">
        <v>1140</v>
      </c>
      <c r="D257" s="257" t="s">
        <v>686</v>
      </c>
      <c r="E257" s="258" t="s">
        <v>2273</v>
      </c>
      <c r="F257" s="259" t="s">
        <v>2274</v>
      </c>
      <c r="G257" s="260" t="s">
        <v>399</v>
      </c>
      <c r="H257" s="261">
        <v>110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47</v>
      </c>
      <c r="O257" s="84"/>
      <c r="P257" s="215">
        <f>O257*H257</f>
        <v>0</v>
      </c>
      <c r="Q257" s="215">
        <v>0.00012</v>
      </c>
      <c r="R257" s="215">
        <f>Q257*H257</f>
        <v>0.0132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1412</v>
      </c>
      <c r="AT257" s="217" t="s">
        <v>686</v>
      </c>
      <c r="AU257" s="217" t="s">
        <v>86</v>
      </c>
      <c r="AY257" s="17" t="s">
        <v>152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1094</v>
      </c>
      <c r="BM257" s="217" t="s">
        <v>2275</v>
      </c>
    </row>
    <row r="258" s="2" customFormat="1">
      <c r="A258" s="38"/>
      <c r="B258" s="39"/>
      <c r="C258" s="40"/>
      <c r="D258" s="219" t="s">
        <v>160</v>
      </c>
      <c r="E258" s="40"/>
      <c r="F258" s="220" t="s">
        <v>2274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160</v>
      </c>
      <c r="AU258" s="17" t="s">
        <v>86</v>
      </c>
    </row>
    <row r="259" s="2" customFormat="1">
      <c r="A259" s="38"/>
      <c r="B259" s="39"/>
      <c r="C259" s="40"/>
      <c r="D259" s="219" t="s">
        <v>163</v>
      </c>
      <c r="E259" s="40"/>
      <c r="F259" s="226" t="s">
        <v>2276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163</v>
      </c>
      <c r="AU259" s="17" t="s">
        <v>86</v>
      </c>
    </row>
    <row r="260" s="2" customFormat="1" ht="37.8" customHeight="1">
      <c r="A260" s="38"/>
      <c r="B260" s="39"/>
      <c r="C260" s="205" t="s">
        <v>1147</v>
      </c>
      <c r="D260" s="205" t="s">
        <v>155</v>
      </c>
      <c r="E260" s="206" t="s">
        <v>2277</v>
      </c>
      <c r="F260" s="207" t="s">
        <v>2278</v>
      </c>
      <c r="G260" s="208" t="s">
        <v>399</v>
      </c>
      <c r="H260" s="209">
        <v>372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1094</v>
      </c>
      <c r="AT260" s="217" t="s">
        <v>155</v>
      </c>
      <c r="AU260" s="217" t="s">
        <v>86</v>
      </c>
      <c r="AY260" s="17" t="s">
        <v>152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1094</v>
      </c>
      <c r="BM260" s="217" t="s">
        <v>2279</v>
      </c>
    </row>
    <row r="261" s="2" customFormat="1">
      <c r="A261" s="38"/>
      <c r="B261" s="39"/>
      <c r="C261" s="40"/>
      <c r="D261" s="219" t="s">
        <v>160</v>
      </c>
      <c r="E261" s="40"/>
      <c r="F261" s="220" t="s">
        <v>2280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2" customFormat="1">
      <c r="A262" s="38"/>
      <c r="B262" s="39"/>
      <c r="C262" s="40"/>
      <c r="D262" s="224" t="s">
        <v>161</v>
      </c>
      <c r="E262" s="40"/>
      <c r="F262" s="225" t="s">
        <v>2281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161</v>
      </c>
      <c r="AU262" s="17" t="s">
        <v>86</v>
      </c>
    </row>
    <row r="263" s="2" customFormat="1" ht="24.15" customHeight="1">
      <c r="A263" s="38"/>
      <c r="B263" s="39"/>
      <c r="C263" s="257" t="s">
        <v>1153</v>
      </c>
      <c r="D263" s="257" t="s">
        <v>686</v>
      </c>
      <c r="E263" s="258" t="s">
        <v>2282</v>
      </c>
      <c r="F263" s="259" t="s">
        <v>2283</v>
      </c>
      <c r="G263" s="260" t="s">
        <v>399</v>
      </c>
      <c r="H263" s="261">
        <v>390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47</v>
      </c>
      <c r="O263" s="84"/>
      <c r="P263" s="215">
        <f>O263*H263</f>
        <v>0</v>
      </c>
      <c r="Q263" s="215">
        <v>0.00089999999999999998</v>
      </c>
      <c r="R263" s="215">
        <f>Q263*H263</f>
        <v>0.35099999999999998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1412</v>
      </c>
      <c r="AT263" s="217" t="s">
        <v>686</v>
      </c>
      <c r="AU263" s="217" t="s">
        <v>86</v>
      </c>
      <c r="AY263" s="17" t="s">
        <v>152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1094</v>
      </c>
      <c r="BM263" s="217" t="s">
        <v>2284</v>
      </c>
    </row>
    <row r="264" s="2" customFormat="1">
      <c r="A264" s="38"/>
      <c r="B264" s="39"/>
      <c r="C264" s="40"/>
      <c r="D264" s="219" t="s">
        <v>160</v>
      </c>
      <c r="E264" s="40"/>
      <c r="F264" s="220" t="s">
        <v>2283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160</v>
      </c>
      <c r="AU264" s="17" t="s">
        <v>86</v>
      </c>
    </row>
    <row r="265" s="2" customFormat="1">
      <c r="A265" s="38"/>
      <c r="B265" s="39"/>
      <c r="C265" s="40"/>
      <c r="D265" s="219" t="s">
        <v>163</v>
      </c>
      <c r="E265" s="40"/>
      <c r="F265" s="226" t="s">
        <v>2285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86</v>
      </c>
    </row>
    <row r="266" s="2" customFormat="1" ht="24.15" customHeight="1">
      <c r="A266" s="38"/>
      <c r="B266" s="39"/>
      <c r="C266" s="205" t="s">
        <v>486</v>
      </c>
      <c r="D266" s="205" t="s">
        <v>155</v>
      </c>
      <c r="E266" s="206" t="s">
        <v>2286</v>
      </c>
      <c r="F266" s="207" t="s">
        <v>2287</v>
      </c>
      <c r="G266" s="208" t="s">
        <v>311</v>
      </c>
      <c r="H266" s="209">
        <v>8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47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245</v>
      </c>
      <c r="AT266" s="217" t="s">
        <v>155</v>
      </c>
      <c r="AU266" s="217" t="s">
        <v>86</v>
      </c>
      <c r="AY266" s="17" t="s">
        <v>152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84</v>
      </c>
      <c r="BK266" s="218">
        <f>ROUND(I266*H266,2)</f>
        <v>0</v>
      </c>
      <c r="BL266" s="17" t="s">
        <v>245</v>
      </c>
      <c r="BM266" s="217" t="s">
        <v>2288</v>
      </c>
    </row>
    <row r="267" s="2" customFormat="1">
      <c r="A267" s="38"/>
      <c r="B267" s="39"/>
      <c r="C267" s="40"/>
      <c r="D267" s="219" t="s">
        <v>160</v>
      </c>
      <c r="E267" s="40"/>
      <c r="F267" s="220" t="s">
        <v>2289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86</v>
      </c>
    </row>
    <row r="268" s="2" customFormat="1">
      <c r="A268" s="38"/>
      <c r="B268" s="39"/>
      <c r="C268" s="40"/>
      <c r="D268" s="224" t="s">
        <v>161</v>
      </c>
      <c r="E268" s="40"/>
      <c r="F268" s="225" t="s">
        <v>2290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161</v>
      </c>
      <c r="AU268" s="17" t="s">
        <v>86</v>
      </c>
    </row>
    <row r="269" s="2" customFormat="1" ht="16.5" customHeight="1">
      <c r="A269" s="38"/>
      <c r="B269" s="39"/>
      <c r="C269" s="257" t="s">
        <v>493</v>
      </c>
      <c r="D269" s="257" t="s">
        <v>686</v>
      </c>
      <c r="E269" s="258" t="s">
        <v>2291</v>
      </c>
      <c r="F269" s="259" t="s">
        <v>2292</v>
      </c>
      <c r="G269" s="260" t="s">
        <v>311</v>
      </c>
      <c r="H269" s="261">
        <v>8</v>
      </c>
      <c r="I269" s="262"/>
      <c r="J269" s="263">
        <f>ROUND(I269*H269,2)</f>
        <v>0</v>
      </c>
      <c r="K269" s="264"/>
      <c r="L269" s="265"/>
      <c r="M269" s="266" t="s">
        <v>19</v>
      </c>
      <c r="N269" s="267" t="s">
        <v>47</v>
      </c>
      <c r="O269" s="84"/>
      <c r="P269" s="215">
        <f>O269*H269</f>
        <v>0</v>
      </c>
      <c r="Q269" s="215">
        <v>0.00044999999999999999</v>
      </c>
      <c r="R269" s="215">
        <f>Q269*H269</f>
        <v>0.0035999999999999999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1412</v>
      </c>
      <c r="AT269" s="217" t="s">
        <v>686</v>
      </c>
      <c r="AU269" s="217" t="s">
        <v>86</v>
      </c>
      <c r="AY269" s="17" t="s">
        <v>152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84</v>
      </c>
      <c r="BK269" s="218">
        <f>ROUND(I269*H269,2)</f>
        <v>0</v>
      </c>
      <c r="BL269" s="17" t="s">
        <v>1094</v>
      </c>
      <c r="BM269" s="217" t="s">
        <v>2293</v>
      </c>
    </row>
    <row r="270" s="2" customFormat="1">
      <c r="A270" s="38"/>
      <c r="B270" s="39"/>
      <c r="C270" s="40"/>
      <c r="D270" s="219" t="s">
        <v>160</v>
      </c>
      <c r="E270" s="40"/>
      <c r="F270" s="220" t="s">
        <v>2292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160</v>
      </c>
      <c r="AU270" s="17" t="s">
        <v>86</v>
      </c>
    </row>
    <row r="271" s="2" customFormat="1">
      <c r="A271" s="38"/>
      <c r="B271" s="39"/>
      <c r="C271" s="40"/>
      <c r="D271" s="219" t="s">
        <v>163</v>
      </c>
      <c r="E271" s="40"/>
      <c r="F271" s="226" t="s">
        <v>2294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163</v>
      </c>
      <c r="AU271" s="17" t="s">
        <v>86</v>
      </c>
    </row>
    <row r="272" s="12" customFormat="1" ht="25.92" customHeight="1">
      <c r="A272" s="12"/>
      <c r="B272" s="189"/>
      <c r="C272" s="190"/>
      <c r="D272" s="191" t="s">
        <v>75</v>
      </c>
      <c r="E272" s="192" t="s">
        <v>2295</v>
      </c>
      <c r="F272" s="192" t="s">
        <v>2296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SUM(P273:P296)</f>
        <v>0</v>
      </c>
      <c r="Q272" s="197"/>
      <c r="R272" s="198">
        <f>SUM(R273:R296)</f>
        <v>0</v>
      </c>
      <c r="S272" s="197"/>
      <c r="T272" s="199">
        <f>SUM(T273:T296)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175</v>
      </c>
      <c r="AT272" s="201" t="s">
        <v>75</v>
      </c>
      <c r="AU272" s="201" t="s">
        <v>76</v>
      </c>
      <c r="AY272" s="200" t="s">
        <v>152</v>
      </c>
      <c r="BK272" s="202">
        <f>SUM(BK273:BK296)</f>
        <v>0</v>
      </c>
    </row>
    <row r="273" s="2" customFormat="1" ht="16.5" customHeight="1">
      <c r="A273" s="38"/>
      <c r="B273" s="39"/>
      <c r="C273" s="205" t="s">
        <v>1160</v>
      </c>
      <c r="D273" s="205" t="s">
        <v>155</v>
      </c>
      <c r="E273" s="206" t="s">
        <v>2297</v>
      </c>
      <c r="F273" s="207" t="s">
        <v>199</v>
      </c>
      <c r="G273" s="208" t="s">
        <v>2298</v>
      </c>
      <c r="H273" s="209">
        <v>1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47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158</v>
      </c>
      <c r="AT273" s="217" t="s">
        <v>155</v>
      </c>
      <c r="AU273" s="217" t="s">
        <v>84</v>
      </c>
      <c r="AY273" s="17" t="s">
        <v>152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84</v>
      </c>
      <c r="BK273" s="218">
        <f>ROUND(I273*H273,2)</f>
        <v>0</v>
      </c>
      <c r="BL273" s="17" t="s">
        <v>158</v>
      </c>
      <c r="BM273" s="217" t="s">
        <v>2299</v>
      </c>
    </row>
    <row r="274" s="2" customFormat="1">
      <c r="A274" s="38"/>
      <c r="B274" s="39"/>
      <c r="C274" s="40"/>
      <c r="D274" s="219" t="s">
        <v>160</v>
      </c>
      <c r="E274" s="40"/>
      <c r="F274" s="220" t="s">
        <v>199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84</v>
      </c>
    </row>
    <row r="275" s="2" customFormat="1">
      <c r="A275" s="38"/>
      <c r="B275" s="39"/>
      <c r="C275" s="40"/>
      <c r="D275" s="224" t="s">
        <v>161</v>
      </c>
      <c r="E275" s="40"/>
      <c r="F275" s="225" t="s">
        <v>2300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161</v>
      </c>
      <c r="AU275" s="17" t="s">
        <v>84</v>
      </c>
    </row>
    <row r="276" s="2" customFormat="1" ht="24.15" customHeight="1">
      <c r="A276" s="38"/>
      <c r="B276" s="39"/>
      <c r="C276" s="205" t="s">
        <v>1168</v>
      </c>
      <c r="D276" s="205" t="s">
        <v>155</v>
      </c>
      <c r="E276" s="206" t="s">
        <v>2301</v>
      </c>
      <c r="F276" s="207" t="s">
        <v>2302</v>
      </c>
      <c r="G276" s="208" t="s">
        <v>311</v>
      </c>
      <c r="H276" s="209">
        <v>1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47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158</v>
      </c>
      <c r="AT276" s="217" t="s">
        <v>155</v>
      </c>
      <c r="AU276" s="217" t="s">
        <v>84</v>
      </c>
      <c r="AY276" s="17" t="s">
        <v>152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158</v>
      </c>
      <c r="BM276" s="217" t="s">
        <v>2303</v>
      </c>
    </row>
    <row r="277" s="2" customFormat="1">
      <c r="A277" s="38"/>
      <c r="B277" s="39"/>
      <c r="C277" s="40"/>
      <c r="D277" s="219" t="s">
        <v>160</v>
      </c>
      <c r="E277" s="40"/>
      <c r="F277" s="220" t="s">
        <v>2304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160</v>
      </c>
      <c r="AU277" s="17" t="s">
        <v>84</v>
      </c>
    </row>
    <row r="278" s="2" customFormat="1">
      <c r="A278" s="38"/>
      <c r="B278" s="39"/>
      <c r="C278" s="40"/>
      <c r="D278" s="224" t="s">
        <v>161</v>
      </c>
      <c r="E278" s="40"/>
      <c r="F278" s="225" t="s">
        <v>2305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161</v>
      </c>
      <c r="AU278" s="17" t="s">
        <v>84</v>
      </c>
    </row>
    <row r="279" s="2" customFormat="1" ht="24.15" customHeight="1">
      <c r="A279" s="38"/>
      <c r="B279" s="39"/>
      <c r="C279" s="205" t="s">
        <v>1176</v>
      </c>
      <c r="D279" s="205" t="s">
        <v>155</v>
      </c>
      <c r="E279" s="206" t="s">
        <v>2306</v>
      </c>
      <c r="F279" s="207" t="s">
        <v>2307</v>
      </c>
      <c r="G279" s="208" t="s">
        <v>311</v>
      </c>
      <c r="H279" s="209">
        <v>1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158</v>
      </c>
      <c r="AT279" s="217" t="s">
        <v>155</v>
      </c>
      <c r="AU279" s="217" t="s">
        <v>84</v>
      </c>
      <c r="AY279" s="17" t="s">
        <v>152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158</v>
      </c>
      <c r="BM279" s="217" t="s">
        <v>2308</v>
      </c>
    </row>
    <row r="280" s="2" customFormat="1">
      <c r="A280" s="38"/>
      <c r="B280" s="39"/>
      <c r="C280" s="40"/>
      <c r="D280" s="219" t="s">
        <v>160</v>
      </c>
      <c r="E280" s="40"/>
      <c r="F280" s="220" t="s">
        <v>2309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160</v>
      </c>
      <c r="AU280" s="17" t="s">
        <v>84</v>
      </c>
    </row>
    <row r="281" s="2" customFormat="1">
      <c r="A281" s="38"/>
      <c r="B281" s="39"/>
      <c r="C281" s="40"/>
      <c r="D281" s="224" t="s">
        <v>161</v>
      </c>
      <c r="E281" s="40"/>
      <c r="F281" s="225" t="s">
        <v>2310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161</v>
      </c>
      <c r="AU281" s="17" t="s">
        <v>84</v>
      </c>
    </row>
    <row r="282" s="2" customFormat="1" ht="24.15" customHeight="1">
      <c r="A282" s="38"/>
      <c r="B282" s="39"/>
      <c r="C282" s="205" t="s">
        <v>501</v>
      </c>
      <c r="D282" s="205" t="s">
        <v>155</v>
      </c>
      <c r="E282" s="206" t="s">
        <v>2311</v>
      </c>
      <c r="F282" s="207" t="s">
        <v>2312</v>
      </c>
      <c r="G282" s="208" t="s">
        <v>2313</v>
      </c>
      <c r="H282" s="209">
        <v>8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158</v>
      </c>
      <c r="AT282" s="217" t="s">
        <v>155</v>
      </c>
      <c r="AU282" s="217" t="s">
        <v>84</v>
      </c>
      <c r="AY282" s="17" t="s">
        <v>152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158</v>
      </c>
      <c r="BM282" s="217" t="s">
        <v>2314</v>
      </c>
    </row>
    <row r="283" s="2" customFormat="1">
      <c r="A283" s="38"/>
      <c r="B283" s="39"/>
      <c r="C283" s="40"/>
      <c r="D283" s="219" t="s">
        <v>160</v>
      </c>
      <c r="E283" s="40"/>
      <c r="F283" s="220" t="s">
        <v>2315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160</v>
      </c>
      <c r="AU283" s="17" t="s">
        <v>84</v>
      </c>
    </row>
    <row r="284" s="2" customFormat="1">
      <c r="A284" s="38"/>
      <c r="B284" s="39"/>
      <c r="C284" s="40"/>
      <c r="D284" s="219" t="s">
        <v>163</v>
      </c>
      <c r="E284" s="40"/>
      <c r="F284" s="226" t="s">
        <v>2316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163</v>
      </c>
      <c r="AU284" s="17" t="s">
        <v>84</v>
      </c>
    </row>
    <row r="285" s="2" customFormat="1" ht="24.15" customHeight="1">
      <c r="A285" s="38"/>
      <c r="B285" s="39"/>
      <c r="C285" s="205" t="s">
        <v>511</v>
      </c>
      <c r="D285" s="205" t="s">
        <v>155</v>
      </c>
      <c r="E285" s="206" t="s">
        <v>2317</v>
      </c>
      <c r="F285" s="207" t="s">
        <v>2318</v>
      </c>
      <c r="G285" s="208" t="s">
        <v>2313</v>
      </c>
      <c r="H285" s="209">
        <v>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158</v>
      </c>
      <c r="AT285" s="217" t="s">
        <v>155</v>
      </c>
      <c r="AU285" s="217" t="s">
        <v>84</v>
      </c>
      <c r="AY285" s="17" t="s">
        <v>152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158</v>
      </c>
      <c r="BM285" s="217" t="s">
        <v>2319</v>
      </c>
    </row>
    <row r="286" s="2" customFormat="1">
      <c r="A286" s="38"/>
      <c r="B286" s="39"/>
      <c r="C286" s="40"/>
      <c r="D286" s="219" t="s">
        <v>160</v>
      </c>
      <c r="E286" s="40"/>
      <c r="F286" s="220" t="s">
        <v>2318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160</v>
      </c>
      <c r="AU286" s="17" t="s">
        <v>84</v>
      </c>
    </row>
    <row r="287" s="2" customFormat="1">
      <c r="A287" s="38"/>
      <c r="B287" s="39"/>
      <c r="C287" s="40"/>
      <c r="D287" s="219" t="s">
        <v>163</v>
      </c>
      <c r="E287" s="40"/>
      <c r="F287" s="226" t="s">
        <v>2320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163</v>
      </c>
      <c r="AU287" s="17" t="s">
        <v>84</v>
      </c>
    </row>
    <row r="288" s="2" customFormat="1" ht="16.5" customHeight="1">
      <c r="A288" s="38"/>
      <c r="B288" s="39"/>
      <c r="C288" s="205" t="s">
        <v>383</v>
      </c>
      <c r="D288" s="205" t="s">
        <v>155</v>
      </c>
      <c r="E288" s="206" t="s">
        <v>2321</v>
      </c>
      <c r="F288" s="207" t="s">
        <v>2322</v>
      </c>
      <c r="G288" s="208" t="s">
        <v>2313</v>
      </c>
      <c r="H288" s="209">
        <v>16</v>
      </c>
      <c r="I288" s="210"/>
      <c r="J288" s="211">
        <f>ROUND(I288*H288,2)</f>
        <v>0</v>
      </c>
      <c r="K288" s="212"/>
      <c r="L288" s="44"/>
      <c r="M288" s="213" t="s">
        <v>19</v>
      </c>
      <c r="N288" s="214" t="s">
        <v>47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2323</v>
      </c>
      <c r="AT288" s="217" t="s">
        <v>155</v>
      </c>
      <c r="AU288" s="217" t="s">
        <v>84</v>
      </c>
      <c r="AY288" s="17" t="s">
        <v>152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84</v>
      </c>
      <c r="BK288" s="218">
        <f>ROUND(I288*H288,2)</f>
        <v>0</v>
      </c>
      <c r="BL288" s="17" t="s">
        <v>2323</v>
      </c>
      <c r="BM288" s="217" t="s">
        <v>2324</v>
      </c>
    </row>
    <row r="289" s="2" customFormat="1">
      <c r="A289" s="38"/>
      <c r="B289" s="39"/>
      <c r="C289" s="40"/>
      <c r="D289" s="219" t="s">
        <v>160</v>
      </c>
      <c r="E289" s="40"/>
      <c r="F289" s="220" t="s">
        <v>2325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160</v>
      </c>
      <c r="AU289" s="17" t="s">
        <v>84</v>
      </c>
    </row>
    <row r="290" s="2" customFormat="1" ht="16.5" customHeight="1">
      <c r="A290" s="38"/>
      <c r="B290" s="39"/>
      <c r="C290" s="205" t="s">
        <v>527</v>
      </c>
      <c r="D290" s="205" t="s">
        <v>155</v>
      </c>
      <c r="E290" s="206" t="s">
        <v>2326</v>
      </c>
      <c r="F290" s="207" t="s">
        <v>2327</v>
      </c>
      <c r="G290" s="208" t="s">
        <v>311</v>
      </c>
      <c r="H290" s="209">
        <v>1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47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158</v>
      </c>
      <c r="AT290" s="217" t="s">
        <v>155</v>
      </c>
      <c r="AU290" s="217" t="s">
        <v>84</v>
      </c>
      <c r="AY290" s="17" t="s">
        <v>152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84</v>
      </c>
      <c r="BK290" s="218">
        <f>ROUND(I290*H290,2)</f>
        <v>0</v>
      </c>
      <c r="BL290" s="17" t="s">
        <v>158</v>
      </c>
      <c r="BM290" s="217" t="s">
        <v>2328</v>
      </c>
    </row>
    <row r="291" s="2" customFormat="1">
      <c r="A291" s="38"/>
      <c r="B291" s="39"/>
      <c r="C291" s="40"/>
      <c r="D291" s="219" t="s">
        <v>160</v>
      </c>
      <c r="E291" s="40"/>
      <c r="F291" s="220" t="s">
        <v>2327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160</v>
      </c>
      <c r="AU291" s="17" t="s">
        <v>84</v>
      </c>
    </row>
    <row r="292" s="2" customFormat="1">
      <c r="A292" s="38"/>
      <c r="B292" s="39"/>
      <c r="C292" s="40"/>
      <c r="D292" s="219" t="s">
        <v>163</v>
      </c>
      <c r="E292" s="40"/>
      <c r="F292" s="226" t="s">
        <v>2329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163</v>
      </c>
      <c r="AU292" s="17" t="s">
        <v>84</v>
      </c>
    </row>
    <row r="293" s="2" customFormat="1" ht="16.5" customHeight="1">
      <c r="A293" s="38"/>
      <c r="B293" s="39"/>
      <c r="C293" s="205" t="s">
        <v>546</v>
      </c>
      <c r="D293" s="205" t="s">
        <v>155</v>
      </c>
      <c r="E293" s="206" t="s">
        <v>2330</v>
      </c>
      <c r="F293" s="207" t="s">
        <v>2331</v>
      </c>
      <c r="G293" s="208" t="s">
        <v>311</v>
      </c>
      <c r="H293" s="209">
        <v>1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158</v>
      </c>
      <c r="AT293" s="217" t="s">
        <v>155</v>
      </c>
      <c r="AU293" s="217" t="s">
        <v>84</v>
      </c>
      <c r="AY293" s="17" t="s">
        <v>152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158</v>
      </c>
      <c r="BM293" s="217" t="s">
        <v>2332</v>
      </c>
    </row>
    <row r="294" s="2" customFormat="1">
      <c r="A294" s="38"/>
      <c r="B294" s="39"/>
      <c r="C294" s="40"/>
      <c r="D294" s="219" t="s">
        <v>160</v>
      </c>
      <c r="E294" s="40"/>
      <c r="F294" s="220" t="s">
        <v>2331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160</v>
      </c>
      <c r="AU294" s="17" t="s">
        <v>84</v>
      </c>
    </row>
    <row r="295" s="2" customFormat="1" ht="21.75" customHeight="1">
      <c r="A295" s="38"/>
      <c r="B295" s="39"/>
      <c r="C295" s="205" t="s">
        <v>556</v>
      </c>
      <c r="D295" s="205" t="s">
        <v>155</v>
      </c>
      <c r="E295" s="206" t="s">
        <v>2333</v>
      </c>
      <c r="F295" s="207" t="s">
        <v>2334</v>
      </c>
      <c r="G295" s="208" t="s">
        <v>311</v>
      </c>
      <c r="H295" s="209">
        <v>33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47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158</v>
      </c>
      <c r="AT295" s="217" t="s">
        <v>155</v>
      </c>
      <c r="AU295" s="217" t="s">
        <v>84</v>
      </c>
      <c r="AY295" s="17" t="s">
        <v>152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84</v>
      </c>
      <c r="BK295" s="218">
        <f>ROUND(I295*H295,2)</f>
        <v>0</v>
      </c>
      <c r="BL295" s="17" t="s">
        <v>158</v>
      </c>
      <c r="BM295" s="217" t="s">
        <v>2335</v>
      </c>
    </row>
    <row r="296" s="2" customFormat="1">
      <c r="A296" s="38"/>
      <c r="B296" s="39"/>
      <c r="C296" s="40"/>
      <c r="D296" s="219" t="s">
        <v>160</v>
      </c>
      <c r="E296" s="40"/>
      <c r="F296" s="220" t="s">
        <v>2334</v>
      </c>
      <c r="G296" s="40"/>
      <c r="H296" s="40"/>
      <c r="I296" s="221"/>
      <c r="J296" s="40"/>
      <c r="K296" s="40"/>
      <c r="L296" s="44"/>
      <c r="M296" s="238"/>
      <c r="N296" s="239"/>
      <c r="O296" s="240"/>
      <c r="P296" s="240"/>
      <c r="Q296" s="240"/>
      <c r="R296" s="240"/>
      <c r="S296" s="240"/>
      <c r="T296" s="241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160</v>
      </c>
      <c r="AU296" s="17" t="s">
        <v>84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sbWQQaHacnqFMATXcy8XR0Okew23xKCmoBTSnqZIFVLD1YY5QJdyHbKga/qUTkee1WgBZFnQ4jl8AwF+OfvuBQ==" hashValue="iS2jNUGijRr6pUiznZ00W/f5sZegLGi4GzI6Zx8NkDbSE63BHBC7VNtm18TrRIj/6KXAuWxUMopgH3U8Oeb/Eg==" algorithmName="SHA-512" password="CC35"/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67111101"/>
    <hyperlink ref="F109" r:id="rId2" display="https://podminky.urs.cz/item/CS_URS_2023_01/171251201"/>
    <hyperlink ref="F112" r:id="rId3" display="https://podminky.urs.cz/item/CS_URS_2023_01/181911101-R"/>
    <hyperlink ref="F134" r:id="rId4" display="https://podminky.urs.cz/item/CS_URS_2023_01/460161172"/>
    <hyperlink ref="F137" r:id="rId5" display="https://podminky.urs.cz/item/CS_URS_2023_01/460161173"/>
    <hyperlink ref="F140" r:id="rId6" display="https://podminky.urs.cz/item/CS_URS_2023_01/460161312"/>
    <hyperlink ref="F143" r:id="rId7" display="https://podminky.urs.cz/item/CS_URS_2023_01/460161313"/>
    <hyperlink ref="F146" r:id="rId8" display="https://podminky.urs.cz/item/CS_URS_2023_01/460431152"/>
    <hyperlink ref="F149" r:id="rId9" display="https://podminky.urs.cz/item/CS_URS_2023_01/460431153"/>
    <hyperlink ref="F152" r:id="rId10" display="https://podminky.urs.cz/item/CS_URS_2023_01/460431292"/>
    <hyperlink ref="F155" r:id="rId11" display="https://podminky.urs.cz/item/CS_URS_2023_01/460431293"/>
    <hyperlink ref="F158" r:id="rId12" display="https://podminky.urs.cz/item/CS_URS_2023_01/460641122"/>
    <hyperlink ref="F161" r:id="rId13" display="https://podminky.urs.cz/item/CS_URS_2023_01/460641126"/>
    <hyperlink ref="F164" r:id="rId14" display="https://podminky.urs.cz/item/CS_URS_2023_01/460641221"/>
    <hyperlink ref="F167" r:id="rId15" display="https://podminky.urs.cz/item/CS_URS_2023_01/460661512"/>
    <hyperlink ref="F170" r:id="rId16" display="https://podminky.urs.cz/item/CS_URS_2023_01/460791114"/>
    <hyperlink ref="F175" r:id="rId17" display="https://podminky.urs.cz/item/CS_URS_2023_01/460791213"/>
    <hyperlink ref="F180" r:id="rId18" display="https://podminky.urs.cz/item/CS_URS_2023_01/468051121"/>
    <hyperlink ref="F185" r:id="rId19" display="https://podminky.urs.cz/item/CS_URS_2023_01/210220301"/>
    <hyperlink ref="F192" r:id="rId20" display="https://podminky.urs.cz/item/CS_URS_2023_01/741128002"/>
    <hyperlink ref="F195" r:id="rId21" display="https://podminky.urs.cz/item/CS_URS_2023_01/741410071"/>
    <hyperlink ref="F207" r:id="rId22" display="https://podminky.urs.cz/item/CS_URS_2023_01/210040011"/>
    <hyperlink ref="F213" r:id="rId23" display="https://podminky.urs.cz/item/CS_URS_2023_01/218040011"/>
    <hyperlink ref="F219" r:id="rId24" display="https://podminky.urs.cz/item/CS_URS_2023_01/210040011-R"/>
    <hyperlink ref="F222" r:id="rId25" display="https://podminky.urs.cz/item/CS_URS_2023_01/210050841"/>
    <hyperlink ref="F227" r:id="rId26" display="https://podminky.urs.cz/item/CS_URS_2023_01/210101229"/>
    <hyperlink ref="F232" r:id="rId27" display="https://podminky.urs.cz/item/CS_URS_2023_01/210203901"/>
    <hyperlink ref="F244" r:id="rId28" display="https://podminky.urs.cz/item/CS_URS_2023_01/218202013"/>
    <hyperlink ref="F247" r:id="rId29" display="https://podminky.urs.cz/item/CS_URS_2023_01/218204100"/>
    <hyperlink ref="F256" r:id="rId30" display="https://podminky.urs.cz/item/CS_URS_2023_01/210812011"/>
    <hyperlink ref="F262" r:id="rId31" display="https://podminky.urs.cz/item/CS_URS_2023_01/210812035"/>
    <hyperlink ref="F268" r:id="rId32" display="https://podminky.urs.cz/item/CS_URS_2023_01/741231005"/>
    <hyperlink ref="F275" r:id="rId33" display="https://podminky.urs.cz/item/CS_URS_2023_01/013254000"/>
    <hyperlink ref="F278" r:id="rId34" display="https://podminky.urs.cz/item/CS_URS_2023_01/741810003"/>
    <hyperlink ref="F281" r:id="rId35" display="https://podminky.urs.cz/item/CS_URS_2023_01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2336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2337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ROUND((SUM(BE81:BE147)),  2)</f>
        <v>0</v>
      </c>
      <c r="G33" s="38"/>
      <c r="H33" s="38"/>
      <c r="I33" s="148">
        <v>0.20999999999999999</v>
      </c>
      <c r="J33" s="147">
        <f>ROUND(((SUM(BE81:BE147))*I33),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ROUND((SUM(BF81:BF147)),  2)</f>
        <v>0</v>
      </c>
      <c r="G34" s="38"/>
      <c r="H34" s="38"/>
      <c r="I34" s="148">
        <v>0.14999999999999999</v>
      </c>
      <c r="J34" s="147">
        <f>ROUND(((SUM(BF81:BF147))*I34),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501 - Úprava teplovodu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Dopravoprojekt Ostrava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615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Stavební úprava prostoru mezi tř. 17. listopadu a ulicí Nedbalovou v Karviné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501 - Úprava teplovodu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Karviná</v>
      </c>
      <c r="G75" s="40"/>
      <c r="H75" s="40"/>
      <c r="I75" s="32" t="s">
        <v>23</v>
      </c>
      <c r="J75" s="72" t="str">
        <f>IF(J12="","",J12)</f>
        <v>14. 4. 2022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Karviná</v>
      </c>
      <c r="G77" s="40"/>
      <c r="H77" s="40"/>
      <c r="I77" s="32" t="s">
        <v>33</v>
      </c>
      <c r="J77" s="36" t="str">
        <f>E21</f>
        <v>Dopravoprojekt Ostrava a.s.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Dopravoprojekt Ostrava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137</v>
      </c>
      <c r="D80" s="180" t="s">
        <v>61</v>
      </c>
      <c r="E80" s="180" t="s">
        <v>57</v>
      </c>
      <c r="F80" s="180" t="s">
        <v>58</v>
      </c>
      <c r="G80" s="180" t="s">
        <v>138</v>
      </c>
      <c r="H80" s="180" t="s">
        <v>139</v>
      </c>
      <c r="I80" s="180" t="s">
        <v>140</v>
      </c>
      <c r="J80" s="181" t="s">
        <v>128</v>
      </c>
      <c r="K80" s="182" t="s">
        <v>141</v>
      </c>
      <c r="L80" s="183"/>
      <c r="M80" s="92" t="s">
        <v>19</v>
      </c>
      <c r="N80" s="93" t="s">
        <v>46</v>
      </c>
      <c r="O80" s="93" t="s">
        <v>142</v>
      </c>
      <c r="P80" s="93" t="s">
        <v>143</v>
      </c>
      <c r="Q80" s="93" t="s">
        <v>144</v>
      </c>
      <c r="R80" s="93" t="s">
        <v>145</v>
      </c>
      <c r="S80" s="93" t="s">
        <v>146</v>
      </c>
      <c r="T80" s="94" t="s">
        <v>147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148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14.075176919999999</v>
      </c>
      <c r="S81" s="96"/>
      <c r="T81" s="187">
        <f>T82</f>
        <v>9.3628499999999999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129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75</v>
      </c>
      <c r="E82" s="192" t="s">
        <v>286</v>
      </c>
      <c r="F82" s="192" t="s">
        <v>287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P83+SUM(P84:P87)</f>
        <v>0</v>
      </c>
      <c r="Q82" s="197"/>
      <c r="R82" s="198">
        <f>R83+SUM(R84:R87)</f>
        <v>14.075176919999999</v>
      </c>
      <c r="S82" s="197"/>
      <c r="T82" s="199">
        <f>T83+SUM(T84:T87)</f>
        <v>9.3628499999999999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84</v>
      </c>
      <c r="AT82" s="201" t="s">
        <v>75</v>
      </c>
      <c r="AU82" s="201" t="s">
        <v>76</v>
      </c>
      <c r="AY82" s="200" t="s">
        <v>152</v>
      </c>
      <c r="BK82" s="202">
        <f>BK83+SUM(BK84:BK87)</f>
        <v>0</v>
      </c>
    </row>
    <row r="83" s="2" customFormat="1" ht="24.15" customHeight="1">
      <c r="A83" s="38"/>
      <c r="B83" s="39"/>
      <c r="C83" s="205" t="s">
        <v>413</v>
      </c>
      <c r="D83" s="205" t="s">
        <v>155</v>
      </c>
      <c r="E83" s="206" t="s">
        <v>2338</v>
      </c>
      <c r="F83" s="207" t="s">
        <v>2339</v>
      </c>
      <c r="G83" s="208" t="s">
        <v>291</v>
      </c>
      <c r="H83" s="209">
        <v>16</v>
      </c>
      <c r="I83" s="210"/>
      <c r="J83" s="211">
        <f>ROUND(I83*H83,2)</f>
        <v>0</v>
      </c>
      <c r="K83" s="212"/>
      <c r="L83" s="44"/>
      <c r="M83" s="213" t="s">
        <v>19</v>
      </c>
      <c r="N83" s="214" t="s">
        <v>47</v>
      </c>
      <c r="O83" s="84"/>
      <c r="P83" s="215">
        <f>O83*H83</f>
        <v>0</v>
      </c>
      <c r="Q83" s="215">
        <v>0.15071000000000001</v>
      </c>
      <c r="R83" s="215">
        <f>Q83*H83</f>
        <v>2.4113600000000002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175</v>
      </c>
      <c r="AT83" s="217" t="s">
        <v>155</v>
      </c>
      <c r="AU83" s="217" t="s">
        <v>84</v>
      </c>
      <c r="AY83" s="17" t="s">
        <v>152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84</v>
      </c>
      <c r="BK83" s="218">
        <f>ROUND(I83*H83,2)</f>
        <v>0</v>
      </c>
      <c r="BL83" s="17" t="s">
        <v>175</v>
      </c>
      <c r="BM83" s="217" t="s">
        <v>2340</v>
      </c>
    </row>
    <row r="84" s="2" customFormat="1">
      <c r="A84" s="38"/>
      <c r="B84" s="39"/>
      <c r="C84" s="40"/>
      <c r="D84" s="219" t="s">
        <v>160</v>
      </c>
      <c r="E84" s="40"/>
      <c r="F84" s="220" t="s">
        <v>2341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160</v>
      </c>
      <c r="AU84" s="17" t="s">
        <v>84</v>
      </c>
    </row>
    <row r="85" s="2" customFormat="1">
      <c r="A85" s="38"/>
      <c r="B85" s="39"/>
      <c r="C85" s="40"/>
      <c r="D85" s="224" t="s">
        <v>161</v>
      </c>
      <c r="E85" s="40"/>
      <c r="F85" s="225" t="s">
        <v>2342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161</v>
      </c>
      <c r="AU85" s="17" t="s">
        <v>84</v>
      </c>
    </row>
    <row r="86" s="13" customFormat="1">
      <c r="A86" s="13"/>
      <c r="B86" s="227"/>
      <c r="C86" s="228"/>
      <c r="D86" s="219" t="s">
        <v>237</v>
      </c>
      <c r="E86" s="229" t="s">
        <v>19</v>
      </c>
      <c r="F86" s="230" t="s">
        <v>245</v>
      </c>
      <c r="G86" s="228"/>
      <c r="H86" s="231">
        <v>16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237</v>
      </c>
      <c r="AU86" s="237" t="s">
        <v>84</v>
      </c>
      <c r="AV86" s="13" t="s">
        <v>86</v>
      </c>
      <c r="AW86" s="13" t="s">
        <v>37</v>
      </c>
      <c r="AX86" s="13" t="s">
        <v>84</v>
      </c>
      <c r="AY86" s="237" t="s">
        <v>152</v>
      </c>
    </row>
    <row r="87" s="12" customFormat="1" ht="22.8" customHeight="1">
      <c r="A87" s="12"/>
      <c r="B87" s="189"/>
      <c r="C87" s="190"/>
      <c r="D87" s="191" t="s">
        <v>75</v>
      </c>
      <c r="E87" s="203" t="s">
        <v>86</v>
      </c>
      <c r="F87" s="203" t="s">
        <v>736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SUM(P88:P147)</f>
        <v>0</v>
      </c>
      <c r="Q87" s="197"/>
      <c r="R87" s="198">
        <f>SUM(R88:R147)</f>
        <v>11.663816919999999</v>
      </c>
      <c r="S87" s="197"/>
      <c r="T87" s="199">
        <f>SUM(T88:T147)</f>
        <v>9.3628499999999999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84</v>
      </c>
      <c r="AY87" s="200" t="s">
        <v>152</v>
      </c>
      <c r="BK87" s="202">
        <f>SUM(BK88:BK147)</f>
        <v>0</v>
      </c>
    </row>
    <row r="88" s="2" customFormat="1" ht="24.15" customHeight="1">
      <c r="A88" s="38"/>
      <c r="B88" s="39"/>
      <c r="C88" s="205" t="s">
        <v>84</v>
      </c>
      <c r="D88" s="205" t="s">
        <v>155</v>
      </c>
      <c r="E88" s="206" t="s">
        <v>2343</v>
      </c>
      <c r="F88" s="207" t="s">
        <v>2344</v>
      </c>
      <c r="G88" s="208" t="s">
        <v>407</v>
      </c>
      <c r="H88" s="209">
        <v>3.8849999999999998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2.55328</v>
      </c>
      <c r="R88" s="215">
        <f>Q88*H88</f>
        <v>9.9194927999999987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175</v>
      </c>
      <c r="AT88" s="217" t="s">
        <v>155</v>
      </c>
      <c r="AU88" s="217" t="s">
        <v>86</v>
      </c>
      <c r="AY88" s="17" t="s">
        <v>152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175</v>
      </c>
      <c r="BM88" s="217" t="s">
        <v>2345</v>
      </c>
    </row>
    <row r="89" s="2" customFormat="1">
      <c r="A89" s="38"/>
      <c r="B89" s="39"/>
      <c r="C89" s="40"/>
      <c r="D89" s="219" t="s">
        <v>160</v>
      </c>
      <c r="E89" s="40"/>
      <c r="F89" s="220" t="s">
        <v>2346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>
      <c r="A90" s="38"/>
      <c r="B90" s="39"/>
      <c r="C90" s="40"/>
      <c r="D90" s="224" t="s">
        <v>161</v>
      </c>
      <c r="E90" s="40"/>
      <c r="F90" s="225" t="s">
        <v>2347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161</v>
      </c>
      <c r="AU90" s="17" t="s">
        <v>86</v>
      </c>
    </row>
    <row r="91" s="13" customFormat="1">
      <c r="A91" s="13"/>
      <c r="B91" s="227"/>
      <c r="C91" s="228"/>
      <c r="D91" s="219" t="s">
        <v>237</v>
      </c>
      <c r="E91" s="229" t="s">
        <v>19</v>
      </c>
      <c r="F91" s="230" t="s">
        <v>2348</v>
      </c>
      <c r="G91" s="228"/>
      <c r="H91" s="231">
        <v>3.8199999999999998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237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152</v>
      </c>
    </row>
    <row r="92" s="13" customFormat="1">
      <c r="A92" s="13"/>
      <c r="B92" s="227"/>
      <c r="C92" s="228"/>
      <c r="D92" s="219" t="s">
        <v>237</v>
      </c>
      <c r="E92" s="229" t="s">
        <v>19</v>
      </c>
      <c r="F92" s="230" t="s">
        <v>2349</v>
      </c>
      <c r="G92" s="228"/>
      <c r="H92" s="231">
        <v>0.065000000000000002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237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152</v>
      </c>
    </row>
    <row r="93" s="14" customFormat="1">
      <c r="A93" s="14"/>
      <c r="B93" s="242"/>
      <c r="C93" s="243"/>
      <c r="D93" s="219" t="s">
        <v>237</v>
      </c>
      <c r="E93" s="244" t="s">
        <v>19</v>
      </c>
      <c r="F93" s="245" t="s">
        <v>302</v>
      </c>
      <c r="G93" s="243"/>
      <c r="H93" s="246">
        <v>3.8849999999999998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237</v>
      </c>
      <c r="AU93" s="252" t="s">
        <v>86</v>
      </c>
      <c r="AV93" s="14" t="s">
        <v>175</v>
      </c>
      <c r="AW93" s="14" t="s">
        <v>37</v>
      </c>
      <c r="AX93" s="14" t="s">
        <v>84</v>
      </c>
      <c r="AY93" s="252" t="s">
        <v>152</v>
      </c>
    </row>
    <row r="94" s="2" customFormat="1" ht="21.75" customHeight="1">
      <c r="A94" s="38"/>
      <c r="B94" s="39"/>
      <c r="C94" s="205" t="s">
        <v>86</v>
      </c>
      <c r="D94" s="205" t="s">
        <v>155</v>
      </c>
      <c r="E94" s="206" t="s">
        <v>2350</v>
      </c>
      <c r="F94" s="207" t="s">
        <v>2351</v>
      </c>
      <c r="G94" s="208" t="s">
        <v>291</v>
      </c>
      <c r="H94" s="209">
        <v>17.968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47</v>
      </c>
      <c r="O94" s="84"/>
      <c r="P94" s="215">
        <f>O94*H94</f>
        <v>0</v>
      </c>
      <c r="Q94" s="215">
        <v>0.0045799999999999999</v>
      </c>
      <c r="R94" s="215">
        <f>Q94*H94</f>
        <v>0.082293439999999995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175</v>
      </c>
      <c r="AT94" s="217" t="s">
        <v>155</v>
      </c>
      <c r="AU94" s="217" t="s">
        <v>86</v>
      </c>
      <c r="AY94" s="17" t="s">
        <v>152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84</v>
      </c>
      <c r="BK94" s="218">
        <f>ROUND(I94*H94,2)</f>
        <v>0</v>
      </c>
      <c r="BL94" s="17" t="s">
        <v>175</v>
      </c>
      <c r="BM94" s="217" t="s">
        <v>2352</v>
      </c>
    </row>
    <row r="95" s="2" customFormat="1">
      <c r="A95" s="38"/>
      <c r="B95" s="39"/>
      <c r="C95" s="40"/>
      <c r="D95" s="219" t="s">
        <v>160</v>
      </c>
      <c r="E95" s="40"/>
      <c r="F95" s="220" t="s">
        <v>2353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2" customFormat="1">
      <c r="A96" s="38"/>
      <c r="B96" s="39"/>
      <c r="C96" s="40"/>
      <c r="D96" s="224" t="s">
        <v>161</v>
      </c>
      <c r="E96" s="40"/>
      <c r="F96" s="225" t="s">
        <v>2354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161</v>
      </c>
      <c r="AU96" s="17" t="s">
        <v>86</v>
      </c>
    </row>
    <row r="97" s="13" customFormat="1">
      <c r="A97" s="13"/>
      <c r="B97" s="227"/>
      <c r="C97" s="228"/>
      <c r="D97" s="219" t="s">
        <v>237</v>
      </c>
      <c r="E97" s="229" t="s">
        <v>19</v>
      </c>
      <c r="F97" s="230" t="s">
        <v>245</v>
      </c>
      <c r="G97" s="228"/>
      <c r="H97" s="231">
        <v>16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237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152</v>
      </c>
    </row>
    <row r="98" s="13" customFormat="1">
      <c r="A98" s="13"/>
      <c r="B98" s="227"/>
      <c r="C98" s="228"/>
      <c r="D98" s="219" t="s">
        <v>237</v>
      </c>
      <c r="E98" s="229" t="s">
        <v>19</v>
      </c>
      <c r="F98" s="230" t="s">
        <v>2355</v>
      </c>
      <c r="G98" s="228"/>
      <c r="H98" s="231">
        <v>1.968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237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152</v>
      </c>
    </row>
    <row r="99" s="14" customFormat="1">
      <c r="A99" s="14"/>
      <c r="B99" s="242"/>
      <c r="C99" s="243"/>
      <c r="D99" s="219" t="s">
        <v>237</v>
      </c>
      <c r="E99" s="244" t="s">
        <v>19</v>
      </c>
      <c r="F99" s="245" t="s">
        <v>302</v>
      </c>
      <c r="G99" s="243"/>
      <c r="H99" s="246">
        <v>17.968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237</v>
      </c>
      <c r="AU99" s="252" t="s">
        <v>86</v>
      </c>
      <c r="AV99" s="14" t="s">
        <v>175</v>
      </c>
      <c r="AW99" s="14" t="s">
        <v>37</v>
      </c>
      <c r="AX99" s="14" t="s">
        <v>84</v>
      </c>
      <c r="AY99" s="252" t="s">
        <v>152</v>
      </c>
    </row>
    <row r="100" s="2" customFormat="1" ht="21.75" customHeight="1">
      <c r="A100" s="38"/>
      <c r="B100" s="39"/>
      <c r="C100" s="205" t="s">
        <v>170</v>
      </c>
      <c r="D100" s="205" t="s">
        <v>155</v>
      </c>
      <c r="E100" s="206" t="s">
        <v>2356</v>
      </c>
      <c r="F100" s="207" t="s">
        <v>2357</v>
      </c>
      <c r="G100" s="208" t="s">
        <v>291</v>
      </c>
      <c r="H100" s="209">
        <v>17.968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175</v>
      </c>
      <c r="AT100" s="217" t="s">
        <v>155</v>
      </c>
      <c r="AU100" s="217" t="s">
        <v>86</v>
      </c>
      <c r="AY100" s="17" t="s">
        <v>152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175</v>
      </c>
      <c r="BM100" s="217" t="s">
        <v>2358</v>
      </c>
    </row>
    <row r="101" s="2" customFormat="1">
      <c r="A101" s="38"/>
      <c r="B101" s="39"/>
      <c r="C101" s="40"/>
      <c r="D101" s="219" t="s">
        <v>160</v>
      </c>
      <c r="E101" s="40"/>
      <c r="F101" s="220" t="s">
        <v>2359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86</v>
      </c>
    </row>
    <row r="102" s="2" customFormat="1">
      <c r="A102" s="38"/>
      <c r="B102" s="39"/>
      <c r="C102" s="40"/>
      <c r="D102" s="224" t="s">
        <v>161</v>
      </c>
      <c r="E102" s="40"/>
      <c r="F102" s="225" t="s">
        <v>2360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161</v>
      </c>
      <c r="AU102" s="17" t="s">
        <v>86</v>
      </c>
    </row>
    <row r="103" s="2" customFormat="1" ht="21.75" customHeight="1">
      <c r="A103" s="38"/>
      <c r="B103" s="39"/>
      <c r="C103" s="205" t="s">
        <v>175</v>
      </c>
      <c r="D103" s="205" t="s">
        <v>155</v>
      </c>
      <c r="E103" s="206" t="s">
        <v>2361</v>
      </c>
      <c r="F103" s="207" t="s">
        <v>2362</v>
      </c>
      <c r="G103" s="208" t="s">
        <v>514</v>
      </c>
      <c r="H103" s="209">
        <v>1.5540000000000001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1.0471699999999999</v>
      </c>
      <c r="R103" s="215">
        <f>Q103*H103</f>
        <v>1.62730218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175</v>
      </c>
      <c r="AT103" s="217" t="s">
        <v>155</v>
      </c>
      <c r="AU103" s="217" t="s">
        <v>86</v>
      </c>
      <c r="AY103" s="17" t="s">
        <v>152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175</v>
      </c>
      <c r="BM103" s="217" t="s">
        <v>2363</v>
      </c>
    </row>
    <row r="104" s="2" customFormat="1">
      <c r="A104" s="38"/>
      <c r="B104" s="39"/>
      <c r="C104" s="40"/>
      <c r="D104" s="219" t="s">
        <v>160</v>
      </c>
      <c r="E104" s="40"/>
      <c r="F104" s="220" t="s">
        <v>2364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>
      <c r="A105" s="38"/>
      <c r="B105" s="39"/>
      <c r="C105" s="40"/>
      <c r="D105" s="224" t="s">
        <v>161</v>
      </c>
      <c r="E105" s="40"/>
      <c r="F105" s="225" t="s">
        <v>2365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161</v>
      </c>
      <c r="AU105" s="17" t="s">
        <v>86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2366</v>
      </c>
      <c r="G106" s="228"/>
      <c r="H106" s="231">
        <v>1.5540000000000001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152</v>
      </c>
    </row>
    <row r="107" s="2" customFormat="1" ht="33" customHeight="1">
      <c r="A107" s="38"/>
      <c r="B107" s="39"/>
      <c r="C107" s="205" t="s">
        <v>151</v>
      </c>
      <c r="D107" s="205" t="s">
        <v>155</v>
      </c>
      <c r="E107" s="206" t="s">
        <v>2367</v>
      </c>
      <c r="F107" s="207" t="s">
        <v>2368</v>
      </c>
      <c r="G107" s="208" t="s">
        <v>311</v>
      </c>
      <c r="H107" s="209">
        <v>1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175</v>
      </c>
      <c r="AT107" s="217" t="s">
        <v>155</v>
      </c>
      <c r="AU107" s="217" t="s">
        <v>86</v>
      </c>
      <c r="AY107" s="17" t="s">
        <v>152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175</v>
      </c>
      <c r="BM107" s="217" t="s">
        <v>2369</v>
      </c>
    </row>
    <row r="108" s="2" customFormat="1">
      <c r="A108" s="38"/>
      <c r="B108" s="39"/>
      <c r="C108" s="40"/>
      <c r="D108" s="219" t="s">
        <v>160</v>
      </c>
      <c r="E108" s="40"/>
      <c r="F108" s="220" t="s">
        <v>2370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86</v>
      </c>
    </row>
    <row r="109" s="2" customFormat="1">
      <c r="A109" s="38"/>
      <c r="B109" s="39"/>
      <c r="C109" s="40"/>
      <c r="D109" s="224" t="s">
        <v>161</v>
      </c>
      <c r="E109" s="40"/>
      <c r="F109" s="225" t="s">
        <v>2371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161</v>
      </c>
      <c r="AU109" s="17" t="s">
        <v>86</v>
      </c>
    </row>
    <row r="110" s="2" customFormat="1" ht="24.15" customHeight="1">
      <c r="A110" s="38"/>
      <c r="B110" s="39"/>
      <c r="C110" s="205" t="s">
        <v>185</v>
      </c>
      <c r="D110" s="205" t="s">
        <v>155</v>
      </c>
      <c r="E110" s="206" t="s">
        <v>2372</v>
      </c>
      <c r="F110" s="207" t="s">
        <v>2373</v>
      </c>
      <c r="G110" s="208" t="s">
        <v>311</v>
      </c>
      <c r="H110" s="209">
        <v>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175</v>
      </c>
      <c r="AT110" s="217" t="s">
        <v>155</v>
      </c>
      <c r="AU110" s="217" t="s">
        <v>86</v>
      </c>
      <c r="AY110" s="17" t="s">
        <v>152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175</v>
      </c>
      <c r="BM110" s="217" t="s">
        <v>2374</v>
      </c>
    </row>
    <row r="111" s="2" customFormat="1">
      <c r="A111" s="38"/>
      <c r="B111" s="39"/>
      <c r="C111" s="40"/>
      <c r="D111" s="219" t="s">
        <v>160</v>
      </c>
      <c r="E111" s="40"/>
      <c r="F111" s="220" t="s">
        <v>2375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2" customFormat="1">
      <c r="A112" s="38"/>
      <c r="B112" s="39"/>
      <c r="C112" s="40"/>
      <c r="D112" s="224" t="s">
        <v>161</v>
      </c>
      <c r="E112" s="40"/>
      <c r="F112" s="225" t="s">
        <v>2376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161</v>
      </c>
      <c r="AU112" s="17" t="s">
        <v>86</v>
      </c>
    </row>
    <row r="113" s="2" customFormat="1" ht="24.15" customHeight="1">
      <c r="A113" s="38"/>
      <c r="B113" s="39"/>
      <c r="C113" s="205" t="s">
        <v>211</v>
      </c>
      <c r="D113" s="205" t="s">
        <v>155</v>
      </c>
      <c r="E113" s="206" t="s">
        <v>2377</v>
      </c>
      <c r="F113" s="207" t="s">
        <v>2378</v>
      </c>
      <c r="G113" s="208" t="s">
        <v>291</v>
      </c>
      <c r="H113" s="209">
        <v>29.199999999999999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175</v>
      </c>
      <c r="AT113" s="217" t="s">
        <v>155</v>
      </c>
      <c r="AU113" s="217" t="s">
        <v>86</v>
      </c>
      <c r="AY113" s="17" t="s">
        <v>152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175</v>
      </c>
      <c r="BM113" s="217" t="s">
        <v>2379</v>
      </c>
    </row>
    <row r="114" s="2" customFormat="1">
      <c r="A114" s="38"/>
      <c r="B114" s="39"/>
      <c r="C114" s="40"/>
      <c r="D114" s="219" t="s">
        <v>160</v>
      </c>
      <c r="E114" s="40"/>
      <c r="F114" s="220" t="s">
        <v>2380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>
      <c r="A115" s="38"/>
      <c r="B115" s="39"/>
      <c r="C115" s="40"/>
      <c r="D115" s="224" t="s">
        <v>161</v>
      </c>
      <c r="E115" s="40"/>
      <c r="F115" s="225" t="s">
        <v>2381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161</v>
      </c>
      <c r="AU115" s="17" t="s">
        <v>86</v>
      </c>
    </row>
    <row r="116" s="13" customFormat="1">
      <c r="A116" s="13"/>
      <c r="B116" s="227"/>
      <c r="C116" s="228"/>
      <c r="D116" s="219" t="s">
        <v>237</v>
      </c>
      <c r="E116" s="229" t="s">
        <v>19</v>
      </c>
      <c r="F116" s="230" t="s">
        <v>2382</v>
      </c>
      <c r="G116" s="228"/>
      <c r="H116" s="231">
        <v>12.24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237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152</v>
      </c>
    </row>
    <row r="117" s="13" customFormat="1">
      <c r="A117" s="13"/>
      <c r="B117" s="227"/>
      <c r="C117" s="228"/>
      <c r="D117" s="219" t="s">
        <v>237</v>
      </c>
      <c r="E117" s="229" t="s">
        <v>19</v>
      </c>
      <c r="F117" s="230" t="s">
        <v>2383</v>
      </c>
      <c r="G117" s="228"/>
      <c r="H117" s="231">
        <v>16.960000000000001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237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152</v>
      </c>
    </row>
    <row r="118" s="14" customFormat="1">
      <c r="A118" s="14"/>
      <c r="B118" s="242"/>
      <c r="C118" s="243"/>
      <c r="D118" s="219" t="s">
        <v>237</v>
      </c>
      <c r="E118" s="244" t="s">
        <v>19</v>
      </c>
      <c r="F118" s="245" t="s">
        <v>302</v>
      </c>
      <c r="G118" s="243"/>
      <c r="H118" s="246">
        <v>29.200000000000003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237</v>
      </c>
      <c r="AU118" s="252" t="s">
        <v>86</v>
      </c>
      <c r="AV118" s="14" t="s">
        <v>175</v>
      </c>
      <c r="AW118" s="14" t="s">
        <v>37</v>
      </c>
      <c r="AX118" s="14" t="s">
        <v>84</v>
      </c>
      <c r="AY118" s="252" t="s">
        <v>152</v>
      </c>
    </row>
    <row r="119" s="2" customFormat="1" ht="16.5" customHeight="1">
      <c r="A119" s="38"/>
      <c r="B119" s="39"/>
      <c r="C119" s="257" t="s">
        <v>216</v>
      </c>
      <c r="D119" s="257" t="s">
        <v>686</v>
      </c>
      <c r="E119" s="258" t="s">
        <v>2384</v>
      </c>
      <c r="F119" s="259" t="s">
        <v>2385</v>
      </c>
      <c r="G119" s="260" t="s">
        <v>514</v>
      </c>
      <c r="H119" s="261">
        <v>0.012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1</v>
      </c>
      <c r="R119" s="215">
        <f>Q119*H119</f>
        <v>0.012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197</v>
      </c>
      <c r="AT119" s="217" t="s">
        <v>686</v>
      </c>
      <c r="AU119" s="217" t="s">
        <v>86</v>
      </c>
      <c r="AY119" s="17" t="s">
        <v>152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175</v>
      </c>
      <c r="BM119" s="217" t="s">
        <v>2386</v>
      </c>
    </row>
    <row r="120" s="2" customFormat="1">
      <c r="A120" s="38"/>
      <c r="B120" s="39"/>
      <c r="C120" s="40"/>
      <c r="D120" s="219" t="s">
        <v>160</v>
      </c>
      <c r="E120" s="40"/>
      <c r="F120" s="220" t="s">
        <v>2385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86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2387</v>
      </c>
      <c r="G121" s="228"/>
      <c r="H121" s="231">
        <v>0.012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152</v>
      </c>
    </row>
    <row r="122" s="14" customFormat="1">
      <c r="A122" s="14"/>
      <c r="B122" s="242"/>
      <c r="C122" s="243"/>
      <c r="D122" s="219" t="s">
        <v>237</v>
      </c>
      <c r="E122" s="244" t="s">
        <v>19</v>
      </c>
      <c r="F122" s="245" t="s">
        <v>302</v>
      </c>
      <c r="G122" s="243"/>
      <c r="H122" s="246">
        <v>0.012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237</v>
      </c>
      <c r="AU122" s="252" t="s">
        <v>86</v>
      </c>
      <c r="AV122" s="14" t="s">
        <v>175</v>
      </c>
      <c r="AW122" s="14" t="s">
        <v>37</v>
      </c>
      <c r="AX122" s="14" t="s">
        <v>84</v>
      </c>
      <c r="AY122" s="252" t="s">
        <v>152</v>
      </c>
    </row>
    <row r="123" s="2" customFormat="1" ht="24.15" customHeight="1">
      <c r="A123" s="38"/>
      <c r="B123" s="39"/>
      <c r="C123" s="205" t="s">
        <v>234</v>
      </c>
      <c r="D123" s="205" t="s">
        <v>155</v>
      </c>
      <c r="E123" s="206" t="s">
        <v>2388</v>
      </c>
      <c r="F123" s="207" t="s">
        <v>2389</v>
      </c>
      <c r="G123" s="208" t="s">
        <v>291</v>
      </c>
      <c r="H123" s="209">
        <v>16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175</v>
      </c>
      <c r="AT123" s="217" t="s">
        <v>155</v>
      </c>
      <c r="AU123" s="217" t="s">
        <v>86</v>
      </c>
      <c r="AY123" s="17" t="s">
        <v>152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175</v>
      </c>
      <c r="BM123" s="217" t="s">
        <v>2390</v>
      </c>
    </row>
    <row r="124" s="2" customFormat="1">
      <c r="A124" s="38"/>
      <c r="B124" s="39"/>
      <c r="C124" s="40"/>
      <c r="D124" s="219" t="s">
        <v>160</v>
      </c>
      <c r="E124" s="40"/>
      <c r="F124" s="220" t="s">
        <v>2391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2" customFormat="1">
      <c r="A125" s="38"/>
      <c r="B125" s="39"/>
      <c r="C125" s="40"/>
      <c r="D125" s="224" t="s">
        <v>161</v>
      </c>
      <c r="E125" s="40"/>
      <c r="F125" s="225" t="s">
        <v>2392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161</v>
      </c>
      <c r="AU125" s="17" t="s">
        <v>86</v>
      </c>
    </row>
    <row r="126" s="2" customFormat="1" ht="49.05" customHeight="1">
      <c r="A126" s="38"/>
      <c r="B126" s="39"/>
      <c r="C126" s="257" t="s">
        <v>8</v>
      </c>
      <c r="D126" s="257" t="s">
        <v>686</v>
      </c>
      <c r="E126" s="258" t="s">
        <v>2393</v>
      </c>
      <c r="F126" s="259" t="s">
        <v>2394</v>
      </c>
      <c r="G126" s="260" t="s">
        <v>291</v>
      </c>
      <c r="H126" s="261">
        <v>16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197</v>
      </c>
      <c r="AT126" s="217" t="s">
        <v>686</v>
      </c>
      <c r="AU126" s="217" t="s">
        <v>86</v>
      </c>
      <c r="AY126" s="17" t="s">
        <v>152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175</v>
      </c>
      <c r="BM126" s="217" t="s">
        <v>2395</v>
      </c>
    </row>
    <row r="127" s="2" customFormat="1">
      <c r="A127" s="38"/>
      <c r="B127" s="39"/>
      <c r="C127" s="40"/>
      <c r="D127" s="219" t="s">
        <v>160</v>
      </c>
      <c r="E127" s="40"/>
      <c r="F127" s="220" t="s">
        <v>2394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13" customFormat="1">
      <c r="A128" s="13"/>
      <c r="B128" s="227"/>
      <c r="C128" s="228"/>
      <c r="D128" s="219" t="s">
        <v>237</v>
      </c>
      <c r="E128" s="229" t="s">
        <v>19</v>
      </c>
      <c r="F128" s="230" t="s">
        <v>245</v>
      </c>
      <c r="G128" s="228"/>
      <c r="H128" s="231">
        <v>16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237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152</v>
      </c>
    </row>
    <row r="129" s="14" customFormat="1">
      <c r="A129" s="14"/>
      <c r="B129" s="242"/>
      <c r="C129" s="243"/>
      <c r="D129" s="219" t="s">
        <v>237</v>
      </c>
      <c r="E129" s="244" t="s">
        <v>19</v>
      </c>
      <c r="F129" s="245" t="s">
        <v>302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237</v>
      </c>
      <c r="AU129" s="252" t="s">
        <v>86</v>
      </c>
      <c r="AV129" s="14" t="s">
        <v>175</v>
      </c>
      <c r="AW129" s="14" t="s">
        <v>37</v>
      </c>
      <c r="AX129" s="14" t="s">
        <v>84</v>
      </c>
      <c r="AY129" s="252" t="s">
        <v>152</v>
      </c>
    </row>
    <row r="130" s="2" customFormat="1" ht="24.15" customHeight="1">
      <c r="A130" s="38"/>
      <c r="B130" s="39"/>
      <c r="C130" s="205" t="s">
        <v>222</v>
      </c>
      <c r="D130" s="205" t="s">
        <v>155</v>
      </c>
      <c r="E130" s="206" t="s">
        <v>2396</v>
      </c>
      <c r="F130" s="207" t="s">
        <v>2397</v>
      </c>
      <c r="G130" s="208" t="s">
        <v>291</v>
      </c>
      <c r="H130" s="209">
        <v>13.199999999999999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0.00040000000000000002</v>
      </c>
      <c r="R130" s="215">
        <f>Q130*H130</f>
        <v>0.00528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175</v>
      </c>
      <c r="AT130" s="217" t="s">
        <v>155</v>
      </c>
      <c r="AU130" s="217" t="s">
        <v>86</v>
      </c>
      <c r="AY130" s="17" t="s">
        <v>152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175</v>
      </c>
      <c r="BM130" s="217" t="s">
        <v>2398</v>
      </c>
    </row>
    <row r="131" s="2" customFormat="1">
      <c r="A131" s="38"/>
      <c r="B131" s="39"/>
      <c r="C131" s="40"/>
      <c r="D131" s="219" t="s">
        <v>160</v>
      </c>
      <c r="E131" s="40"/>
      <c r="F131" s="220" t="s">
        <v>2399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86</v>
      </c>
    </row>
    <row r="132" s="2" customFormat="1">
      <c r="A132" s="38"/>
      <c r="B132" s="39"/>
      <c r="C132" s="40"/>
      <c r="D132" s="224" t="s">
        <v>161</v>
      </c>
      <c r="E132" s="40"/>
      <c r="F132" s="225" t="s">
        <v>2400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161</v>
      </c>
      <c r="AU132" s="17" t="s">
        <v>86</v>
      </c>
    </row>
    <row r="133" s="13" customFormat="1">
      <c r="A133" s="13"/>
      <c r="B133" s="227"/>
      <c r="C133" s="228"/>
      <c r="D133" s="219" t="s">
        <v>237</v>
      </c>
      <c r="E133" s="229" t="s">
        <v>19</v>
      </c>
      <c r="F133" s="230" t="s">
        <v>2401</v>
      </c>
      <c r="G133" s="228"/>
      <c r="H133" s="231">
        <v>13.199999999999999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237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152</v>
      </c>
    </row>
    <row r="134" s="2" customFormat="1" ht="49.05" customHeight="1">
      <c r="A134" s="38"/>
      <c r="B134" s="39"/>
      <c r="C134" s="257" t="s">
        <v>228</v>
      </c>
      <c r="D134" s="257" t="s">
        <v>686</v>
      </c>
      <c r="E134" s="258" t="s">
        <v>2393</v>
      </c>
      <c r="F134" s="259" t="s">
        <v>2394</v>
      </c>
      <c r="G134" s="260" t="s">
        <v>291</v>
      </c>
      <c r="H134" s="261">
        <v>13.199999999999999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197</v>
      </c>
      <c r="AT134" s="217" t="s">
        <v>686</v>
      </c>
      <c r="AU134" s="217" t="s">
        <v>86</v>
      </c>
      <c r="AY134" s="17" t="s">
        <v>152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175</v>
      </c>
      <c r="BM134" s="217" t="s">
        <v>2402</v>
      </c>
    </row>
    <row r="135" s="2" customFormat="1">
      <c r="A135" s="38"/>
      <c r="B135" s="39"/>
      <c r="C135" s="40"/>
      <c r="D135" s="219" t="s">
        <v>160</v>
      </c>
      <c r="E135" s="40"/>
      <c r="F135" s="220" t="s">
        <v>2394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2" customFormat="1" ht="24.15" customHeight="1">
      <c r="A136" s="38"/>
      <c r="B136" s="39"/>
      <c r="C136" s="205" t="s">
        <v>245</v>
      </c>
      <c r="D136" s="205" t="s">
        <v>155</v>
      </c>
      <c r="E136" s="206" t="s">
        <v>2403</v>
      </c>
      <c r="F136" s="207" t="s">
        <v>2404</v>
      </c>
      <c r="G136" s="208" t="s">
        <v>291</v>
      </c>
      <c r="H136" s="209">
        <v>13.199999999999999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47</v>
      </c>
      <c r="O136" s="84"/>
      <c r="P136" s="215">
        <f>O136*H136</f>
        <v>0</v>
      </c>
      <c r="Q136" s="215">
        <v>0.00025000000000000001</v>
      </c>
      <c r="R136" s="215">
        <f>Q136*H136</f>
        <v>0.0033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175</v>
      </c>
      <c r="AT136" s="217" t="s">
        <v>155</v>
      </c>
      <c r="AU136" s="217" t="s">
        <v>86</v>
      </c>
      <c r="AY136" s="17" t="s">
        <v>152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84</v>
      </c>
      <c r="BK136" s="218">
        <f>ROUND(I136*H136,2)</f>
        <v>0</v>
      </c>
      <c r="BL136" s="17" t="s">
        <v>175</v>
      </c>
      <c r="BM136" s="217" t="s">
        <v>2405</v>
      </c>
    </row>
    <row r="137" s="2" customFormat="1">
      <c r="A137" s="38"/>
      <c r="B137" s="39"/>
      <c r="C137" s="40"/>
      <c r="D137" s="219" t="s">
        <v>160</v>
      </c>
      <c r="E137" s="40"/>
      <c r="F137" s="220" t="s">
        <v>2406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2" customFormat="1">
      <c r="A138" s="38"/>
      <c r="B138" s="39"/>
      <c r="C138" s="40"/>
      <c r="D138" s="224" t="s">
        <v>161</v>
      </c>
      <c r="E138" s="40"/>
      <c r="F138" s="225" t="s">
        <v>2407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161</v>
      </c>
      <c r="AU138" s="17" t="s">
        <v>86</v>
      </c>
    </row>
    <row r="139" s="13" customFormat="1">
      <c r="A139" s="13"/>
      <c r="B139" s="227"/>
      <c r="C139" s="228"/>
      <c r="D139" s="219" t="s">
        <v>237</v>
      </c>
      <c r="E139" s="229" t="s">
        <v>19</v>
      </c>
      <c r="F139" s="230" t="s">
        <v>2408</v>
      </c>
      <c r="G139" s="228"/>
      <c r="H139" s="231">
        <v>13.199999999999999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237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152</v>
      </c>
    </row>
    <row r="140" s="2" customFormat="1" ht="24.15" customHeight="1">
      <c r="A140" s="38"/>
      <c r="B140" s="39"/>
      <c r="C140" s="205" t="s">
        <v>191</v>
      </c>
      <c r="D140" s="205" t="s">
        <v>155</v>
      </c>
      <c r="E140" s="206" t="s">
        <v>2409</v>
      </c>
      <c r="F140" s="207" t="s">
        <v>2410</v>
      </c>
      <c r="G140" s="208" t="s">
        <v>311</v>
      </c>
      <c r="H140" s="209">
        <v>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0.0068799999999999998</v>
      </c>
      <c r="R140" s="215">
        <f>Q140*H140</f>
        <v>0.01376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175</v>
      </c>
      <c r="AT140" s="217" t="s">
        <v>155</v>
      </c>
      <c r="AU140" s="217" t="s">
        <v>86</v>
      </c>
      <c r="AY140" s="17" t="s">
        <v>152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175</v>
      </c>
      <c r="BM140" s="217" t="s">
        <v>2411</v>
      </c>
    </row>
    <row r="141" s="2" customFormat="1">
      <c r="A141" s="38"/>
      <c r="B141" s="39"/>
      <c r="C141" s="40"/>
      <c r="D141" s="219" t="s">
        <v>160</v>
      </c>
      <c r="E141" s="40"/>
      <c r="F141" s="220" t="s">
        <v>2412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>
      <c r="A142" s="38"/>
      <c r="B142" s="39"/>
      <c r="C142" s="40"/>
      <c r="D142" s="224" t="s">
        <v>161</v>
      </c>
      <c r="E142" s="40"/>
      <c r="F142" s="225" t="s">
        <v>2413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161</v>
      </c>
      <c r="AU142" s="17" t="s">
        <v>86</v>
      </c>
    </row>
    <row r="143" s="2" customFormat="1" ht="24.15" customHeight="1">
      <c r="A143" s="38"/>
      <c r="B143" s="39"/>
      <c r="C143" s="257" t="s">
        <v>197</v>
      </c>
      <c r="D143" s="257" t="s">
        <v>686</v>
      </c>
      <c r="E143" s="258" t="s">
        <v>2414</v>
      </c>
      <c r="F143" s="259" t="s">
        <v>2415</v>
      </c>
      <c r="G143" s="260" t="s">
        <v>311</v>
      </c>
      <c r="H143" s="261">
        <v>2</v>
      </c>
      <c r="I143" s="262"/>
      <c r="J143" s="263">
        <f>ROUND(I143*H143,2)</f>
        <v>0</v>
      </c>
      <c r="K143" s="264"/>
      <c r="L143" s="265"/>
      <c r="M143" s="266" t="s">
        <v>19</v>
      </c>
      <c r="N143" s="267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197</v>
      </c>
      <c r="AT143" s="217" t="s">
        <v>686</v>
      </c>
      <c r="AU143" s="217" t="s">
        <v>86</v>
      </c>
      <c r="AY143" s="17" t="s">
        <v>152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175</v>
      </c>
      <c r="BM143" s="217" t="s">
        <v>2416</v>
      </c>
    </row>
    <row r="144" s="2" customFormat="1">
      <c r="A144" s="38"/>
      <c r="B144" s="39"/>
      <c r="C144" s="40"/>
      <c r="D144" s="219" t="s">
        <v>160</v>
      </c>
      <c r="E144" s="40"/>
      <c r="F144" s="220" t="s">
        <v>2415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 ht="24.15" customHeight="1">
      <c r="A145" s="38"/>
      <c r="B145" s="39"/>
      <c r="C145" s="205" t="s">
        <v>203</v>
      </c>
      <c r="D145" s="205" t="s">
        <v>155</v>
      </c>
      <c r="E145" s="206" t="s">
        <v>494</v>
      </c>
      <c r="F145" s="207" t="s">
        <v>495</v>
      </c>
      <c r="G145" s="208" t="s">
        <v>407</v>
      </c>
      <c r="H145" s="209">
        <v>3.8849999999999998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0.00010000000000000001</v>
      </c>
      <c r="R145" s="215">
        <f>Q145*H145</f>
        <v>0.00038850000000000001</v>
      </c>
      <c r="S145" s="215">
        <v>2.4100000000000001</v>
      </c>
      <c r="T145" s="216">
        <f>S145*H145</f>
        <v>9.3628499999999999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175</v>
      </c>
      <c r="AT145" s="217" t="s">
        <v>155</v>
      </c>
      <c r="AU145" s="217" t="s">
        <v>86</v>
      </c>
      <c r="AY145" s="17" t="s">
        <v>152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175</v>
      </c>
      <c r="BM145" s="217" t="s">
        <v>2417</v>
      </c>
    </row>
    <row r="146" s="2" customFormat="1">
      <c r="A146" s="38"/>
      <c r="B146" s="39"/>
      <c r="C146" s="40"/>
      <c r="D146" s="219" t="s">
        <v>160</v>
      </c>
      <c r="E146" s="40"/>
      <c r="F146" s="220" t="s">
        <v>497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86</v>
      </c>
    </row>
    <row r="147" s="2" customFormat="1">
      <c r="A147" s="38"/>
      <c r="B147" s="39"/>
      <c r="C147" s="40"/>
      <c r="D147" s="224" t="s">
        <v>161</v>
      </c>
      <c r="E147" s="40"/>
      <c r="F147" s="225" t="s">
        <v>2418</v>
      </c>
      <c r="G147" s="40"/>
      <c r="H147" s="40"/>
      <c r="I147" s="221"/>
      <c r="J147" s="40"/>
      <c r="K147" s="40"/>
      <c r="L147" s="44"/>
      <c r="M147" s="238"/>
      <c r="N147" s="239"/>
      <c r="O147" s="240"/>
      <c r="P147" s="240"/>
      <c r="Q147" s="240"/>
      <c r="R147" s="240"/>
      <c r="S147" s="240"/>
      <c r="T147" s="241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86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KhyXDjRnsnpQdBp9PCV5eoGEEcb/boe4MJEiKPq13oU7EQkaOcG5T22ddPnTfIQgTPV9pNHYkhDiXv4RdTz/aA==" hashValue="W4qxccYsh7XIhfX1iH2Yy/jte1S5qCg8xXmdYvTjVo0vcuTaJMPKYvVr3Tw5DTsPoHYc/kuvXDJECKu8LCXwlg==" algorithmName="SHA-512" password="CC35"/>
  <autoFilter ref="C80:K1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457451122"/>
    <hyperlink ref="F90" r:id="rId2" display="https://podminky.urs.cz/item/CS_URS_2023_01/273326131"/>
    <hyperlink ref="F96" r:id="rId3" display="https://podminky.urs.cz/item/CS_URS_2023_01/273356021"/>
    <hyperlink ref="F102" r:id="rId4" display="https://podminky.urs.cz/item/CS_URS_2023_01/273356022"/>
    <hyperlink ref="F105" r:id="rId5" display="https://podminky.urs.cz/item/CS_URS_2023_01/273366006"/>
    <hyperlink ref="F109" r:id="rId6" display="https://podminky.urs.cz/item/CS_URS_2023_01/423124111"/>
    <hyperlink ref="F112" r:id="rId7" display="https://podminky.urs.cz/item/CS_URS_2023_01/423131191"/>
    <hyperlink ref="F115" r:id="rId8" display="https://podminky.urs.cz/item/CS_URS_2023_01/711111001"/>
    <hyperlink ref="F125" r:id="rId9" display="https://podminky.urs.cz/item/CS_URS_2022_01/711132101"/>
    <hyperlink ref="F132" r:id="rId10" display="https://podminky.urs.cz/item/CS_URS_2022_01/711141559"/>
    <hyperlink ref="F138" r:id="rId11" display="https://podminky.urs.cz/item/CS_URS_2022_01/919726201"/>
    <hyperlink ref="F142" r:id="rId12" display="https://podminky.urs.cz/item/CS_URS_2022_01/953171022"/>
    <hyperlink ref="F147" r:id="rId13" display="https://podminky.urs.cz/item/CS_URS_2022_01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2419</v>
      </c>
      <c r="H4" s="20"/>
    </row>
    <row r="5" s="1" customFormat="1" ht="12" customHeight="1">
      <c r="B5" s="20"/>
      <c r="C5" s="285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86" t="s">
        <v>16</v>
      </c>
      <c r="D6" s="287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14. 4. 2022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8"/>
      <c r="C9" s="289" t="s">
        <v>57</v>
      </c>
      <c r="D9" s="290" t="s">
        <v>58</v>
      </c>
      <c r="E9" s="290" t="s">
        <v>138</v>
      </c>
      <c r="F9" s="291" t="s">
        <v>2420</v>
      </c>
      <c r="G9" s="177"/>
      <c r="H9" s="288"/>
    </row>
    <row r="10" s="2" customFormat="1" ht="26.4" customHeight="1">
      <c r="A10" s="38"/>
      <c r="B10" s="44"/>
      <c r="C10" s="292" t="s">
        <v>2421</v>
      </c>
      <c r="D10" s="292" t="s">
        <v>100</v>
      </c>
      <c r="E10" s="38"/>
      <c r="F10" s="38"/>
      <c r="G10" s="38"/>
      <c r="H10" s="44"/>
    </row>
    <row r="11" s="2" customFormat="1" ht="16.8" customHeight="1">
      <c r="A11" s="38"/>
      <c r="B11" s="44"/>
      <c r="C11" s="293" t="s">
        <v>2422</v>
      </c>
      <c r="D11" s="294" t="s">
        <v>19</v>
      </c>
      <c r="E11" s="295" t="s">
        <v>19</v>
      </c>
      <c r="F11" s="296">
        <v>45694</v>
      </c>
      <c r="G11" s="38"/>
      <c r="H11" s="44"/>
    </row>
    <row r="12" s="2" customFormat="1" ht="26.4" customHeight="1">
      <c r="A12" s="38"/>
      <c r="B12" s="44"/>
      <c r="C12" s="292" t="s">
        <v>2423</v>
      </c>
      <c r="D12" s="292" t="s">
        <v>103</v>
      </c>
      <c r="E12" s="38"/>
      <c r="F12" s="38"/>
      <c r="G12" s="38"/>
      <c r="H12" s="44"/>
    </row>
    <row r="13" s="2" customFormat="1" ht="16.8" customHeight="1">
      <c r="A13" s="38"/>
      <c r="B13" s="44"/>
      <c r="C13" s="293" t="s">
        <v>2424</v>
      </c>
      <c r="D13" s="294" t="s">
        <v>19</v>
      </c>
      <c r="E13" s="295" t="s">
        <v>19</v>
      </c>
      <c r="F13" s="296">
        <v>45694</v>
      </c>
      <c r="G13" s="38"/>
      <c r="H13" s="44"/>
    </row>
    <row r="14" s="2" customFormat="1" ht="26.4" customHeight="1">
      <c r="A14" s="38"/>
      <c r="B14" s="44"/>
      <c r="C14" s="292" t="s">
        <v>2425</v>
      </c>
      <c r="D14" s="292" t="s">
        <v>106</v>
      </c>
      <c r="E14" s="38"/>
      <c r="F14" s="38"/>
      <c r="G14" s="38"/>
      <c r="H14" s="44"/>
    </row>
    <row r="15" s="2" customFormat="1" ht="16.8" customHeight="1">
      <c r="A15" s="38"/>
      <c r="B15" s="44"/>
      <c r="C15" s="293" t="s">
        <v>2426</v>
      </c>
      <c r="D15" s="294" t="s">
        <v>19</v>
      </c>
      <c r="E15" s="295" t="s">
        <v>19</v>
      </c>
      <c r="F15" s="296">
        <v>48</v>
      </c>
      <c r="G15" s="38"/>
      <c r="H15" s="44"/>
    </row>
    <row r="16" s="2" customFormat="1" ht="16.8" customHeight="1">
      <c r="A16" s="38"/>
      <c r="B16" s="44"/>
      <c r="C16" s="293" t="s">
        <v>2427</v>
      </c>
      <c r="D16" s="294" t="s">
        <v>19</v>
      </c>
      <c r="E16" s="295" t="s">
        <v>19</v>
      </c>
      <c r="F16" s="296">
        <v>6</v>
      </c>
      <c r="G16" s="38"/>
      <c r="H16" s="44"/>
    </row>
    <row r="17" s="2" customFormat="1" ht="16.8" customHeight="1">
      <c r="A17" s="38"/>
      <c r="B17" s="44"/>
      <c r="C17" s="293" t="s">
        <v>1536</v>
      </c>
      <c r="D17" s="294" t="s">
        <v>19</v>
      </c>
      <c r="E17" s="295" t="s">
        <v>19</v>
      </c>
      <c r="F17" s="296">
        <v>6</v>
      </c>
      <c r="G17" s="38"/>
      <c r="H17" s="44"/>
    </row>
    <row r="18" s="2" customFormat="1" ht="16.8" customHeight="1">
      <c r="A18" s="38"/>
      <c r="B18" s="44"/>
      <c r="C18" s="297" t="s">
        <v>1536</v>
      </c>
      <c r="D18" s="297" t="s">
        <v>185</v>
      </c>
      <c r="E18" s="17" t="s">
        <v>19</v>
      </c>
      <c r="F18" s="298">
        <v>6</v>
      </c>
      <c r="G18" s="38"/>
      <c r="H18" s="44"/>
    </row>
    <row r="19" s="2" customFormat="1" ht="16.8" customHeight="1">
      <c r="A19" s="38"/>
      <c r="B19" s="44"/>
      <c r="C19" s="293" t="s">
        <v>2428</v>
      </c>
      <c r="D19" s="294" t="s">
        <v>19</v>
      </c>
      <c r="E19" s="295" t="s">
        <v>19</v>
      </c>
      <c r="F19" s="296">
        <v>71</v>
      </c>
      <c r="G19" s="38"/>
      <c r="H19" s="44"/>
    </row>
    <row r="20" s="2" customFormat="1" ht="16.8" customHeight="1">
      <c r="A20" s="38"/>
      <c r="B20" s="44"/>
      <c r="C20" s="293" t="s">
        <v>2429</v>
      </c>
      <c r="D20" s="294" t="s">
        <v>19</v>
      </c>
      <c r="E20" s="295" t="s">
        <v>19</v>
      </c>
      <c r="F20" s="296">
        <v>48</v>
      </c>
      <c r="G20" s="38"/>
      <c r="H20" s="44"/>
    </row>
    <row r="21" s="2" customFormat="1" ht="16.8" customHeight="1">
      <c r="A21" s="38"/>
      <c r="B21" s="44"/>
      <c r="C21" s="293" t="s">
        <v>2430</v>
      </c>
      <c r="D21" s="294" t="s">
        <v>19</v>
      </c>
      <c r="E21" s="295" t="s">
        <v>19</v>
      </c>
      <c r="F21" s="296">
        <v>10</v>
      </c>
      <c r="G21" s="38"/>
      <c r="H21" s="44"/>
    </row>
    <row r="22" s="2" customFormat="1" ht="16.8" customHeight="1">
      <c r="A22" s="38"/>
      <c r="B22" s="44"/>
      <c r="C22" s="293" t="s">
        <v>2431</v>
      </c>
      <c r="D22" s="294" t="s">
        <v>19</v>
      </c>
      <c r="E22" s="295" t="s">
        <v>19</v>
      </c>
      <c r="F22" s="296">
        <v>11</v>
      </c>
      <c r="G22" s="38"/>
      <c r="H22" s="44"/>
    </row>
    <row r="23" s="2" customFormat="1" ht="16.8" customHeight="1">
      <c r="A23" s="38"/>
      <c r="B23" s="44"/>
      <c r="C23" s="293" t="s">
        <v>2432</v>
      </c>
      <c r="D23" s="294" t="s">
        <v>19</v>
      </c>
      <c r="E23" s="295" t="s">
        <v>19</v>
      </c>
      <c r="F23" s="296">
        <v>7</v>
      </c>
      <c r="G23" s="38"/>
      <c r="H23" s="44"/>
    </row>
    <row r="24" s="2" customFormat="1" ht="16.8" customHeight="1">
      <c r="A24" s="38"/>
      <c r="B24" s="44"/>
      <c r="C24" s="293" t="s">
        <v>2433</v>
      </c>
      <c r="D24" s="294" t="s">
        <v>19</v>
      </c>
      <c r="E24" s="295" t="s">
        <v>19</v>
      </c>
      <c r="F24" s="296">
        <v>63</v>
      </c>
      <c r="G24" s="38"/>
      <c r="H24" s="44"/>
    </row>
    <row r="25" s="2" customFormat="1" ht="16.8" customHeight="1">
      <c r="A25" s="38"/>
      <c r="B25" s="44"/>
      <c r="C25" s="293" t="s">
        <v>2434</v>
      </c>
      <c r="D25" s="294" t="s">
        <v>19</v>
      </c>
      <c r="E25" s="295" t="s">
        <v>19</v>
      </c>
      <c r="F25" s="296">
        <v>62</v>
      </c>
      <c r="G25" s="38"/>
      <c r="H25" s="44"/>
    </row>
    <row r="26" s="2" customFormat="1" ht="16.8" customHeight="1">
      <c r="A26" s="38"/>
      <c r="B26" s="44"/>
      <c r="C26" s="293" t="s">
        <v>2435</v>
      </c>
      <c r="D26" s="294" t="s">
        <v>19</v>
      </c>
      <c r="E26" s="295" t="s">
        <v>19</v>
      </c>
      <c r="F26" s="296">
        <v>30</v>
      </c>
      <c r="G26" s="38"/>
      <c r="H26" s="44"/>
    </row>
    <row r="27" s="2" customFormat="1" ht="16.8" customHeight="1">
      <c r="A27" s="38"/>
      <c r="B27" s="44"/>
      <c r="C27" s="293" t="s">
        <v>2436</v>
      </c>
      <c r="D27" s="294" t="s">
        <v>19</v>
      </c>
      <c r="E27" s="295" t="s">
        <v>19</v>
      </c>
      <c r="F27" s="296">
        <v>62</v>
      </c>
      <c r="G27" s="38"/>
      <c r="H27" s="44"/>
    </row>
    <row r="28" s="2" customFormat="1" ht="16.8" customHeight="1">
      <c r="A28" s="38"/>
      <c r="B28" s="44"/>
      <c r="C28" s="293" t="s">
        <v>2437</v>
      </c>
      <c r="D28" s="294" t="s">
        <v>19</v>
      </c>
      <c r="E28" s="295" t="s">
        <v>19</v>
      </c>
      <c r="F28" s="296">
        <v>1499</v>
      </c>
      <c r="G28" s="38"/>
      <c r="H28" s="44"/>
    </row>
    <row r="29" s="2" customFormat="1" ht="16.8" customHeight="1">
      <c r="A29" s="38"/>
      <c r="B29" s="44"/>
      <c r="C29" s="293" t="s">
        <v>2438</v>
      </c>
      <c r="D29" s="294" t="s">
        <v>19</v>
      </c>
      <c r="E29" s="295" t="s">
        <v>19</v>
      </c>
      <c r="F29" s="296">
        <v>63</v>
      </c>
      <c r="G29" s="38"/>
      <c r="H29" s="44"/>
    </row>
    <row r="30" s="2" customFormat="1" ht="16.8" customHeight="1">
      <c r="A30" s="38"/>
      <c r="B30" s="44"/>
      <c r="C30" s="293" t="s">
        <v>2439</v>
      </c>
      <c r="D30" s="294" t="s">
        <v>19</v>
      </c>
      <c r="E30" s="295" t="s">
        <v>19</v>
      </c>
      <c r="F30" s="296">
        <v>552</v>
      </c>
      <c r="G30" s="38"/>
      <c r="H30" s="44"/>
    </row>
    <row r="31" s="2" customFormat="1" ht="16.8" customHeight="1">
      <c r="A31" s="38"/>
      <c r="B31" s="44"/>
      <c r="C31" s="293" t="s">
        <v>2424</v>
      </c>
      <c r="D31" s="294" t="s">
        <v>19</v>
      </c>
      <c r="E31" s="295" t="s">
        <v>19</v>
      </c>
      <c r="F31" s="296">
        <v>45694</v>
      </c>
      <c r="G31" s="38"/>
      <c r="H31" s="44"/>
    </row>
    <row r="32" s="2" customFormat="1" ht="26.4" customHeight="1">
      <c r="A32" s="38"/>
      <c r="B32" s="44"/>
      <c r="C32" s="292" t="s">
        <v>2440</v>
      </c>
      <c r="D32" s="292" t="s">
        <v>112</v>
      </c>
      <c r="E32" s="38"/>
      <c r="F32" s="38"/>
      <c r="G32" s="38"/>
      <c r="H32" s="44"/>
    </row>
    <row r="33" s="2" customFormat="1" ht="16.8" customHeight="1">
      <c r="A33" s="38"/>
      <c r="B33" s="44"/>
      <c r="C33" s="293" t="s">
        <v>1701</v>
      </c>
      <c r="D33" s="294" t="s">
        <v>19</v>
      </c>
      <c r="E33" s="295" t="s">
        <v>19</v>
      </c>
      <c r="F33" s="296">
        <v>13.67</v>
      </c>
      <c r="G33" s="38"/>
      <c r="H33" s="44"/>
    </row>
    <row r="34" s="2" customFormat="1" ht="16.8" customHeight="1">
      <c r="A34" s="38"/>
      <c r="B34" s="44"/>
      <c r="C34" s="297" t="s">
        <v>19</v>
      </c>
      <c r="D34" s="297" t="s">
        <v>1719</v>
      </c>
      <c r="E34" s="17" t="s">
        <v>19</v>
      </c>
      <c r="F34" s="298">
        <v>0</v>
      </c>
      <c r="G34" s="38"/>
      <c r="H34" s="44"/>
    </row>
    <row r="35" s="2" customFormat="1" ht="16.8" customHeight="1">
      <c r="A35" s="38"/>
      <c r="B35" s="44"/>
      <c r="C35" s="297" t="s">
        <v>19</v>
      </c>
      <c r="D35" s="297" t="s">
        <v>1802</v>
      </c>
      <c r="E35" s="17" t="s">
        <v>19</v>
      </c>
      <c r="F35" s="298">
        <v>13.67</v>
      </c>
      <c r="G35" s="38"/>
      <c r="H35" s="44"/>
    </row>
    <row r="36" s="2" customFormat="1" ht="16.8" customHeight="1">
      <c r="A36" s="38"/>
      <c r="B36" s="44"/>
      <c r="C36" s="297" t="s">
        <v>1701</v>
      </c>
      <c r="D36" s="297" t="s">
        <v>302</v>
      </c>
      <c r="E36" s="17" t="s">
        <v>19</v>
      </c>
      <c r="F36" s="298">
        <v>13.67</v>
      </c>
      <c r="G36" s="38"/>
      <c r="H36" s="44"/>
    </row>
    <row r="37" s="2" customFormat="1" ht="16.8" customHeight="1">
      <c r="A37" s="38"/>
      <c r="B37" s="44"/>
      <c r="C37" s="299" t="s">
        <v>2441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7" t="s">
        <v>1796</v>
      </c>
      <c r="D38" s="297" t="s">
        <v>1797</v>
      </c>
      <c r="E38" s="17" t="s">
        <v>407</v>
      </c>
      <c r="F38" s="298">
        <v>13.67</v>
      </c>
      <c r="G38" s="38"/>
      <c r="H38" s="44"/>
    </row>
    <row r="39" s="2" customFormat="1" ht="16.8" customHeight="1">
      <c r="A39" s="38"/>
      <c r="B39" s="44"/>
      <c r="C39" s="297" t="s">
        <v>1760</v>
      </c>
      <c r="D39" s="297" t="s">
        <v>1761</v>
      </c>
      <c r="E39" s="17" t="s">
        <v>407</v>
      </c>
      <c r="F39" s="298">
        <v>100.242</v>
      </c>
      <c r="G39" s="38"/>
      <c r="H39" s="44"/>
    </row>
    <row r="40" s="2" customFormat="1" ht="16.8" customHeight="1">
      <c r="A40" s="38"/>
      <c r="B40" s="44"/>
      <c r="C40" s="293" t="s">
        <v>1703</v>
      </c>
      <c r="D40" s="294" t="s">
        <v>19</v>
      </c>
      <c r="E40" s="295" t="s">
        <v>19</v>
      </c>
      <c r="F40" s="296">
        <v>41.009</v>
      </c>
      <c r="G40" s="38"/>
      <c r="H40" s="44"/>
    </row>
    <row r="41" s="2" customFormat="1" ht="16.8" customHeight="1">
      <c r="A41" s="38"/>
      <c r="B41" s="44"/>
      <c r="C41" s="297" t="s">
        <v>19</v>
      </c>
      <c r="D41" s="297" t="s">
        <v>1719</v>
      </c>
      <c r="E41" s="17" t="s">
        <v>19</v>
      </c>
      <c r="F41" s="298">
        <v>0</v>
      </c>
      <c r="G41" s="38"/>
      <c r="H41" s="44"/>
    </row>
    <row r="42" s="2" customFormat="1" ht="16.8" customHeight="1">
      <c r="A42" s="38"/>
      <c r="B42" s="44"/>
      <c r="C42" s="297" t="s">
        <v>19</v>
      </c>
      <c r="D42" s="297" t="s">
        <v>1773</v>
      </c>
      <c r="E42" s="17" t="s">
        <v>19</v>
      </c>
      <c r="F42" s="298">
        <v>41.009</v>
      </c>
      <c r="G42" s="38"/>
      <c r="H42" s="44"/>
    </row>
    <row r="43" s="2" customFormat="1" ht="16.8" customHeight="1">
      <c r="A43" s="38"/>
      <c r="B43" s="44"/>
      <c r="C43" s="297" t="s">
        <v>1703</v>
      </c>
      <c r="D43" s="297" t="s">
        <v>302</v>
      </c>
      <c r="E43" s="17" t="s">
        <v>19</v>
      </c>
      <c r="F43" s="298">
        <v>41.009</v>
      </c>
      <c r="G43" s="38"/>
      <c r="H43" s="44"/>
    </row>
    <row r="44" s="2" customFormat="1" ht="16.8" customHeight="1">
      <c r="A44" s="38"/>
      <c r="B44" s="44"/>
      <c r="C44" s="299" t="s">
        <v>2441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7" t="s">
        <v>1768</v>
      </c>
      <c r="D45" s="297" t="s">
        <v>1769</v>
      </c>
      <c r="E45" s="17" t="s">
        <v>407</v>
      </c>
      <c r="F45" s="298">
        <v>41.009</v>
      </c>
      <c r="G45" s="38"/>
      <c r="H45" s="44"/>
    </row>
    <row r="46" s="2" customFormat="1" ht="16.8" customHeight="1">
      <c r="A46" s="38"/>
      <c r="B46" s="44"/>
      <c r="C46" s="297" t="s">
        <v>1760</v>
      </c>
      <c r="D46" s="297" t="s">
        <v>1761</v>
      </c>
      <c r="E46" s="17" t="s">
        <v>407</v>
      </c>
      <c r="F46" s="298">
        <v>100.242</v>
      </c>
      <c r="G46" s="38"/>
      <c r="H46" s="44"/>
    </row>
    <row r="47" s="2" customFormat="1" ht="16.8" customHeight="1">
      <c r="A47" s="38"/>
      <c r="B47" s="44"/>
      <c r="C47" s="297" t="s">
        <v>1774</v>
      </c>
      <c r="D47" s="297" t="s">
        <v>1775</v>
      </c>
      <c r="E47" s="17" t="s">
        <v>514</v>
      </c>
      <c r="F47" s="298">
        <v>73.816000000000002</v>
      </c>
      <c r="G47" s="38"/>
      <c r="H47" s="44"/>
    </row>
    <row r="48" s="2" customFormat="1" ht="16.8" customHeight="1">
      <c r="A48" s="38"/>
      <c r="B48" s="44"/>
      <c r="C48" s="293" t="s">
        <v>1705</v>
      </c>
      <c r="D48" s="294" t="s">
        <v>19</v>
      </c>
      <c r="E48" s="295" t="s">
        <v>19</v>
      </c>
      <c r="F48" s="296">
        <v>54.679000000000002</v>
      </c>
      <c r="G48" s="38"/>
      <c r="H48" s="44"/>
    </row>
    <row r="49" s="2" customFormat="1" ht="16.8" customHeight="1">
      <c r="A49" s="38"/>
      <c r="B49" s="44"/>
      <c r="C49" s="297" t="s">
        <v>19</v>
      </c>
      <c r="D49" s="297" t="s">
        <v>1740</v>
      </c>
      <c r="E49" s="17" t="s">
        <v>19</v>
      </c>
      <c r="F49" s="298">
        <v>0</v>
      </c>
      <c r="G49" s="38"/>
      <c r="H49" s="44"/>
    </row>
    <row r="50" s="2" customFormat="1" ht="16.8" customHeight="1">
      <c r="A50" s="38"/>
      <c r="B50" s="44"/>
      <c r="C50" s="297" t="s">
        <v>19</v>
      </c>
      <c r="D50" s="297" t="s">
        <v>1707</v>
      </c>
      <c r="E50" s="17" t="s">
        <v>19</v>
      </c>
      <c r="F50" s="298">
        <v>154.92099999999999</v>
      </c>
      <c r="G50" s="38"/>
      <c r="H50" s="44"/>
    </row>
    <row r="51" s="2" customFormat="1" ht="16.8" customHeight="1">
      <c r="A51" s="38"/>
      <c r="B51" s="44"/>
      <c r="C51" s="297" t="s">
        <v>19</v>
      </c>
      <c r="D51" s="297" t="s">
        <v>1741</v>
      </c>
      <c r="E51" s="17" t="s">
        <v>19</v>
      </c>
      <c r="F51" s="298">
        <v>-100.242</v>
      </c>
      <c r="G51" s="38"/>
      <c r="H51" s="44"/>
    </row>
    <row r="52" s="2" customFormat="1" ht="16.8" customHeight="1">
      <c r="A52" s="38"/>
      <c r="B52" s="44"/>
      <c r="C52" s="297" t="s">
        <v>1705</v>
      </c>
      <c r="D52" s="297" t="s">
        <v>302</v>
      </c>
      <c r="E52" s="17" t="s">
        <v>19</v>
      </c>
      <c r="F52" s="298">
        <v>54.679000000000002</v>
      </c>
      <c r="G52" s="38"/>
      <c r="H52" s="44"/>
    </row>
    <row r="53" s="2" customFormat="1" ht="16.8" customHeight="1">
      <c r="A53" s="38"/>
      <c r="B53" s="44"/>
      <c r="C53" s="299" t="s">
        <v>2441</v>
      </c>
      <c r="D53" s="38"/>
      <c r="E53" s="38"/>
      <c r="F53" s="38"/>
      <c r="G53" s="38"/>
      <c r="H53" s="44"/>
    </row>
    <row r="54" s="2" customFormat="1">
      <c r="A54" s="38"/>
      <c r="B54" s="44"/>
      <c r="C54" s="297" t="s">
        <v>1734</v>
      </c>
      <c r="D54" s="297" t="s">
        <v>1735</v>
      </c>
      <c r="E54" s="17" t="s">
        <v>407</v>
      </c>
      <c r="F54" s="298">
        <v>54.679000000000002</v>
      </c>
      <c r="G54" s="38"/>
      <c r="H54" s="44"/>
    </row>
    <row r="55" s="2" customFormat="1">
      <c r="A55" s="38"/>
      <c r="B55" s="44"/>
      <c r="C55" s="297" t="s">
        <v>1742</v>
      </c>
      <c r="D55" s="297" t="s">
        <v>1743</v>
      </c>
      <c r="E55" s="17" t="s">
        <v>407</v>
      </c>
      <c r="F55" s="298">
        <v>820.18499999999995</v>
      </c>
      <c r="G55" s="38"/>
      <c r="H55" s="44"/>
    </row>
    <row r="56" s="2" customFormat="1" ht="16.8" customHeight="1">
      <c r="A56" s="38"/>
      <c r="B56" s="44"/>
      <c r="C56" s="297" t="s">
        <v>1749</v>
      </c>
      <c r="D56" s="297" t="s">
        <v>548</v>
      </c>
      <c r="E56" s="17" t="s">
        <v>514</v>
      </c>
      <c r="F56" s="298">
        <v>98.421999999999997</v>
      </c>
      <c r="G56" s="38"/>
      <c r="H56" s="44"/>
    </row>
    <row r="57" s="2" customFormat="1" ht="16.8" customHeight="1">
      <c r="A57" s="38"/>
      <c r="B57" s="44"/>
      <c r="C57" s="297" t="s">
        <v>1754</v>
      </c>
      <c r="D57" s="297" t="s">
        <v>1755</v>
      </c>
      <c r="E57" s="17" t="s">
        <v>407</v>
      </c>
      <c r="F57" s="298">
        <v>54.679000000000002</v>
      </c>
      <c r="G57" s="38"/>
      <c r="H57" s="44"/>
    </row>
    <row r="58" s="2" customFormat="1" ht="16.8" customHeight="1">
      <c r="A58" s="38"/>
      <c r="B58" s="44"/>
      <c r="C58" s="293" t="s">
        <v>1707</v>
      </c>
      <c r="D58" s="294" t="s">
        <v>19</v>
      </c>
      <c r="E58" s="295" t="s">
        <v>19</v>
      </c>
      <c r="F58" s="296">
        <v>154.92099999999999</v>
      </c>
      <c r="G58" s="38"/>
      <c r="H58" s="44"/>
    </row>
    <row r="59" s="2" customFormat="1" ht="16.8" customHeight="1">
      <c r="A59" s="38"/>
      <c r="B59" s="44"/>
      <c r="C59" s="297" t="s">
        <v>19</v>
      </c>
      <c r="D59" s="297" t="s">
        <v>1719</v>
      </c>
      <c r="E59" s="17" t="s">
        <v>19</v>
      </c>
      <c r="F59" s="298">
        <v>0</v>
      </c>
      <c r="G59" s="38"/>
      <c r="H59" s="44"/>
    </row>
    <row r="60" s="2" customFormat="1" ht="16.8" customHeight="1">
      <c r="A60" s="38"/>
      <c r="B60" s="44"/>
      <c r="C60" s="297" t="s">
        <v>19</v>
      </c>
      <c r="D60" s="297" t="s">
        <v>1720</v>
      </c>
      <c r="E60" s="17" t="s">
        <v>19</v>
      </c>
      <c r="F60" s="298">
        <v>0</v>
      </c>
      <c r="G60" s="38"/>
      <c r="H60" s="44"/>
    </row>
    <row r="61" s="2" customFormat="1" ht="16.8" customHeight="1">
      <c r="A61" s="38"/>
      <c r="B61" s="44"/>
      <c r="C61" s="297" t="s">
        <v>19</v>
      </c>
      <c r="D61" s="297" t="s">
        <v>1721</v>
      </c>
      <c r="E61" s="17" t="s">
        <v>19</v>
      </c>
      <c r="F61" s="298">
        <v>154.92099999999999</v>
      </c>
      <c r="G61" s="38"/>
      <c r="H61" s="44"/>
    </row>
    <row r="62" s="2" customFormat="1" ht="16.8" customHeight="1">
      <c r="A62" s="38"/>
      <c r="B62" s="44"/>
      <c r="C62" s="297" t="s">
        <v>19</v>
      </c>
      <c r="D62" s="297" t="s">
        <v>19</v>
      </c>
      <c r="E62" s="17" t="s">
        <v>19</v>
      </c>
      <c r="F62" s="298">
        <v>0</v>
      </c>
      <c r="G62" s="38"/>
      <c r="H62" s="44"/>
    </row>
    <row r="63" s="2" customFormat="1" ht="16.8" customHeight="1">
      <c r="A63" s="38"/>
      <c r="B63" s="44"/>
      <c r="C63" s="297" t="s">
        <v>19</v>
      </c>
      <c r="D63" s="297" t="s">
        <v>19</v>
      </c>
      <c r="E63" s="17" t="s">
        <v>19</v>
      </c>
      <c r="F63" s="298">
        <v>0</v>
      </c>
      <c r="G63" s="38"/>
      <c r="H63" s="44"/>
    </row>
    <row r="64" s="2" customFormat="1" ht="16.8" customHeight="1">
      <c r="A64" s="38"/>
      <c r="B64" s="44"/>
      <c r="C64" s="297" t="s">
        <v>1707</v>
      </c>
      <c r="D64" s="297" t="s">
        <v>302</v>
      </c>
      <c r="E64" s="17" t="s">
        <v>19</v>
      </c>
      <c r="F64" s="298">
        <v>154.92099999999999</v>
      </c>
      <c r="G64" s="38"/>
      <c r="H64" s="44"/>
    </row>
    <row r="65" s="2" customFormat="1" ht="16.8" customHeight="1">
      <c r="A65" s="38"/>
      <c r="B65" s="44"/>
      <c r="C65" s="299" t="s">
        <v>2441</v>
      </c>
      <c r="D65" s="38"/>
      <c r="E65" s="38"/>
      <c r="F65" s="38"/>
      <c r="G65" s="38"/>
      <c r="H65" s="44"/>
    </row>
    <row r="66" s="2" customFormat="1">
      <c r="A66" s="38"/>
      <c r="B66" s="44"/>
      <c r="C66" s="297" t="s">
        <v>1714</v>
      </c>
      <c r="D66" s="297" t="s">
        <v>1715</v>
      </c>
      <c r="E66" s="17" t="s">
        <v>407</v>
      </c>
      <c r="F66" s="298">
        <v>154.92099999999999</v>
      </c>
      <c r="G66" s="38"/>
      <c r="H66" s="44"/>
    </row>
    <row r="67" s="2" customFormat="1">
      <c r="A67" s="38"/>
      <c r="B67" s="44"/>
      <c r="C67" s="297" t="s">
        <v>1734</v>
      </c>
      <c r="D67" s="297" t="s">
        <v>1735</v>
      </c>
      <c r="E67" s="17" t="s">
        <v>407</v>
      </c>
      <c r="F67" s="298">
        <v>54.679000000000002</v>
      </c>
      <c r="G67" s="38"/>
      <c r="H67" s="44"/>
    </row>
    <row r="68" s="2" customFormat="1" ht="16.8" customHeight="1">
      <c r="A68" s="38"/>
      <c r="B68" s="44"/>
      <c r="C68" s="297" t="s">
        <v>1760</v>
      </c>
      <c r="D68" s="297" t="s">
        <v>1761</v>
      </c>
      <c r="E68" s="17" t="s">
        <v>407</v>
      </c>
      <c r="F68" s="298">
        <v>100.242</v>
      </c>
      <c r="G68" s="38"/>
      <c r="H68" s="44"/>
    </row>
    <row r="69" s="2" customFormat="1" ht="16.8" customHeight="1">
      <c r="A69" s="38"/>
      <c r="B69" s="44"/>
      <c r="C69" s="293" t="s">
        <v>2442</v>
      </c>
      <c r="D69" s="294" t="s">
        <v>19</v>
      </c>
      <c r="E69" s="295" t="s">
        <v>19</v>
      </c>
      <c r="F69" s="296">
        <v>90.602999999999994</v>
      </c>
      <c r="G69" s="38"/>
      <c r="H69" s="44"/>
    </row>
    <row r="70" s="2" customFormat="1" ht="16.8" customHeight="1">
      <c r="A70" s="38"/>
      <c r="B70" s="44"/>
      <c r="C70" s="293" t="s">
        <v>1709</v>
      </c>
      <c r="D70" s="294" t="s">
        <v>19</v>
      </c>
      <c r="E70" s="295" t="s">
        <v>19</v>
      </c>
      <c r="F70" s="296">
        <v>100.242</v>
      </c>
      <c r="G70" s="38"/>
      <c r="H70" s="44"/>
    </row>
    <row r="71" s="2" customFormat="1" ht="16.8" customHeight="1">
      <c r="A71" s="38"/>
      <c r="B71" s="44"/>
      <c r="C71" s="297" t="s">
        <v>19</v>
      </c>
      <c r="D71" s="297" t="s">
        <v>1765</v>
      </c>
      <c r="E71" s="17" t="s">
        <v>19</v>
      </c>
      <c r="F71" s="298">
        <v>0</v>
      </c>
      <c r="G71" s="38"/>
      <c r="H71" s="44"/>
    </row>
    <row r="72" s="2" customFormat="1" ht="16.8" customHeight="1">
      <c r="A72" s="38"/>
      <c r="B72" s="44"/>
      <c r="C72" s="297" t="s">
        <v>19</v>
      </c>
      <c r="D72" s="297" t="s">
        <v>1766</v>
      </c>
      <c r="E72" s="17" t="s">
        <v>19</v>
      </c>
      <c r="F72" s="298">
        <v>0</v>
      </c>
      <c r="G72" s="38"/>
      <c r="H72" s="44"/>
    </row>
    <row r="73" s="2" customFormat="1" ht="16.8" customHeight="1">
      <c r="A73" s="38"/>
      <c r="B73" s="44"/>
      <c r="C73" s="297" t="s">
        <v>19</v>
      </c>
      <c r="D73" s="297" t="s">
        <v>1707</v>
      </c>
      <c r="E73" s="17" t="s">
        <v>19</v>
      </c>
      <c r="F73" s="298">
        <v>154.92099999999999</v>
      </c>
      <c r="G73" s="38"/>
      <c r="H73" s="44"/>
    </row>
    <row r="74" s="2" customFormat="1" ht="16.8" customHeight="1">
      <c r="A74" s="38"/>
      <c r="B74" s="44"/>
      <c r="C74" s="297" t="s">
        <v>19</v>
      </c>
      <c r="D74" s="297" t="s">
        <v>1767</v>
      </c>
      <c r="E74" s="17" t="s">
        <v>19</v>
      </c>
      <c r="F74" s="298">
        <v>-54.679000000000002</v>
      </c>
      <c r="G74" s="38"/>
      <c r="H74" s="44"/>
    </row>
    <row r="75" s="2" customFormat="1" ht="16.8" customHeight="1">
      <c r="A75" s="38"/>
      <c r="B75" s="44"/>
      <c r="C75" s="297" t="s">
        <v>1709</v>
      </c>
      <c r="D75" s="297" t="s">
        <v>302</v>
      </c>
      <c r="E75" s="17" t="s">
        <v>19</v>
      </c>
      <c r="F75" s="298">
        <v>100.242</v>
      </c>
      <c r="G75" s="38"/>
      <c r="H75" s="44"/>
    </row>
    <row r="76" s="2" customFormat="1" ht="16.8" customHeight="1">
      <c r="A76" s="38"/>
      <c r="B76" s="44"/>
      <c r="C76" s="299" t="s">
        <v>2441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7" t="s">
        <v>1760</v>
      </c>
      <c r="D77" s="297" t="s">
        <v>1761</v>
      </c>
      <c r="E77" s="17" t="s">
        <v>407</v>
      </c>
      <c r="F77" s="298">
        <v>100.242</v>
      </c>
      <c r="G77" s="38"/>
      <c r="H77" s="44"/>
    </row>
    <row r="78" s="2" customFormat="1">
      <c r="A78" s="38"/>
      <c r="B78" s="44"/>
      <c r="C78" s="297" t="s">
        <v>1734</v>
      </c>
      <c r="D78" s="297" t="s">
        <v>1735</v>
      </c>
      <c r="E78" s="17" t="s">
        <v>407</v>
      </c>
      <c r="F78" s="298">
        <v>54.679000000000002</v>
      </c>
      <c r="G78" s="38"/>
      <c r="H78" s="44"/>
    </row>
    <row r="79" s="2" customFormat="1" ht="26.4" customHeight="1">
      <c r="A79" s="38"/>
      <c r="B79" s="44"/>
      <c r="C79" s="292" t="s">
        <v>2443</v>
      </c>
      <c r="D79" s="292" t="s">
        <v>115</v>
      </c>
      <c r="E79" s="38"/>
      <c r="F79" s="38"/>
      <c r="G79" s="38"/>
      <c r="H79" s="44"/>
    </row>
    <row r="80" s="2" customFormat="1" ht="16.8" customHeight="1">
      <c r="A80" s="38"/>
      <c r="B80" s="44"/>
      <c r="C80" s="293" t="s">
        <v>1701</v>
      </c>
      <c r="D80" s="294" t="s">
        <v>19</v>
      </c>
      <c r="E80" s="295" t="s">
        <v>19</v>
      </c>
      <c r="F80" s="296">
        <v>3.5699999999999998</v>
      </c>
      <c r="G80" s="38"/>
      <c r="H80" s="44"/>
    </row>
    <row r="81" s="2" customFormat="1" ht="16.8" customHeight="1">
      <c r="A81" s="38"/>
      <c r="B81" s="44"/>
      <c r="C81" s="297" t="s">
        <v>19</v>
      </c>
      <c r="D81" s="297" t="s">
        <v>1719</v>
      </c>
      <c r="E81" s="17" t="s">
        <v>19</v>
      </c>
      <c r="F81" s="298">
        <v>0</v>
      </c>
      <c r="G81" s="38"/>
      <c r="H81" s="44"/>
    </row>
    <row r="82" s="2" customFormat="1" ht="16.8" customHeight="1">
      <c r="A82" s="38"/>
      <c r="B82" s="44"/>
      <c r="C82" s="297" t="s">
        <v>19</v>
      </c>
      <c r="D82" s="297" t="s">
        <v>1893</v>
      </c>
      <c r="E82" s="17" t="s">
        <v>19</v>
      </c>
      <c r="F82" s="298">
        <v>3.5699999999999998</v>
      </c>
      <c r="G82" s="38"/>
      <c r="H82" s="44"/>
    </row>
    <row r="83" s="2" customFormat="1" ht="16.8" customHeight="1">
      <c r="A83" s="38"/>
      <c r="B83" s="44"/>
      <c r="C83" s="297" t="s">
        <v>1701</v>
      </c>
      <c r="D83" s="297" t="s">
        <v>302</v>
      </c>
      <c r="E83" s="17" t="s">
        <v>19</v>
      </c>
      <c r="F83" s="298">
        <v>3.5699999999999998</v>
      </c>
      <c r="G83" s="38"/>
      <c r="H83" s="44"/>
    </row>
    <row r="84" s="2" customFormat="1" ht="16.8" customHeight="1">
      <c r="A84" s="38"/>
      <c r="B84" s="44"/>
      <c r="C84" s="299" t="s">
        <v>2441</v>
      </c>
      <c r="D84" s="38"/>
      <c r="E84" s="38"/>
      <c r="F84" s="38"/>
      <c r="G84" s="38"/>
      <c r="H84" s="44"/>
    </row>
    <row r="85" s="2" customFormat="1" ht="16.8" customHeight="1">
      <c r="A85" s="38"/>
      <c r="B85" s="44"/>
      <c r="C85" s="297" t="s">
        <v>1796</v>
      </c>
      <c r="D85" s="297" t="s">
        <v>1797</v>
      </c>
      <c r="E85" s="17" t="s">
        <v>407</v>
      </c>
      <c r="F85" s="298">
        <v>3.5699999999999998</v>
      </c>
      <c r="G85" s="38"/>
      <c r="H85" s="44"/>
    </row>
    <row r="86" s="2" customFormat="1" ht="16.8" customHeight="1">
      <c r="A86" s="38"/>
      <c r="B86" s="44"/>
      <c r="C86" s="297" t="s">
        <v>1760</v>
      </c>
      <c r="D86" s="297" t="s">
        <v>1761</v>
      </c>
      <c r="E86" s="17" t="s">
        <v>407</v>
      </c>
      <c r="F86" s="298">
        <v>80.230000000000004</v>
      </c>
      <c r="G86" s="38"/>
      <c r="H86" s="44"/>
    </row>
    <row r="87" s="2" customFormat="1" ht="16.8" customHeight="1">
      <c r="A87" s="38"/>
      <c r="B87" s="44"/>
      <c r="C87" s="293" t="s">
        <v>1703</v>
      </c>
      <c r="D87" s="294" t="s">
        <v>19</v>
      </c>
      <c r="E87" s="295" t="s">
        <v>19</v>
      </c>
      <c r="F87" s="296">
        <v>16.065000000000001</v>
      </c>
      <c r="G87" s="38"/>
      <c r="H87" s="44"/>
    </row>
    <row r="88" s="2" customFormat="1" ht="16.8" customHeight="1">
      <c r="A88" s="38"/>
      <c r="B88" s="44"/>
      <c r="C88" s="297" t="s">
        <v>19</v>
      </c>
      <c r="D88" s="297" t="s">
        <v>1719</v>
      </c>
      <c r="E88" s="17" t="s">
        <v>19</v>
      </c>
      <c r="F88" s="298">
        <v>0</v>
      </c>
      <c r="G88" s="38"/>
      <c r="H88" s="44"/>
    </row>
    <row r="89" s="2" customFormat="1" ht="16.8" customHeight="1">
      <c r="A89" s="38"/>
      <c r="B89" s="44"/>
      <c r="C89" s="297" t="s">
        <v>19</v>
      </c>
      <c r="D89" s="297" t="s">
        <v>1886</v>
      </c>
      <c r="E89" s="17" t="s">
        <v>19</v>
      </c>
      <c r="F89" s="298">
        <v>16.065000000000001</v>
      </c>
      <c r="G89" s="38"/>
      <c r="H89" s="44"/>
    </row>
    <row r="90" s="2" customFormat="1" ht="16.8" customHeight="1">
      <c r="A90" s="38"/>
      <c r="B90" s="44"/>
      <c r="C90" s="297" t="s">
        <v>1703</v>
      </c>
      <c r="D90" s="297" t="s">
        <v>302</v>
      </c>
      <c r="E90" s="17" t="s">
        <v>19</v>
      </c>
      <c r="F90" s="298">
        <v>16.065000000000001</v>
      </c>
      <c r="G90" s="38"/>
      <c r="H90" s="44"/>
    </row>
    <row r="91" s="2" customFormat="1" ht="16.8" customHeight="1">
      <c r="A91" s="38"/>
      <c r="B91" s="44"/>
      <c r="C91" s="299" t="s">
        <v>2441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297" t="s">
        <v>1768</v>
      </c>
      <c r="D92" s="297" t="s">
        <v>1769</v>
      </c>
      <c r="E92" s="17" t="s">
        <v>407</v>
      </c>
      <c r="F92" s="298">
        <v>16.065000000000001</v>
      </c>
      <c r="G92" s="38"/>
      <c r="H92" s="44"/>
    </row>
    <row r="93" s="2" customFormat="1" ht="16.8" customHeight="1">
      <c r="A93" s="38"/>
      <c r="B93" s="44"/>
      <c r="C93" s="297" t="s">
        <v>1760</v>
      </c>
      <c r="D93" s="297" t="s">
        <v>1761</v>
      </c>
      <c r="E93" s="17" t="s">
        <v>407</v>
      </c>
      <c r="F93" s="298">
        <v>80.230000000000004</v>
      </c>
      <c r="G93" s="38"/>
      <c r="H93" s="44"/>
    </row>
    <row r="94" s="2" customFormat="1" ht="16.8" customHeight="1">
      <c r="A94" s="38"/>
      <c r="B94" s="44"/>
      <c r="C94" s="297" t="s">
        <v>1774</v>
      </c>
      <c r="D94" s="297" t="s">
        <v>1775</v>
      </c>
      <c r="E94" s="17" t="s">
        <v>514</v>
      </c>
      <c r="F94" s="298">
        <v>28.917000000000002</v>
      </c>
      <c r="G94" s="38"/>
      <c r="H94" s="44"/>
    </row>
    <row r="95" s="2" customFormat="1" ht="16.8" customHeight="1">
      <c r="A95" s="38"/>
      <c r="B95" s="44"/>
      <c r="C95" s="293" t="s">
        <v>1705</v>
      </c>
      <c r="D95" s="294" t="s">
        <v>19</v>
      </c>
      <c r="E95" s="295" t="s">
        <v>19</v>
      </c>
      <c r="F95" s="296">
        <v>19.635000000000002</v>
      </c>
      <c r="G95" s="38"/>
      <c r="H95" s="44"/>
    </row>
    <row r="96" s="2" customFormat="1" ht="16.8" customHeight="1">
      <c r="A96" s="38"/>
      <c r="B96" s="44"/>
      <c r="C96" s="297" t="s">
        <v>19</v>
      </c>
      <c r="D96" s="297" t="s">
        <v>1740</v>
      </c>
      <c r="E96" s="17" t="s">
        <v>19</v>
      </c>
      <c r="F96" s="298">
        <v>0</v>
      </c>
      <c r="G96" s="38"/>
      <c r="H96" s="44"/>
    </row>
    <row r="97" s="2" customFormat="1" ht="16.8" customHeight="1">
      <c r="A97" s="38"/>
      <c r="B97" s="44"/>
      <c r="C97" s="297" t="s">
        <v>19</v>
      </c>
      <c r="D97" s="297" t="s">
        <v>1707</v>
      </c>
      <c r="E97" s="17" t="s">
        <v>19</v>
      </c>
      <c r="F97" s="298">
        <v>99.864999999999995</v>
      </c>
      <c r="G97" s="38"/>
      <c r="H97" s="44"/>
    </row>
    <row r="98" s="2" customFormat="1" ht="16.8" customHeight="1">
      <c r="A98" s="38"/>
      <c r="B98" s="44"/>
      <c r="C98" s="297" t="s">
        <v>19</v>
      </c>
      <c r="D98" s="297" t="s">
        <v>1741</v>
      </c>
      <c r="E98" s="17" t="s">
        <v>19</v>
      </c>
      <c r="F98" s="298">
        <v>-80.230000000000004</v>
      </c>
      <c r="G98" s="38"/>
      <c r="H98" s="44"/>
    </row>
    <row r="99" s="2" customFormat="1" ht="16.8" customHeight="1">
      <c r="A99" s="38"/>
      <c r="B99" s="44"/>
      <c r="C99" s="297" t="s">
        <v>1705</v>
      </c>
      <c r="D99" s="297" t="s">
        <v>302</v>
      </c>
      <c r="E99" s="17" t="s">
        <v>19</v>
      </c>
      <c r="F99" s="298">
        <v>19.635000000000002</v>
      </c>
      <c r="G99" s="38"/>
      <c r="H99" s="44"/>
    </row>
    <row r="100" s="2" customFormat="1" ht="16.8" customHeight="1">
      <c r="A100" s="38"/>
      <c r="B100" s="44"/>
      <c r="C100" s="299" t="s">
        <v>2441</v>
      </c>
      <c r="D100" s="38"/>
      <c r="E100" s="38"/>
      <c r="F100" s="38"/>
      <c r="G100" s="38"/>
      <c r="H100" s="44"/>
    </row>
    <row r="101" s="2" customFormat="1">
      <c r="A101" s="38"/>
      <c r="B101" s="44"/>
      <c r="C101" s="297" t="s">
        <v>1734</v>
      </c>
      <c r="D101" s="297" t="s">
        <v>1735</v>
      </c>
      <c r="E101" s="17" t="s">
        <v>407</v>
      </c>
      <c r="F101" s="298">
        <v>19.635000000000002</v>
      </c>
      <c r="G101" s="38"/>
      <c r="H101" s="44"/>
    </row>
    <row r="102" s="2" customFormat="1">
      <c r="A102" s="38"/>
      <c r="B102" s="44"/>
      <c r="C102" s="297" t="s">
        <v>1742</v>
      </c>
      <c r="D102" s="297" t="s">
        <v>1743</v>
      </c>
      <c r="E102" s="17" t="s">
        <v>407</v>
      </c>
      <c r="F102" s="298">
        <v>294.52499999999998</v>
      </c>
      <c r="G102" s="38"/>
      <c r="H102" s="44"/>
    </row>
    <row r="103" s="2" customFormat="1" ht="16.8" customHeight="1">
      <c r="A103" s="38"/>
      <c r="B103" s="44"/>
      <c r="C103" s="297" t="s">
        <v>1749</v>
      </c>
      <c r="D103" s="297" t="s">
        <v>548</v>
      </c>
      <c r="E103" s="17" t="s">
        <v>514</v>
      </c>
      <c r="F103" s="298">
        <v>35.343000000000004</v>
      </c>
      <c r="G103" s="38"/>
      <c r="H103" s="44"/>
    </row>
    <row r="104" s="2" customFormat="1" ht="16.8" customHeight="1">
      <c r="A104" s="38"/>
      <c r="B104" s="44"/>
      <c r="C104" s="297" t="s">
        <v>1754</v>
      </c>
      <c r="D104" s="297" t="s">
        <v>1755</v>
      </c>
      <c r="E104" s="17" t="s">
        <v>407</v>
      </c>
      <c r="F104" s="298">
        <v>19.635000000000002</v>
      </c>
      <c r="G104" s="38"/>
      <c r="H104" s="44"/>
    </row>
    <row r="105" s="2" customFormat="1" ht="16.8" customHeight="1">
      <c r="A105" s="38"/>
      <c r="B105" s="44"/>
      <c r="C105" s="293" t="s">
        <v>1707</v>
      </c>
      <c r="D105" s="294" t="s">
        <v>19</v>
      </c>
      <c r="E105" s="295" t="s">
        <v>19</v>
      </c>
      <c r="F105" s="296">
        <v>99.864999999999995</v>
      </c>
      <c r="G105" s="38"/>
      <c r="H105" s="44"/>
    </row>
    <row r="106" s="2" customFormat="1" ht="16.8" customHeight="1">
      <c r="A106" s="38"/>
      <c r="B106" s="44"/>
      <c r="C106" s="297" t="s">
        <v>19</v>
      </c>
      <c r="D106" s="297" t="s">
        <v>1719</v>
      </c>
      <c r="E106" s="17" t="s">
        <v>19</v>
      </c>
      <c r="F106" s="298">
        <v>0</v>
      </c>
      <c r="G106" s="38"/>
      <c r="H106" s="44"/>
    </row>
    <row r="107" s="2" customFormat="1" ht="16.8" customHeight="1">
      <c r="A107" s="38"/>
      <c r="B107" s="44"/>
      <c r="C107" s="297" t="s">
        <v>19</v>
      </c>
      <c r="D107" s="297" t="s">
        <v>115</v>
      </c>
      <c r="E107" s="17" t="s">
        <v>19</v>
      </c>
      <c r="F107" s="298">
        <v>0</v>
      </c>
      <c r="G107" s="38"/>
      <c r="H107" s="44"/>
    </row>
    <row r="108" s="2" customFormat="1" ht="16.8" customHeight="1">
      <c r="A108" s="38"/>
      <c r="B108" s="44"/>
      <c r="C108" s="297" t="s">
        <v>19</v>
      </c>
      <c r="D108" s="297" t="s">
        <v>1873</v>
      </c>
      <c r="E108" s="17" t="s">
        <v>19</v>
      </c>
      <c r="F108" s="298">
        <v>51.765000000000001</v>
      </c>
      <c r="G108" s="38"/>
      <c r="H108" s="44"/>
    </row>
    <row r="109" s="2" customFormat="1" ht="16.8" customHeight="1">
      <c r="A109" s="38"/>
      <c r="B109" s="44"/>
      <c r="C109" s="297" t="s">
        <v>19</v>
      </c>
      <c r="D109" s="297" t="s">
        <v>1874</v>
      </c>
      <c r="E109" s="17" t="s">
        <v>19</v>
      </c>
      <c r="F109" s="298">
        <v>0</v>
      </c>
      <c r="G109" s="38"/>
      <c r="H109" s="44"/>
    </row>
    <row r="110" s="2" customFormat="1" ht="16.8" customHeight="1">
      <c r="A110" s="38"/>
      <c r="B110" s="44"/>
      <c r="C110" s="297" t="s">
        <v>19</v>
      </c>
      <c r="D110" s="297" t="s">
        <v>1875</v>
      </c>
      <c r="E110" s="17" t="s">
        <v>19</v>
      </c>
      <c r="F110" s="298">
        <v>48.100000000000001</v>
      </c>
      <c r="G110" s="38"/>
      <c r="H110" s="44"/>
    </row>
    <row r="111" s="2" customFormat="1" ht="16.8" customHeight="1">
      <c r="A111" s="38"/>
      <c r="B111" s="44"/>
      <c r="C111" s="297" t="s">
        <v>1707</v>
      </c>
      <c r="D111" s="297" t="s">
        <v>302</v>
      </c>
      <c r="E111" s="17" t="s">
        <v>19</v>
      </c>
      <c r="F111" s="298">
        <v>99.864999999999995</v>
      </c>
      <c r="G111" s="38"/>
      <c r="H111" s="44"/>
    </row>
    <row r="112" s="2" customFormat="1" ht="16.8" customHeight="1">
      <c r="A112" s="38"/>
      <c r="B112" s="44"/>
      <c r="C112" s="299" t="s">
        <v>2441</v>
      </c>
      <c r="D112" s="38"/>
      <c r="E112" s="38"/>
      <c r="F112" s="38"/>
      <c r="G112" s="38"/>
      <c r="H112" s="44"/>
    </row>
    <row r="113" s="2" customFormat="1">
      <c r="A113" s="38"/>
      <c r="B113" s="44"/>
      <c r="C113" s="297" t="s">
        <v>1714</v>
      </c>
      <c r="D113" s="297" t="s">
        <v>1715</v>
      </c>
      <c r="E113" s="17" t="s">
        <v>407</v>
      </c>
      <c r="F113" s="298">
        <v>99.864999999999995</v>
      </c>
      <c r="G113" s="38"/>
      <c r="H113" s="44"/>
    </row>
    <row r="114" s="2" customFormat="1">
      <c r="A114" s="38"/>
      <c r="B114" s="44"/>
      <c r="C114" s="297" t="s">
        <v>1734</v>
      </c>
      <c r="D114" s="297" t="s">
        <v>1735</v>
      </c>
      <c r="E114" s="17" t="s">
        <v>407</v>
      </c>
      <c r="F114" s="298">
        <v>19.635000000000002</v>
      </c>
      <c r="G114" s="38"/>
      <c r="H114" s="44"/>
    </row>
    <row r="115" s="2" customFormat="1" ht="16.8" customHeight="1">
      <c r="A115" s="38"/>
      <c r="B115" s="44"/>
      <c r="C115" s="297" t="s">
        <v>1760</v>
      </c>
      <c r="D115" s="297" t="s">
        <v>1761</v>
      </c>
      <c r="E115" s="17" t="s">
        <v>407</v>
      </c>
      <c r="F115" s="298">
        <v>80.230000000000004</v>
      </c>
      <c r="G115" s="38"/>
      <c r="H115" s="44"/>
    </row>
    <row r="116" s="2" customFormat="1" ht="16.8" customHeight="1">
      <c r="A116" s="38"/>
      <c r="B116" s="44"/>
      <c r="C116" s="293" t="s">
        <v>1709</v>
      </c>
      <c r="D116" s="294" t="s">
        <v>19</v>
      </c>
      <c r="E116" s="295" t="s">
        <v>19</v>
      </c>
      <c r="F116" s="296">
        <v>80.230000000000004</v>
      </c>
      <c r="G116" s="38"/>
      <c r="H116" s="44"/>
    </row>
    <row r="117" s="2" customFormat="1" ht="16.8" customHeight="1">
      <c r="A117" s="38"/>
      <c r="B117" s="44"/>
      <c r="C117" s="297" t="s">
        <v>19</v>
      </c>
      <c r="D117" s="297" t="s">
        <v>115</v>
      </c>
      <c r="E117" s="17" t="s">
        <v>19</v>
      </c>
      <c r="F117" s="298">
        <v>0</v>
      </c>
      <c r="G117" s="38"/>
      <c r="H117" s="44"/>
    </row>
    <row r="118" s="2" customFormat="1" ht="16.8" customHeight="1">
      <c r="A118" s="38"/>
      <c r="B118" s="44"/>
      <c r="C118" s="297" t="s">
        <v>19</v>
      </c>
      <c r="D118" s="297" t="s">
        <v>1766</v>
      </c>
      <c r="E118" s="17" t="s">
        <v>19</v>
      </c>
      <c r="F118" s="298">
        <v>0</v>
      </c>
      <c r="G118" s="38"/>
      <c r="H118" s="44"/>
    </row>
    <row r="119" s="2" customFormat="1" ht="16.8" customHeight="1">
      <c r="A119" s="38"/>
      <c r="B119" s="44"/>
      <c r="C119" s="297" t="s">
        <v>19</v>
      </c>
      <c r="D119" s="297" t="s">
        <v>1707</v>
      </c>
      <c r="E119" s="17" t="s">
        <v>19</v>
      </c>
      <c r="F119" s="298">
        <v>99.864999999999995</v>
      </c>
      <c r="G119" s="38"/>
      <c r="H119" s="44"/>
    </row>
    <row r="120" s="2" customFormat="1" ht="16.8" customHeight="1">
      <c r="A120" s="38"/>
      <c r="B120" s="44"/>
      <c r="C120" s="297" t="s">
        <v>19</v>
      </c>
      <c r="D120" s="297" t="s">
        <v>1767</v>
      </c>
      <c r="E120" s="17" t="s">
        <v>19</v>
      </c>
      <c r="F120" s="298">
        <v>-19.635000000000002</v>
      </c>
      <c r="G120" s="38"/>
      <c r="H120" s="44"/>
    </row>
    <row r="121" s="2" customFormat="1" ht="16.8" customHeight="1">
      <c r="A121" s="38"/>
      <c r="B121" s="44"/>
      <c r="C121" s="297" t="s">
        <v>1709</v>
      </c>
      <c r="D121" s="297" t="s">
        <v>302</v>
      </c>
      <c r="E121" s="17" t="s">
        <v>19</v>
      </c>
      <c r="F121" s="298">
        <v>80.230000000000004</v>
      </c>
      <c r="G121" s="38"/>
      <c r="H121" s="44"/>
    </row>
    <row r="122" s="2" customFormat="1" ht="16.8" customHeight="1">
      <c r="A122" s="38"/>
      <c r="B122" s="44"/>
      <c r="C122" s="299" t="s">
        <v>2441</v>
      </c>
      <c r="D122" s="38"/>
      <c r="E122" s="38"/>
      <c r="F122" s="38"/>
      <c r="G122" s="38"/>
      <c r="H122" s="44"/>
    </row>
    <row r="123" s="2" customFormat="1" ht="16.8" customHeight="1">
      <c r="A123" s="38"/>
      <c r="B123" s="44"/>
      <c r="C123" s="297" t="s">
        <v>1760</v>
      </c>
      <c r="D123" s="297" t="s">
        <v>1761</v>
      </c>
      <c r="E123" s="17" t="s">
        <v>407</v>
      </c>
      <c r="F123" s="298">
        <v>80.230000000000004</v>
      </c>
      <c r="G123" s="38"/>
      <c r="H123" s="44"/>
    </row>
    <row r="124" s="2" customFormat="1">
      <c r="A124" s="38"/>
      <c r="B124" s="44"/>
      <c r="C124" s="297" t="s">
        <v>1734</v>
      </c>
      <c r="D124" s="297" t="s">
        <v>1735</v>
      </c>
      <c r="E124" s="17" t="s">
        <v>407</v>
      </c>
      <c r="F124" s="298">
        <v>19.635000000000002</v>
      </c>
      <c r="G124" s="38"/>
      <c r="H124" s="44"/>
    </row>
    <row r="125" s="2" customFormat="1" ht="7.44" customHeight="1">
      <c r="A125" s="38"/>
      <c r="B125" s="156"/>
      <c r="C125" s="157"/>
      <c r="D125" s="157"/>
      <c r="E125" s="157"/>
      <c r="F125" s="157"/>
      <c r="G125" s="157"/>
      <c r="H125" s="44"/>
    </row>
    <row r="126" s="2" customFormat="1">
      <c r="A126" s="38"/>
      <c r="B126" s="38"/>
      <c r="C126" s="38"/>
      <c r="D126" s="38"/>
      <c r="E126" s="38"/>
      <c r="F126" s="38"/>
      <c r="G126" s="38"/>
      <c r="H126" s="38"/>
    </row>
  </sheetData>
  <sheetProtection sheet="1" formatColumns="0" formatRows="0" objects="1" scenarios="1" spinCount="100000" saltValue="a6Lcx0lEv/IP+lnDOHJtduWLXLBuVKVqzGO+ghMHdmGtFYTx8CJzbvSOgOXskHz5o5B5xQfkINUfHRCLGF6oVQ==" hashValue="AnTTb5OC0bkwOodssuos4SpOrHUK3GnoX/67uo0/HBrATGpIC2o27TFrcGD/1x723RxOI0SQh6wradaUXrR+P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131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133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J157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0" t="str">
        <f>E7</f>
        <v>Stavební úprava prostoru mezi tř. 17. listopadu a ulicí Nedbalovou v Karviné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000 - Všeobecné položky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Karviná</v>
      </c>
      <c r="G79" s="40"/>
      <c r="H79" s="40"/>
      <c r="I79" s="32" t="s">
        <v>23</v>
      </c>
      <c r="J79" s="72" t="str">
        <f>IF(J12="","",J12)</f>
        <v>14. 4. 2022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Karviná</v>
      </c>
      <c r="G81" s="40"/>
      <c r="H81" s="40"/>
      <c r="I81" s="32" t="s">
        <v>33</v>
      </c>
      <c r="J81" s="36" t="str">
        <f>E21</f>
        <v>Dopravoprojekt Ostrava a.s.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137</v>
      </c>
      <c r="D84" s="180" t="s">
        <v>61</v>
      </c>
      <c r="E84" s="180" t="s">
        <v>57</v>
      </c>
      <c r="F84" s="180" t="s">
        <v>58</v>
      </c>
      <c r="G84" s="180" t="s">
        <v>138</v>
      </c>
      <c r="H84" s="180" t="s">
        <v>139</v>
      </c>
      <c r="I84" s="180" t="s">
        <v>140</v>
      </c>
      <c r="J84" s="181" t="s">
        <v>128</v>
      </c>
      <c r="K84" s="182" t="s">
        <v>141</v>
      </c>
      <c r="L84" s="183"/>
      <c r="M84" s="92" t="s">
        <v>19</v>
      </c>
      <c r="N84" s="93" t="s">
        <v>46</v>
      </c>
      <c r="O84" s="93" t="s">
        <v>142</v>
      </c>
      <c r="P84" s="93" t="s">
        <v>143</v>
      </c>
      <c r="Q84" s="93" t="s">
        <v>144</v>
      </c>
      <c r="R84" s="93" t="s">
        <v>145</v>
      </c>
      <c r="S84" s="93" t="s">
        <v>146</v>
      </c>
      <c r="T84" s="94" t="s">
        <v>147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148</v>
      </c>
      <c r="D85" s="40"/>
      <c r="E85" s="40"/>
      <c r="F85" s="40"/>
      <c r="G85" s="40"/>
      <c r="H85" s="40"/>
      <c r="I85" s="40"/>
      <c r="J85" s="184">
        <f>BK85</f>
        <v>0</v>
      </c>
      <c r="K85" s="40"/>
      <c r="L85" s="44"/>
      <c r="M85" s="95"/>
      <c r="N85" s="185"/>
      <c r="O85" s="96"/>
      <c r="P85" s="186">
        <f>P86</f>
        <v>0</v>
      </c>
      <c r="Q85" s="96"/>
      <c r="R85" s="186">
        <f>R86</f>
        <v>0</v>
      </c>
      <c r="S85" s="96"/>
      <c r="T85" s="187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129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149</v>
      </c>
      <c r="F86" s="192" t="s">
        <v>150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P87+P119+P140+P157+P162</f>
        <v>0</v>
      </c>
      <c r="Q86" s="197"/>
      <c r="R86" s="198">
        <f>R87+R119+R140+R157+R162</f>
        <v>0</v>
      </c>
      <c r="S86" s="197"/>
      <c r="T86" s="199">
        <f>T87+T119+T140+T157+T162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151</v>
      </c>
      <c r="AT86" s="201" t="s">
        <v>75</v>
      </c>
      <c r="AU86" s="201" t="s">
        <v>76</v>
      </c>
      <c r="AY86" s="200" t="s">
        <v>152</v>
      </c>
      <c r="BK86" s="202">
        <f>BK87+BK119+BK140+BK157+BK162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153</v>
      </c>
      <c r="F87" s="203" t="s">
        <v>154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SUM(P88:P118)</f>
        <v>0</v>
      </c>
      <c r="Q87" s="197"/>
      <c r="R87" s="198">
        <f>SUM(R88:R118)</f>
        <v>0</v>
      </c>
      <c r="S87" s="197"/>
      <c r="T87" s="199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151</v>
      </c>
      <c r="AT87" s="201" t="s">
        <v>75</v>
      </c>
      <c r="AU87" s="201" t="s">
        <v>84</v>
      </c>
      <c r="AY87" s="200" t="s">
        <v>152</v>
      </c>
      <c r="BK87" s="202">
        <f>SUM(BK88:BK118)</f>
        <v>0</v>
      </c>
    </row>
    <row r="88" s="2" customFormat="1" ht="16.5" customHeight="1">
      <c r="A88" s="38"/>
      <c r="B88" s="39"/>
      <c r="C88" s="205" t="s">
        <v>84</v>
      </c>
      <c r="D88" s="205" t="s">
        <v>155</v>
      </c>
      <c r="E88" s="206" t="s">
        <v>156</v>
      </c>
      <c r="F88" s="207" t="s">
        <v>154</v>
      </c>
      <c r="G88" s="208" t="s">
        <v>157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158</v>
      </c>
      <c r="AT88" s="217" t="s">
        <v>155</v>
      </c>
      <c r="AU88" s="217" t="s">
        <v>86</v>
      </c>
      <c r="AY88" s="17" t="s">
        <v>152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158</v>
      </c>
      <c r="BM88" s="217" t="s">
        <v>159</v>
      </c>
    </row>
    <row r="89" s="2" customFormat="1">
      <c r="A89" s="38"/>
      <c r="B89" s="39"/>
      <c r="C89" s="40"/>
      <c r="D89" s="219" t="s">
        <v>160</v>
      </c>
      <c r="E89" s="40"/>
      <c r="F89" s="220" t="s">
        <v>154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>
      <c r="A90" s="38"/>
      <c r="B90" s="39"/>
      <c r="C90" s="40"/>
      <c r="D90" s="224" t="s">
        <v>161</v>
      </c>
      <c r="E90" s="40"/>
      <c r="F90" s="225" t="s">
        <v>162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161</v>
      </c>
      <c r="AU90" s="17" t="s">
        <v>86</v>
      </c>
    </row>
    <row r="91" s="2" customFormat="1">
      <c r="A91" s="38"/>
      <c r="B91" s="39"/>
      <c r="C91" s="40"/>
      <c r="D91" s="219" t="s">
        <v>163</v>
      </c>
      <c r="E91" s="40"/>
      <c r="F91" s="226" t="s">
        <v>164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163</v>
      </c>
      <c r="AU91" s="17" t="s">
        <v>86</v>
      </c>
    </row>
    <row r="92" s="2" customFormat="1" ht="16.5" customHeight="1">
      <c r="A92" s="38"/>
      <c r="B92" s="39"/>
      <c r="C92" s="205" t="s">
        <v>86</v>
      </c>
      <c r="D92" s="205" t="s">
        <v>155</v>
      </c>
      <c r="E92" s="206" t="s">
        <v>165</v>
      </c>
      <c r="F92" s="207" t="s">
        <v>166</v>
      </c>
      <c r="G92" s="208" t="s">
        <v>157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158</v>
      </c>
      <c r="AT92" s="217" t="s">
        <v>155</v>
      </c>
      <c r="AU92" s="217" t="s">
        <v>86</v>
      </c>
      <c r="AY92" s="17" t="s">
        <v>152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158</v>
      </c>
      <c r="BM92" s="217" t="s">
        <v>167</v>
      </c>
    </row>
    <row r="93" s="2" customFormat="1">
      <c r="A93" s="38"/>
      <c r="B93" s="39"/>
      <c r="C93" s="40"/>
      <c r="D93" s="219" t="s">
        <v>160</v>
      </c>
      <c r="E93" s="40"/>
      <c r="F93" s="220" t="s">
        <v>166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2" customFormat="1">
      <c r="A94" s="38"/>
      <c r="B94" s="39"/>
      <c r="C94" s="40"/>
      <c r="D94" s="224" t="s">
        <v>161</v>
      </c>
      <c r="E94" s="40"/>
      <c r="F94" s="225" t="s">
        <v>168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86</v>
      </c>
    </row>
    <row r="95" s="2" customFormat="1">
      <c r="A95" s="38"/>
      <c r="B95" s="39"/>
      <c r="C95" s="40"/>
      <c r="D95" s="219" t="s">
        <v>163</v>
      </c>
      <c r="E95" s="40"/>
      <c r="F95" s="226" t="s">
        <v>169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163</v>
      </c>
      <c r="AU95" s="17" t="s">
        <v>86</v>
      </c>
    </row>
    <row r="96" s="2" customFormat="1" ht="16.5" customHeight="1">
      <c r="A96" s="38"/>
      <c r="B96" s="39"/>
      <c r="C96" s="205" t="s">
        <v>170</v>
      </c>
      <c r="D96" s="205" t="s">
        <v>155</v>
      </c>
      <c r="E96" s="206" t="s">
        <v>171</v>
      </c>
      <c r="F96" s="207" t="s">
        <v>172</v>
      </c>
      <c r="G96" s="208" t="s">
        <v>157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158</v>
      </c>
      <c r="AT96" s="217" t="s">
        <v>155</v>
      </c>
      <c r="AU96" s="217" t="s">
        <v>86</v>
      </c>
      <c r="AY96" s="17" t="s">
        <v>152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158</v>
      </c>
      <c r="BM96" s="217" t="s">
        <v>173</v>
      </c>
    </row>
    <row r="97" s="2" customFormat="1">
      <c r="A97" s="38"/>
      <c r="B97" s="39"/>
      <c r="C97" s="40"/>
      <c r="D97" s="219" t="s">
        <v>160</v>
      </c>
      <c r="E97" s="40"/>
      <c r="F97" s="220" t="s">
        <v>172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2" customFormat="1">
      <c r="A98" s="38"/>
      <c r="B98" s="39"/>
      <c r="C98" s="40"/>
      <c r="D98" s="224" t="s">
        <v>161</v>
      </c>
      <c r="E98" s="40"/>
      <c r="F98" s="225" t="s">
        <v>174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161</v>
      </c>
      <c r="AU98" s="17" t="s">
        <v>86</v>
      </c>
    </row>
    <row r="99" s="2" customFormat="1" ht="16.5" customHeight="1">
      <c r="A99" s="38"/>
      <c r="B99" s="39"/>
      <c r="C99" s="205" t="s">
        <v>175</v>
      </c>
      <c r="D99" s="205" t="s">
        <v>155</v>
      </c>
      <c r="E99" s="206" t="s">
        <v>176</v>
      </c>
      <c r="F99" s="207" t="s">
        <v>177</v>
      </c>
      <c r="G99" s="208" t="s">
        <v>157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158</v>
      </c>
      <c r="AT99" s="217" t="s">
        <v>155</v>
      </c>
      <c r="AU99" s="217" t="s">
        <v>86</v>
      </c>
      <c r="AY99" s="17" t="s">
        <v>152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158</v>
      </c>
      <c r="BM99" s="217" t="s">
        <v>178</v>
      </c>
    </row>
    <row r="100" s="2" customFormat="1">
      <c r="A100" s="38"/>
      <c r="B100" s="39"/>
      <c r="C100" s="40"/>
      <c r="D100" s="219" t="s">
        <v>160</v>
      </c>
      <c r="E100" s="40"/>
      <c r="F100" s="220" t="s">
        <v>177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2" customFormat="1">
      <c r="A101" s="38"/>
      <c r="B101" s="39"/>
      <c r="C101" s="40"/>
      <c r="D101" s="224" t="s">
        <v>161</v>
      </c>
      <c r="E101" s="40"/>
      <c r="F101" s="225" t="s">
        <v>179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161</v>
      </c>
      <c r="AU101" s="17" t="s">
        <v>86</v>
      </c>
    </row>
    <row r="102" s="2" customFormat="1" ht="16.5" customHeight="1">
      <c r="A102" s="38"/>
      <c r="B102" s="39"/>
      <c r="C102" s="205" t="s">
        <v>151</v>
      </c>
      <c r="D102" s="205" t="s">
        <v>155</v>
      </c>
      <c r="E102" s="206" t="s">
        <v>180</v>
      </c>
      <c r="F102" s="207" t="s">
        <v>181</v>
      </c>
      <c r="G102" s="208" t="s">
        <v>157</v>
      </c>
      <c r="H102" s="209">
        <v>1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158</v>
      </c>
      <c r="AT102" s="217" t="s">
        <v>155</v>
      </c>
      <c r="AU102" s="217" t="s">
        <v>86</v>
      </c>
      <c r="AY102" s="17" t="s">
        <v>152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158</v>
      </c>
      <c r="BM102" s="217" t="s">
        <v>182</v>
      </c>
    </row>
    <row r="103" s="2" customFormat="1">
      <c r="A103" s="38"/>
      <c r="B103" s="39"/>
      <c r="C103" s="40"/>
      <c r="D103" s="219" t="s">
        <v>160</v>
      </c>
      <c r="E103" s="40"/>
      <c r="F103" s="220" t="s">
        <v>183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>
      <c r="A104" s="38"/>
      <c r="B104" s="39"/>
      <c r="C104" s="40"/>
      <c r="D104" s="219" t="s">
        <v>163</v>
      </c>
      <c r="E104" s="40"/>
      <c r="F104" s="226" t="s">
        <v>184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163</v>
      </c>
      <c r="AU104" s="17" t="s">
        <v>86</v>
      </c>
    </row>
    <row r="105" s="2" customFormat="1" ht="16.5" customHeight="1">
      <c r="A105" s="38"/>
      <c r="B105" s="39"/>
      <c r="C105" s="205" t="s">
        <v>185</v>
      </c>
      <c r="D105" s="205" t="s">
        <v>155</v>
      </c>
      <c r="E105" s="206" t="s">
        <v>186</v>
      </c>
      <c r="F105" s="207" t="s">
        <v>187</v>
      </c>
      <c r="G105" s="208" t="s">
        <v>157</v>
      </c>
      <c r="H105" s="209">
        <v>1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47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158</v>
      </c>
      <c r="AT105" s="217" t="s">
        <v>155</v>
      </c>
      <c r="AU105" s="217" t="s">
        <v>86</v>
      </c>
      <c r="AY105" s="17" t="s">
        <v>152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84</v>
      </c>
      <c r="BK105" s="218">
        <f>ROUND(I105*H105,2)</f>
        <v>0</v>
      </c>
      <c r="BL105" s="17" t="s">
        <v>158</v>
      </c>
      <c r="BM105" s="217" t="s">
        <v>188</v>
      </c>
    </row>
    <row r="106" s="2" customFormat="1">
      <c r="A106" s="38"/>
      <c r="B106" s="39"/>
      <c r="C106" s="40"/>
      <c r="D106" s="219" t="s">
        <v>160</v>
      </c>
      <c r="E106" s="40"/>
      <c r="F106" s="220" t="s">
        <v>189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86</v>
      </c>
    </row>
    <row r="107" s="2" customFormat="1">
      <c r="A107" s="38"/>
      <c r="B107" s="39"/>
      <c r="C107" s="40"/>
      <c r="D107" s="219" t="s">
        <v>163</v>
      </c>
      <c r="E107" s="40"/>
      <c r="F107" s="226" t="s">
        <v>190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163</v>
      </c>
      <c r="AU107" s="17" t="s">
        <v>86</v>
      </c>
    </row>
    <row r="108" s="2" customFormat="1" ht="16.5" customHeight="1">
      <c r="A108" s="38"/>
      <c r="B108" s="39"/>
      <c r="C108" s="205" t="s">
        <v>191</v>
      </c>
      <c r="D108" s="205" t="s">
        <v>155</v>
      </c>
      <c r="E108" s="206" t="s">
        <v>192</v>
      </c>
      <c r="F108" s="207" t="s">
        <v>193</v>
      </c>
      <c r="G108" s="208" t="s">
        <v>157</v>
      </c>
      <c r="H108" s="209">
        <v>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158</v>
      </c>
      <c r="AT108" s="217" t="s">
        <v>155</v>
      </c>
      <c r="AU108" s="217" t="s">
        <v>86</v>
      </c>
      <c r="AY108" s="17" t="s">
        <v>152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158</v>
      </c>
      <c r="BM108" s="217" t="s">
        <v>194</v>
      </c>
    </row>
    <row r="109" s="2" customFormat="1">
      <c r="A109" s="38"/>
      <c r="B109" s="39"/>
      <c r="C109" s="40"/>
      <c r="D109" s="219" t="s">
        <v>160</v>
      </c>
      <c r="E109" s="40"/>
      <c r="F109" s="220" t="s">
        <v>195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2" customFormat="1">
      <c r="A110" s="38"/>
      <c r="B110" s="39"/>
      <c r="C110" s="40"/>
      <c r="D110" s="219" t="s">
        <v>163</v>
      </c>
      <c r="E110" s="40"/>
      <c r="F110" s="226" t="s">
        <v>196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163</v>
      </c>
      <c r="AU110" s="17" t="s">
        <v>86</v>
      </c>
    </row>
    <row r="111" s="2" customFormat="1" ht="16.5" customHeight="1">
      <c r="A111" s="38"/>
      <c r="B111" s="39"/>
      <c r="C111" s="205" t="s">
        <v>197</v>
      </c>
      <c r="D111" s="205" t="s">
        <v>155</v>
      </c>
      <c r="E111" s="206" t="s">
        <v>198</v>
      </c>
      <c r="F111" s="207" t="s">
        <v>199</v>
      </c>
      <c r="G111" s="208" t="s">
        <v>157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158</v>
      </c>
      <c r="AT111" s="217" t="s">
        <v>155</v>
      </c>
      <c r="AU111" s="217" t="s">
        <v>86</v>
      </c>
      <c r="AY111" s="17" t="s">
        <v>152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158</v>
      </c>
      <c r="BM111" s="217" t="s">
        <v>200</v>
      </c>
    </row>
    <row r="112" s="2" customFormat="1">
      <c r="A112" s="38"/>
      <c r="B112" s="39"/>
      <c r="C112" s="40"/>
      <c r="D112" s="219" t="s">
        <v>160</v>
      </c>
      <c r="E112" s="40"/>
      <c r="F112" s="220" t="s">
        <v>199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2" customFormat="1">
      <c r="A113" s="38"/>
      <c r="B113" s="39"/>
      <c r="C113" s="40"/>
      <c r="D113" s="224" t="s">
        <v>161</v>
      </c>
      <c r="E113" s="40"/>
      <c r="F113" s="225" t="s">
        <v>201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161</v>
      </c>
      <c r="AU113" s="17" t="s">
        <v>86</v>
      </c>
    </row>
    <row r="114" s="2" customFormat="1">
      <c r="A114" s="38"/>
      <c r="B114" s="39"/>
      <c r="C114" s="40"/>
      <c r="D114" s="219" t="s">
        <v>163</v>
      </c>
      <c r="E114" s="40"/>
      <c r="F114" s="226" t="s">
        <v>202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163</v>
      </c>
      <c r="AU114" s="17" t="s">
        <v>86</v>
      </c>
    </row>
    <row r="115" s="2" customFormat="1" ht="16.5" customHeight="1">
      <c r="A115" s="38"/>
      <c r="B115" s="39"/>
      <c r="C115" s="205" t="s">
        <v>203</v>
      </c>
      <c r="D115" s="205" t="s">
        <v>155</v>
      </c>
      <c r="E115" s="206" t="s">
        <v>204</v>
      </c>
      <c r="F115" s="207" t="s">
        <v>205</v>
      </c>
      <c r="G115" s="208" t="s">
        <v>157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158</v>
      </c>
      <c r="AT115" s="217" t="s">
        <v>155</v>
      </c>
      <c r="AU115" s="217" t="s">
        <v>86</v>
      </c>
      <c r="AY115" s="17" t="s">
        <v>152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158</v>
      </c>
      <c r="BM115" s="217" t="s">
        <v>206</v>
      </c>
    </row>
    <row r="116" s="2" customFormat="1">
      <c r="A116" s="38"/>
      <c r="B116" s="39"/>
      <c r="C116" s="40"/>
      <c r="D116" s="219" t="s">
        <v>160</v>
      </c>
      <c r="E116" s="40"/>
      <c r="F116" s="220" t="s">
        <v>205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160</v>
      </c>
      <c r="AU116" s="17" t="s">
        <v>86</v>
      </c>
    </row>
    <row r="117" s="2" customFormat="1">
      <c r="A117" s="38"/>
      <c r="B117" s="39"/>
      <c r="C117" s="40"/>
      <c r="D117" s="224" t="s">
        <v>161</v>
      </c>
      <c r="E117" s="40"/>
      <c r="F117" s="225" t="s">
        <v>207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161</v>
      </c>
      <c r="AU117" s="17" t="s">
        <v>86</v>
      </c>
    </row>
    <row r="118" s="2" customFormat="1">
      <c r="A118" s="38"/>
      <c r="B118" s="39"/>
      <c r="C118" s="40"/>
      <c r="D118" s="219" t="s">
        <v>163</v>
      </c>
      <c r="E118" s="40"/>
      <c r="F118" s="226" t="s">
        <v>208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163</v>
      </c>
      <c r="AU118" s="17" t="s">
        <v>86</v>
      </c>
    </row>
    <row r="119" s="12" customFormat="1" ht="22.8" customHeight="1">
      <c r="A119" s="12"/>
      <c r="B119" s="189"/>
      <c r="C119" s="190"/>
      <c r="D119" s="191" t="s">
        <v>75</v>
      </c>
      <c r="E119" s="203" t="s">
        <v>209</v>
      </c>
      <c r="F119" s="203" t="s">
        <v>210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SUM(P120:P139)</f>
        <v>0</v>
      </c>
      <c r="Q119" s="197"/>
      <c r="R119" s="198">
        <f>SUM(R120:R139)</f>
        <v>0</v>
      </c>
      <c r="S119" s="197"/>
      <c r="T119" s="199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151</v>
      </c>
      <c r="AT119" s="201" t="s">
        <v>75</v>
      </c>
      <c r="AU119" s="201" t="s">
        <v>84</v>
      </c>
      <c r="AY119" s="200" t="s">
        <v>152</v>
      </c>
      <c r="BK119" s="202">
        <f>SUM(BK120:BK139)</f>
        <v>0</v>
      </c>
    </row>
    <row r="120" s="2" customFormat="1" ht="16.5" customHeight="1">
      <c r="A120" s="38"/>
      <c r="B120" s="39"/>
      <c r="C120" s="205" t="s">
        <v>211</v>
      </c>
      <c r="D120" s="205" t="s">
        <v>155</v>
      </c>
      <c r="E120" s="206" t="s">
        <v>212</v>
      </c>
      <c r="F120" s="207" t="s">
        <v>210</v>
      </c>
      <c r="G120" s="208" t="s">
        <v>157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158</v>
      </c>
      <c r="AT120" s="217" t="s">
        <v>155</v>
      </c>
      <c r="AU120" s="217" t="s">
        <v>86</v>
      </c>
      <c r="AY120" s="17" t="s">
        <v>152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158</v>
      </c>
      <c r="BM120" s="217" t="s">
        <v>213</v>
      </c>
    </row>
    <row r="121" s="2" customFormat="1">
      <c r="A121" s="38"/>
      <c r="B121" s="39"/>
      <c r="C121" s="40"/>
      <c r="D121" s="219" t="s">
        <v>160</v>
      </c>
      <c r="E121" s="40"/>
      <c r="F121" s="220" t="s">
        <v>210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86</v>
      </c>
    </row>
    <row r="122" s="2" customFormat="1">
      <c r="A122" s="38"/>
      <c r="B122" s="39"/>
      <c r="C122" s="40"/>
      <c r="D122" s="224" t="s">
        <v>161</v>
      </c>
      <c r="E122" s="40"/>
      <c r="F122" s="225" t="s">
        <v>214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161</v>
      </c>
      <c r="AU122" s="17" t="s">
        <v>86</v>
      </c>
    </row>
    <row r="123" s="2" customFormat="1">
      <c r="A123" s="38"/>
      <c r="B123" s="39"/>
      <c r="C123" s="40"/>
      <c r="D123" s="219" t="s">
        <v>163</v>
      </c>
      <c r="E123" s="40"/>
      <c r="F123" s="226" t="s">
        <v>215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163</v>
      </c>
      <c r="AU123" s="17" t="s">
        <v>86</v>
      </c>
    </row>
    <row r="124" s="2" customFormat="1" ht="16.5" customHeight="1">
      <c r="A124" s="38"/>
      <c r="B124" s="39"/>
      <c r="C124" s="205" t="s">
        <v>216</v>
      </c>
      <c r="D124" s="205" t="s">
        <v>155</v>
      </c>
      <c r="E124" s="206" t="s">
        <v>217</v>
      </c>
      <c r="F124" s="207" t="s">
        <v>218</v>
      </c>
      <c r="G124" s="208" t="s">
        <v>157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158</v>
      </c>
      <c r="AT124" s="217" t="s">
        <v>155</v>
      </c>
      <c r="AU124" s="217" t="s">
        <v>86</v>
      </c>
      <c r="AY124" s="17" t="s">
        <v>152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158</v>
      </c>
      <c r="BM124" s="217" t="s">
        <v>219</v>
      </c>
    </row>
    <row r="125" s="2" customFormat="1">
      <c r="A125" s="38"/>
      <c r="B125" s="39"/>
      <c r="C125" s="40"/>
      <c r="D125" s="219" t="s">
        <v>160</v>
      </c>
      <c r="E125" s="40"/>
      <c r="F125" s="220" t="s">
        <v>218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2" customFormat="1">
      <c r="A126" s="38"/>
      <c r="B126" s="39"/>
      <c r="C126" s="40"/>
      <c r="D126" s="224" t="s">
        <v>161</v>
      </c>
      <c r="E126" s="40"/>
      <c r="F126" s="225" t="s">
        <v>220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161</v>
      </c>
      <c r="AU126" s="17" t="s">
        <v>86</v>
      </c>
    </row>
    <row r="127" s="2" customFormat="1">
      <c r="A127" s="38"/>
      <c r="B127" s="39"/>
      <c r="C127" s="40"/>
      <c r="D127" s="219" t="s">
        <v>163</v>
      </c>
      <c r="E127" s="40"/>
      <c r="F127" s="226" t="s">
        <v>221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86</v>
      </c>
    </row>
    <row r="128" s="2" customFormat="1" ht="16.5" customHeight="1">
      <c r="A128" s="38"/>
      <c r="B128" s="39"/>
      <c r="C128" s="205" t="s">
        <v>222</v>
      </c>
      <c r="D128" s="205" t="s">
        <v>155</v>
      </c>
      <c r="E128" s="206" t="s">
        <v>223</v>
      </c>
      <c r="F128" s="207" t="s">
        <v>224</v>
      </c>
      <c r="G128" s="208" t="s">
        <v>157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158</v>
      </c>
      <c r="AT128" s="217" t="s">
        <v>155</v>
      </c>
      <c r="AU128" s="217" t="s">
        <v>86</v>
      </c>
      <c r="AY128" s="17" t="s">
        <v>152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158</v>
      </c>
      <c r="BM128" s="217" t="s">
        <v>225</v>
      </c>
    </row>
    <row r="129" s="2" customFormat="1">
      <c r="A129" s="38"/>
      <c r="B129" s="39"/>
      <c r="C129" s="40"/>
      <c r="D129" s="219" t="s">
        <v>160</v>
      </c>
      <c r="E129" s="40"/>
      <c r="F129" s="220" t="s">
        <v>226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2" customFormat="1">
      <c r="A130" s="38"/>
      <c r="B130" s="39"/>
      <c r="C130" s="40"/>
      <c r="D130" s="219" t="s">
        <v>163</v>
      </c>
      <c r="E130" s="40"/>
      <c r="F130" s="226" t="s">
        <v>227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86</v>
      </c>
    </row>
    <row r="131" s="2" customFormat="1" ht="16.5" customHeight="1">
      <c r="A131" s="38"/>
      <c r="B131" s="39"/>
      <c r="C131" s="205" t="s">
        <v>228</v>
      </c>
      <c r="D131" s="205" t="s">
        <v>155</v>
      </c>
      <c r="E131" s="206" t="s">
        <v>229</v>
      </c>
      <c r="F131" s="207" t="s">
        <v>230</v>
      </c>
      <c r="G131" s="208" t="s">
        <v>157</v>
      </c>
      <c r="H131" s="209">
        <v>2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158</v>
      </c>
      <c r="AT131" s="217" t="s">
        <v>155</v>
      </c>
      <c r="AU131" s="217" t="s">
        <v>86</v>
      </c>
      <c r="AY131" s="17" t="s">
        <v>152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158</v>
      </c>
      <c r="BM131" s="217" t="s">
        <v>231</v>
      </c>
    </row>
    <row r="132" s="2" customFormat="1">
      <c r="A132" s="38"/>
      <c r="B132" s="39"/>
      <c r="C132" s="40"/>
      <c r="D132" s="219" t="s">
        <v>160</v>
      </c>
      <c r="E132" s="40"/>
      <c r="F132" s="220" t="s">
        <v>230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86</v>
      </c>
    </row>
    <row r="133" s="2" customFormat="1">
      <c r="A133" s="38"/>
      <c r="B133" s="39"/>
      <c r="C133" s="40"/>
      <c r="D133" s="224" t="s">
        <v>161</v>
      </c>
      <c r="E133" s="40"/>
      <c r="F133" s="225" t="s">
        <v>232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161</v>
      </c>
      <c r="AU133" s="17" t="s">
        <v>86</v>
      </c>
    </row>
    <row r="134" s="2" customFormat="1">
      <c r="A134" s="38"/>
      <c r="B134" s="39"/>
      <c r="C134" s="40"/>
      <c r="D134" s="219" t="s">
        <v>163</v>
      </c>
      <c r="E134" s="40"/>
      <c r="F134" s="226" t="s">
        <v>233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86</v>
      </c>
    </row>
    <row r="135" s="2" customFormat="1" ht="16.5" customHeight="1">
      <c r="A135" s="38"/>
      <c r="B135" s="39"/>
      <c r="C135" s="205" t="s">
        <v>234</v>
      </c>
      <c r="D135" s="205" t="s">
        <v>155</v>
      </c>
      <c r="E135" s="206" t="s">
        <v>229</v>
      </c>
      <c r="F135" s="207" t="s">
        <v>230</v>
      </c>
      <c r="G135" s="208" t="s">
        <v>157</v>
      </c>
      <c r="H135" s="209">
        <v>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158</v>
      </c>
      <c r="AT135" s="217" t="s">
        <v>155</v>
      </c>
      <c r="AU135" s="217" t="s">
        <v>86</v>
      </c>
      <c r="AY135" s="17" t="s">
        <v>152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158</v>
      </c>
      <c r="BM135" s="217" t="s">
        <v>235</v>
      </c>
    </row>
    <row r="136" s="2" customFormat="1">
      <c r="A136" s="38"/>
      <c r="B136" s="39"/>
      <c r="C136" s="40"/>
      <c r="D136" s="219" t="s">
        <v>160</v>
      </c>
      <c r="E136" s="40"/>
      <c r="F136" s="220" t="s">
        <v>230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2" customFormat="1">
      <c r="A137" s="38"/>
      <c r="B137" s="39"/>
      <c r="C137" s="40"/>
      <c r="D137" s="224" t="s">
        <v>161</v>
      </c>
      <c r="E137" s="40"/>
      <c r="F137" s="225" t="s">
        <v>232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86</v>
      </c>
    </row>
    <row r="138" s="2" customFormat="1">
      <c r="A138" s="38"/>
      <c r="B138" s="39"/>
      <c r="C138" s="40"/>
      <c r="D138" s="219" t="s">
        <v>163</v>
      </c>
      <c r="E138" s="40"/>
      <c r="F138" s="226" t="s">
        <v>236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86</v>
      </c>
    </row>
    <row r="139" s="13" customFormat="1">
      <c r="A139" s="13"/>
      <c r="B139" s="227"/>
      <c r="C139" s="228"/>
      <c r="D139" s="219" t="s">
        <v>237</v>
      </c>
      <c r="E139" s="229" t="s">
        <v>19</v>
      </c>
      <c r="F139" s="230" t="s">
        <v>238</v>
      </c>
      <c r="G139" s="228"/>
      <c r="H139" s="231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237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152</v>
      </c>
    </row>
    <row r="140" s="12" customFormat="1" ht="22.8" customHeight="1">
      <c r="A140" s="12"/>
      <c r="B140" s="189"/>
      <c r="C140" s="190"/>
      <c r="D140" s="191" t="s">
        <v>75</v>
      </c>
      <c r="E140" s="203" t="s">
        <v>239</v>
      </c>
      <c r="F140" s="203" t="s">
        <v>240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SUM(P141:P156)</f>
        <v>0</v>
      </c>
      <c r="Q140" s="197"/>
      <c r="R140" s="198">
        <f>SUM(R141:R156)</f>
        <v>0</v>
      </c>
      <c r="S140" s="197"/>
      <c r="T140" s="19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151</v>
      </c>
      <c r="AT140" s="201" t="s">
        <v>75</v>
      </c>
      <c r="AU140" s="201" t="s">
        <v>84</v>
      </c>
      <c r="AY140" s="200" t="s">
        <v>152</v>
      </c>
      <c r="BK140" s="202">
        <f>SUM(BK141:BK156)</f>
        <v>0</v>
      </c>
    </row>
    <row r="141" s="2" customFormat="1" ht="16.5" customHeight="1">
      <c r="A141" s="38"/>
      <c r="B141" s="39"/>
      <c r="C141" s="205" t="s">
        <v>8</v>
      </c>
      <c r="D141" s="205" t="s">
        <v>155</v>
      </c>
      <c r="E141" s="206" t="s">
        <v>241</v>
      </c>
      <c r="F141" s="207" t="s">
        <v>240</v>
      </c>
      <c r="G141" s="208" t="s">
        <v>157</v>
      </c>
      <c r="H141" s="209">
        <v>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158</v>
      </c>
      <c r="AT141" s="217" t="s">
        <v>155</v>
      </c>
      <c r="AU141" s="217" t="s">
        <v>86</v>
      </c>
      <c r="AY141" s="17" t="s">
        <v>152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158</v>
      </c>
      <c r="BM141" s="217" t="s">
        <v>242</v>
      </c>
    </row>
    <row r="142" s="2" customFormat="1">
      <c r="A142" s="38"/>
      <c r="B142" s="39"/>
      <c r="C142" s="40"/>
      <c r="D142" s="219" t="s">
        <v>160</v>
      </c>
      <c r="E142" s="40"/>
      <c r="F142" s="220" t="s">
        <v>240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86</v>
      </c>
    </row>
    <row r="143" s="2" customFormat="1">
      <c r="A143" s="38"/>
      <c r="B143" s="39"/>
      <c r="C143" s="40"/>
      <c r="D143" s="224" t="s">
        <v>161</v>
      </c>
      <c r="E143" s="40"/>
      <c r="F143" s="225" t="s">
        <v>243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86</v>
      </c>
    </row>
    <row r="144" s="2" customFormat="1">
      <c r="A144" s="38"/>
      <c r="B144" s="39"/>
      <c r="C144" s="40"/>
      <c r="D144" s="219" t="s">
        <v>163</v>
      </c>
      <c r="E144" s="40"/>
      <c r="F144" s="226" t="s">
        <v>244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86</v>
      </c>
    </row>
    <row r="145" s="2" customFormat="1" ht="16.5" customHeight="1">
      <c r="A145" s="38"/>
      <c r="B145" s="39"/>
      <c r="C145" s="205" t="s">
        <v>245</v>
      </c>
      <c r="D145" s="205" t="s">
        <v>155</v>
      </c>
      <c r="E145" s="206" t="s">
        <v>246</v>
      </c>
      <c r="F145" s="207" t="s">
        <v>247</v>
      </c>
      <c r="G145" s="208" t="s">
        <v>157</v>
      </c>
      <c r="H145" s="209">
        <v>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158</v>
      </c>
      <c r="AT145" s="217" t="s">
        <v>155</v>
      </c>
      <c r="AU145" s="217" t="s">
        <v>86</v>
      </c>
      <c r="AY145" s="17" t="s">
        <v>152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158</v>
      </c>
      <c r="BM145" s="217" t="s">
        <v>248</v>
      </c>
    </row>
    <row r="146" s="2" customFormat="1">
      <c r="A146" s="38"/>
      <c r="B146" s="39"/>
      <c r="C146" s="40"/>
      <c r="D146" s="219" t="s">
        <v>160</v>
      </c>
      <c r="E146" s="40"/>
      <c r="F146" s="220" t="s">
        <v>247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86</v>
      </c>
    </row>
    <row r="147" s="2" customFormat="1">
      <c r="A147" s="38"/>
      <c r="B147" s="39"/>
      <c r="C147" s="40"/>
      <c r="D147" s="224" t="s">
        <v>161</v>
      </c>
      <c r="E147" s="40"/>
      <c r="F147" s="225" t="s">
        <v>249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86</v>
      </c>
    </row>
    <row r="148" s="2" customFormat="1">
      <c r="A148" s="38"/>
      <c r="B148" s="39"/>
      <c r="C148" s="40"/>
      <c r="D148" s="219" t="s">
        <v>163</v>
      </c>
      <c r="E148" s="40"/>
      <c r="F148" s="226" t="s">
        <v>250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86</v>
      </c>
    </row>
    <row r="149" s="2" customFormat="1" ht="16.5" customHeight="1">
      <c r="A149" s="38"/>
      <c r="B149" s="39"/>
      <c r="C149" s="205" t="s">
        <v>251</v>
      </c>
      <c r="D149" s="205" t="s">
        <v>155</v>
      </c>
      <c r="E149" s="206" t="s">
        <v>252</v>
      </c>
      <c r="F149" s="207" t="s">
        <v>253</v>
      </c>
      <c r="G149" s="208" t="s">
        <v>157</v>
      </c>
      <c r="H149" s="209">
        <v>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158</v>
      </c>
      <c r="AT149" s="217" t="s">
        <v>155</v>
      </c>
      <c r="AU149" s="217" t="s">
        <v>86</v>
      </c>
      <c r="AY149" s="17" t="s">
        <v>152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158</v>
      </c>
      <c r="BM149" s="217" t="s">
        <v>254</v>
      </c>
    </row>
    <row r="150" s="2" customFormat="1">
      <c r="A150" s="38"/>
      <c r="B150" s="39"/>
      <c r="C150" s="40"/>
      <c r="D150" s="219" t="s">
        <v>160</v>
      </c>
      <c r="E150" s="40"/>
      <c r="F150" s="220" t="s">
        <v>253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>
      <c r="A151" s="38"/>
      <c r="B151" s="39"/>
      <c r="C151" s="40"/>
      <c r="D151" s="224" t="s">
        <v>161</v>
      </c>
      <c r="E151" s="40"/>
      <c r="F151" s="225" t="s">
        <v>255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86</v>
      </c>
    </row>
    <row r="152" s="2" customFormat="1">
      <c r="A152" s="38"/>
      <c r="B152" s="39"/>
      <c r="C152" s="40"/>
      <c r="D152" s="219" t="s">
        <v>163</v>
      </c>
      <c r="E152" s="40"/>
      <c r="F152" s="226" t="s">
        <v>256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86</v>
      </c>
    </row>
    <row r="153" s="2" customFormat="1" ht="16.5" customHeight="1">
      <c r="A153" s="38"/>
      <c r="B153" s="39"/>
      <c r="C153" s="205" t="s">
        <v>257</v>
      </c>
      <c r="D153" s="205" t="s">
        <v>155</v>
      </c>
      <c r="E153" s="206" t="s">
        <v>258</v>
      </c>
      <c r="F153" s="207" t="s">
        <v>259</v>
      </c>
      <c r="G153" s="208" t="s">
        <v>157</v>
      </c>
      <c r="H153" s="209">
        <v>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158</v>
      </c>
      <c r="AT153" s="217" t="s">
        <v>155</v>
      </c>
      <c r="AU153" s="217" t="s">
        <v>86</v>
      </c>
      <c r="AY153" s="17" t="s">
        <v>152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158</v>
      </c>
      <c r="BM153" s="217" t="s">
        <v>260</v>
      </c>
    </row>
    <row r="154" s="2" customFormat="1">
      <c r="A154" s="38"/>
      <c r="B154" s="39"/>
      <c r="C154" s="40"/>
      <c r="D154" s="219" t="s">
        <v>160</v>
      </c>
      <c r="E154" s="40"/>
      <c r="F154" s="220" t="s">
        <v>259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160</v>
      </c>
      <c r="AU154" s="17" t="s">
        <v>86</v>
      </c>
    </row>
    <row r="155" s="2" customFormat="1">
      <c r="A155" s="38"/>
      <c r="B155" s="39"/>
      <c r="C155" s="40"/>
      <c r="D155" s="224" t="s">
        <v>161</v>
      </c>
      <c r="E155" s="40"/>
      <c r="F155" s="225" t="s">
        <v>261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86</v>
      </c>
    </row>
    <row r="156" s="2" customFormat="1">
      <c r="A156" s="38"/>
      <c r="B156" s="39"/>
      <c r="C156" s="40"/>
      <c r="D156" s="219" t="s">
        <v>163</v>
      </c>
      <c r="E156" s="40"/>
      <c r="F156" s="226" t="s">
        <v>262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86</v>
      </c>
    </row>
    <row r="157" s="12" customFormat="1" ht="22.8" customHeight="1">
      <c r="A157" s="12"/>
      <c r="B157" s="189"/>
      <c r="C157" s="190"/>
      <c r="D157" s="191" t="s">
        <v>75</v>
      </c>
      <c r="E157" s="203" t="s">
        <v>263</v>
      </c>
      <c r="F157" s="203" t="s">
        <v>264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151</v>
      </c>
      <c r="AT157" s="201" t="s">
        <v>75</v>
      </c>
      <c r="AU157" s="201" t="s">
        <v>84</v>
      </c>
      <c r="AY157" s="200" t="s">
        <v>152</v>
      </c>
      <c r="BK157" s="202">
        <f>SUM(BK158:BK161)</f>
        <v>0</v>
      </c>
    </row>
    <row r="158" s="2" customFormat="1" ht="16.5" customHeight="1">
      <c r="A158" s="38"/>
      <c r="B158" s="39"/>
      <c r="C158" s="205" t="s">
        <v>265</v>
      </c>
      <c r="D158" s="205" t="s">
        <v>155</v>
      </c>
      <c r="E158" s="206" t="s">
        <v>266</v>
      </c>
      <c r="F158" s="207" t="s">
        <v>267</v>
      </c>
      <c r="G158" s="208" t="s">
        <v>157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158</v>
      </c>
      <c r="AT158" s="217" t="s">
        <v>155</v>
      </c>
      <c r="AU158" s="217" t="s">
        <v>86</v>
      </c>
      <c r="AY158" s="17" t="s">
        <v>152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158</v>
      </c>
      <c r="BM158" s="217" t="s">
        <v>268</v>
      </c>
    </row>
    <row r="159" s="2" customFormat="1">
      <c r="A159" s="38"/>
      <c r="B159" s="39"/>
      <c r="C159" s="40"/>
      <c r="D159" s="219" t="s">
        <v>160</v>
      </c>
      <c r="E159" s="40"/>
      <c r="F159" s="220" t="s">
        <v>267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>
      <c r="A160" s="38"/>
      <c r="B160" s="39"/>
      <c r="C160" s="40"/>
      <c r="D160" s="224" t="s">
        <v>161</v>
      </c>
      <c r="E160" s="40"/>
      <c r="F160" s="225" t="s">
        <v>269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86</v>
      </c>
    </row>
    <row r="161" s="2" customFormat="1">
      <c r="A161" s="38"/>
      <c r="B161" s="39"/>
      <c r="C161" s="40"/>
      <c r="D161" s="219" t="s">
        <v>163</v>
      </c>
      <c r="E161" s="40"/>
      <c r="F161" s="226" t="s">
        <v>270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86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271</v>
      </c>
      <c r="F162" s="203" t="s">
        <v>272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SUM(P163:P166)</f>
        <v>0</v>
      </c>
      <c r="Q162" s="197"/>
      <c r="R162" s="198">
        <f>SUM(R163:R166)</f>
        <v>0</v>
      </c>
      <c r="S162" s="197"/>
      <c r="T162" s="199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151</v>
      </c>
      <c r="AT162" s="201" t="s">
        <v>75</v>
      </c>
      <c r="AU162" s="201" t="s">
        <v>84</v>
      </c>
      <c r="AY162" s="200" t="s">
        <v>152</v>
      </c>
      <c r="BK162" s="202">
        <f>SUM(BK163:BK166)</f>
        <v>0</v>
      </c>
    </row>
    <row r="163" s="2" customFormat="1" ht="16.5" customHeight="1">
      <c r="A163" s="38"/>
      <c r="B163" s="39"/>
      <c r="C163" s="205" t="s">
        <v>7</v>
      </c>
      <c r="D163" s="205" t="s">
        <v>155</v>
      </c>
      <c r="E163" s="206" t="s">
        <v>273</v>
      </c>
      <c r="F163" s="207" t="s">
        <v>274</v>
      </c>
      <c r="G163" s="208" t="s">
        <v>157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158</v>
      </c>
      <c r="AT163" s="217" t="s">
        <v>155</v>
      </c>
      <c r="AU163" s="217" t="s">
        <v>86</v>
      </c>
      <c r="AY163" s="17" t="s">
        <v>152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158</v>
      </c>
      <c r="BM163" s="217" t="s">
        <v>275</v>
      </c>
    </row>
    <row r="164" s="2" customFormat="1">
      <c r="A164" s="38"/>
      <c r="B164" s="39"/>
      <c r="C164" s="40"/>
      <c r="D164" s="219" t="s">
        <v>160</v>
      </c>
      <c r="E164" s="40"/>
      <c r="F164" s="220" t="s">
        <v>274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160</v>
      </c>
      <c r="AU164" s="17" t="s">
        <v>86</v>
      </c>
    </row>
    <row r="165" s="2" customFormat="1">
      <c r="A165" s="38"/>
      <c r="B165" s="39"/>
      <c r="C165" s="40"/>
      <c r="D165" s="224" t="s">
        <v>161</v>
      </c>
      <c r="E165" s="40"/>
      <c r="F165" s="225" t="s">
        <v>276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161</v>
      </c>
      <c r="AU165" s="17" t="s">
        <v>86</v>
      </c>
    </row>
    <row r="166" s="2" customFormat="1">
      <c r="A166" s="38"/>
      <c r="B166" s="39"/>
      <c r="C166" s="40"/>
      <c r="D166" s="219" t="s">
        <v>163</v>
      </c>
      <c r="E166" s="40"/>
      <c r="F166" s="226" t="s">
        <v>277</v>
      </c>
      <c r="G166" s="40"/>
      <c r="H166" s="40"/>
      <c r="I166" s="221"/>
      <c r="J166" s="40"/>
      <c r="K166" s="40"/>
      <c r="L166" s="44"/>
      <c r="M166" s="238"/>
      <c r="N166" s="239"/>
      <c r="O166" s="240"/>
      <c r="P166" s="240"/>
      <c r="Q166" s="240"/>
      <c r="R166" s="240"/>
      <c r="S166" s="240"/>
      <c r="T166" s="241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86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MczPxOfgT+cyJsD1FB/tS5qWxCZeEOuvwopahKbyN60hXOTVnoCvm3XPyMNcG9WU2n2/b7O3HrahY6fH+qRbeg==" hashValue="i6HT8nkxRZI4owcilY9KBWfcvmS+SZqViCJkxRT0ytoU+7eer0E4C14H5rG65uah0h7piXMIHsAzpQu1mKkEKw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0001000R"/>
    <hyperlink ref="F94" r:id="rId2" display="https://podminky.urs.cz/item/CS_URS_2023_01/012002000R"/>
    <hyperlink ref="F98" r:id="rId3" display="https://podminky.urs.cz/item/CS_URS_2023_01/012203000R"/>
    <hyperlink ref="F101" r:id="rId4" display="https://podminky.urs.cz/item/CS_URS_2023_01/012303000R"/>
    <hyperlink ref="F113" r:id="rId5" display="https://podminky.urs.cz/item/CS_URS_2023_01/013254000R"/>
    <hyperlink ref="F117" r:id="rId6" display="https://podminky.urs.cz/item/CS_URS_2023_01/013294000R"/>
    <hyperlink ref="F122" r:id="rId7" display="https://podminky.urs.cz/item/CS_URS_2023_01/030001000R"/>
    <hyperlink ref="F126" r:id="rId8" display="https://podminky.urs.cz/item/CS_URS_2023_01/031002000R"/>
    <hyperlink ref="F133" r:id="rId9" display="https://podminky.urs.cz/item/CS_URS_2023_01/034503000R"/>
    <hyperlink ref="F137" r:id="rId10" display="https://podminky.urs.cz/item/CS_URS_2023_01/034503000R"/>
    <hyperlink ref="F143" r:id="rId11" display="https://podminky.urs.cz/item/CS_URS_2023_01/040001000R"/>
    <hyperlink ref="F147" r:id="rId12" display="https://podminky.urs.cz/item/CS_URS_2023_01/041002000R"/>
    <hyperlink ref="F151" r:id="rId13" display="https://podminky.urs.cz/item/CS_URS_2023_01/043002000R"/>
    <hyperlink ref="F155" r:id="rId14" display="https://podminky.urs.cz/item/CS_URS_2023_01/049002000R"/>
    <hyperlink ref="F160" r:id="rId15" display="https://podminky.urs.cz/item/CS_URS_2023_01/079002000R"/>
    <hyperlink ref="F165" r:id="rId16" display="https://podminky.urs.cz/item/CS_URS_2023_01/092002000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ROUND((SUM(BE86:BE317)),  2)</f>
        <v>0</v>
      </c>
      <c r="G33" s="38"/>
      <c r="H33" s="38"/>
      <c r="I33" s="148">
        <v>0.20999999999999999</v>
      </c>
      <c r="J33" s="147">
        <f>ROUND(((SUM(BE86:BE317))*I33),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ROUND((SUM(BF86:BF317)),  2)</f>
        <v>0</v>
      </c>
      <c r="G34" s="38"/>
      <c r="H34" s="38"/>
      <c r="I34" s="148">
        <v>0.14999999999999999</v>
      </c>
      <c r="J34" s="147">
        <f>ROUND(((SUM(BF86:BF317))*I34),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ROUND((SUM(BG86:BG317)),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ROUND((SUM(BH86:BH317)),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ROUND((SUM(BI86:BI317)),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020 - Příprava území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281</v>
      </c>
      <c r="E62" s="174"/>
      <c r="F62" s="174"/>
      <c r="G62" s="174"/>
      <c r="H62" s="174"/>
      <c r="I62" s="174"/>
      <c r="J62" s="175">
        <f>J226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282</v>
      </c>
      <c r="E63" s="174"/>
      <c r="F63" s="174"/>
      <c r="G63" s="174"/>
      <c r="H63" s="174"/>
      <c r="I63" s="174"/>
      <c r="J63" s="175">
        <f>J259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283</v>
      </c>
      <c r="E64" s="174"/>
      <c r="F64" s="174"/>
      <c r="G64" s="174"/>
      <c r="H64" s="174"/>
      <c r="I64" s="174"/>
      <c r="J64" s="175">
        <f>J305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284</v>
      </c>
      <c r="E65" s="168"/>
      <c r="F65" s="168"/>
      <c r="G65" s="168"/>
      <c r="H65" s="168"/>
      <c r="I65" s="168"/>
      <c r="J65" s="169">
        <f>J314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285</v>
      </c>
      <c r="E66" s="174"/>
      <c r="F66" s="174"/>
      <c r="G66" s="174"/>
      <c r="H66" s="174"/>
      <c r="I66" s="174"/>
      <c r="J66" s="175">
        <f>J315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020 - Příprava území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137</v>
      </c>
      <c r="D85" s="180" t="s">
        <v>61</v>
      </c>
      <c r="E85" s="180" t="s">
        <v>57</v>
      </c>
      <c r="F85" s="180" t="s">
        <v>58</v>
      </c>
      <c r="G85" s="180" t="s">
        <v>138</v>
      </c>
      <c r="H85" s="180" t="s">
        <v>139</v>
      </c>
      <c r="I85" s="180" t="s">
        <v>140</v>
      </c>
      <c r="J85" s="181" t="s">
        <v>128</v>
      </c>
      <c r="K85" s="182" t="s">
        <v>141</v>
      </c>
      <c r="L85" s="183"/>
      <c r="M85" s="92" t="s">
        <v>19</v>
      </c>
      <c r="N85" s="93" t="s">
        <v>46</v>
      </c>
      <c r="O85" s="93" t="s">
        <v>142</v>
      </c>
      <c r="P85" s="93" t="s">
        <v>143</v>
      </c>
      <c r="Q85" s="93" t="s">
        <v>144</v>
      </c>
      <c r="R85" s="93" t="s">
        <v>145</v>
      </c>
      <c r="S85" s="93" t="s">
        <v>146</v>
      </c>
      <c r="T85" s="94" t="s">
        <v>147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148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P87+P314</f>
        <v>0</v>
      </c>
      <c r="Q86" s="96"/>
      <c r="R86" s="186">
        <f>R87+R314</f>
        <v>0.22395501000000001</v>
      </c>
      <c r="S86" s="96"/>
      <c r="T86" s="187">
        <f>T87+T314</f>
        <v>1405.7959599999999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129</v>
      </c>
      <c r="BK86" s="188">
        <f>BK87+BK314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286</v>
      </c>
      <c r="F87" s="192" t="s">
        <v>287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P88+P226+P259+P305</f>
        <v>0</v>
      </c>
      <c r="Q87" s="197"/>
      <c r="R87" s="198">
        <f>R88+R226+R259+R305</f>
        <v>0.22395501000000001</v>
      </c>
      <c r="S87" s="197"/>
      <c r="T87" s="199">
        <f>T88+T226+T259+T305</f>
        <v>1405.7899599999998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152</v>
      </c>
      <c r="BK87" s="202">
        <f>BK88+BK226+BK259+BK305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SUM(P89:P225)</f>
        <v>0</v>
      </c>
      <c r="Q88" s="197"/>
      <c r="R88" s="198">
        <f>SUM(R89:R225)</f>
        <v>0.22266738</v>
      </c>
      <c r="S88" s="197"/>
      <c r="T88" s="199">
        <f>SUM(T89:T225)</f>
        <v>1360.5221999999999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152</v>
      </c>
      <c r="BK88" s="202">
        <f>SUM(BK89:BK225)</f>
        <v>0</v>
      </c>
    </row>
    <row r="89" s="2" customFormat="1" ht="37.8" customHeight="1">
      <c r="A89" s="38"/>
      <c r="B89" s="39"/>
      <c r="C89" s="205" t="s">
        <v>84</v>
      </c>
      <c r="D89" s="205" t="s">
        <v>155</v>
      </c>
      <c r="E89" s="206" t="s">
        <v>289</v>
      </c>
      <c r="F89" s="207" t="s">
        <v>290</v>
      </c>
      <c r="G89" s="208" t="s">
        <v>291</v>
      </c>
      <c r="H89" s="209">
        <v>43.560000000000002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175</v>
      </c>
      <c r="AT89" s="217" t="s">
        <v>155</v>
      </c>
      <c r="AU89" s="217" t="s">
        <v>86</v>
      </c>
      <c r="AY89" s="17" t="s">
        <v>152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175</v>
      </c>
      <c r="BM89" s="217" t="s">
        <v>292</v>
      </c>
    </row>
    <row r="90" s="2" customFormat="1">
      <c r="A90" s="38"/>
      <c r="B90" s="39"/>
      <c r="C90" s="40"/>
      <c r="D90" s="219" t="s">
        <v>160</v>
      </c>
      <c r="E90" s="40"/>
      <c r="F90" s="220" t="s">
        <v>293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2" customFormat="1">
      <c r="A91" s="38"/>
      <c r="B91" s="39"/>
      <c r="C91" s="40"/>
      <c r="D91" s="224" t="s">
        <v>161</v>
      </c>
      <c r="E91" s="40"/>
      <c r="F91" s="225" t="s">
        <v>294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161</v>
      </c>
      <c r="AU91" s="17" t="s">
        <v>86</v>
      </c>
    </row>
    <row r="92" s="2" customFormat="1">
      <c r="A92" s="38"/>
      <c r="B92" s="39"/>
      <c r="C92" s="40"/>
      <c r="D92" s="219" t="s">
        <v>163</v>
      </c>
      <c r="E92" s="40"/>
      <c r="F92" s="226" t="s">
        <v>295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163</v>
      </c>
      <c r="AU92" s="17" t="s">
        <v>86</v>
      </c>
    </row>
    <row r="93" s="13" customFormat="1">
      <c r="A93" s="13"/>
      <c r="B93" s="227"/>
      <c r="C93" s="228"/>
      <c r="D93" s="219" t="s">
        <v>237</v>
      </c>
      <c r="E93" s="229" t="s">
        <v>19</v>
      </c>
      <c r="F93" s="230" t="s">
        <v>296</v>
      </c>
      <c r="G93" s="228"/>
      <c r="H93" s="231">
        <v>2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237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152</v>
      </c>
    </row>
    <row r="94" s="13" customFormat="1">
      <c r="A94" s="13"/>
      <c r="B94" s="227"/>
      <c r="C94" s="228"/>
      <c r="D94" s="219" t="s">
        <v>237</v>
      </c>
      <c r="E94" s="229" t="s">
        <v>19</v>
      </c>
      <c r="F94" s="230" t="s">
        <v>297</v>
      </c>
      <c r="G94" s="228"/>
      <c r="H94" s="231">
        <v>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237</v>
      </c>
      <c r="AU94" s="237" t="s">
        <v>86</v>
      </c>
      <c r="AV94" s="13" t="s">
        <v>86</v>
      </c>
      <c r="AW94" s="13" t="s">
        <v>37</v>
      </c>
      <c r="AX94" s="13" t="s">
        <v>76</v>
      </c>
      <c r="AY94" s="237" t="s">
        <v>152</v>
      </c>
    </row>
    <row r="95" s="13" customFormat="1">
      <c r="A95" s="13"/>
      <c r="B95" s="227"/>
      <c r="C95" s="228"/>
      <c r="D95" s="219" t="s">
        <v>237</v>
      </c>
      <c r="E95" s="229" t="s">
        <v>19</v>
      </c>
      <c r="F95" s="230" t="s">
        <v>298</v>
      </c>
      <c r="G95" s="228"/>
      <c r="H95" s="231">
        <v>2.5600000000000001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237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152</v>
      </c>
    </row>
    <row r="96" s="13" customFormat="1">
      <c r="A96" s="13"/>
      <c r="B96" s="227"/>
      <c r="C96" s="228"/>
      <c r="D96" s="219" t="s">
        <v>237</v>
      </c>
      <c r="E96" s="229" t="s">
        <v>19</v>
      </c>
      <c r="F96" s="230" t="s">
        <v>299</v>
      </c>
      <c r="G96" s="228"/>
      <c r="H96" s="231">
        <v>18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237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152</v>
      </c>
    </row>
    <row r="97" s="13" customFormat="1">
      <c r="A97" s="13"/>
      <c r="B97" s="227"/>
      <c r="C97" s="228"/>
      <c r="D97" s="219" t="s">
        <v>237</v>
      </c>
      <c r="E97" s="229" t="s">
        <v>19</v>
      </c>
      <c r="F97" s="230" t="s">
        <v>300</v>
      </c>
      <c r="G97" s="228"/>
      <c r="H97" s="231">
        <v>4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237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152</v>
      </c>
    </row>
    <row r="98" s="13" customFormat="1">
      <c r="A98" s="13"/>
      <c r="B98" s="227"/>
      <c r="C98" s="228"/>
      <c r="D98" s="219" t="s">
        <v>237</v>
      </c>
      <c r="E98" s="229" t="s">
        <v>19</v>
      </c>
      <c r="F98" s="230" t="s">
        <v>301</v>
      </c>
      <c r="G98" s="228"/>
      <c r="H98" s="231">
        <v>15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237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152</v>
      </c>
    </row>
    <row r="99" s="14" customFormat="1">
      <c r="A99" s="14"/>
      <c r="B99" s="242"/>
      <c r="C99" s="243"/>
      <c r="D99" s="219" t="s">
        <v>237</v>
      </c>
      <c r="E99" s="244" t="s">
        <v>19</v>
      </c>
      <c r="F99" s="245" t="s">
        <v>302</v>
      </c>
      <c r="G99" s="243"/>
      <c r="H99" s="246">
        <v>43.560000000000002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237</v>
      </c>
      <c r="AU99" s="252" t="s">
        <v>86</v>
      </c>
      <c r="AV99" s="14" t="s">
        <v>175</v>
      </c>
      <c r="AW99" s="14" t="s">
        <v>37</v>
      </c>
      <c r="AX99" s="14" t="s">
        <v>84</v>
      </c>
      <c r="AY99" s="252" t="s">
        <v>152</v>
      </c>
    </row>
    <row r="100" s="2" customFormat="1" ht="24.15" customHeight="1">
      <c r="A100" s="38"/>
      <c r="B100" s="39"/>
      <c r="C100" s="205" t="s">
        <v>86</v>
      </c>
      <c r="D100" s="205" t="s">
        <v>155</v>
      </c>
      <c r="E100" s="206" t="s">
        <v>303</v>
      </c>
      <c r="F100" s="207" t="s">
        <v>304</v>
      </c>
      <c r="G100" s="208" t="s">
        <v>291</v>
      </c>
      <c r="H100" s="209">
        <v>1126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175</v>
      </c>
      <c r="AT100" s="217" t="s">
        <v>155</v>
      </c>
      <c r="AU100" s="217" t="s">
        <v>86</v>
      </c>
      <c r="AY100" s="17" t="s">
        <v>152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175</v>
      </c>
      <c r="BM100" s="217" t="s">
        <v>305</v>
      </c>
    </row>
    <row r="101" s="2" customFormat="1">
      <c r="A101" s="38"/>
      <c r="B101" s="39"/>
      <c r="C101" s="40"/>
      <c r="D101" s="219" t="s">
        <v>160</v>
      </c>
      <c r="E101" s="40"/>
      <c r="F101" s="220" t="s">
        <v>306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86</v>
      </c>
    </row>
    <row r="102" s="2" customFormat="1">
      <c r="A102" s="38"/>
      <c r="B102" s="39"/>
      <c r="C102" s="40"/>
      <c r="D102" s="224" t="s">
        <v>161</v>
      </c>
      <c r="E102" s="40"/>
      <c r="F102" s="225" t="s">
        <v>307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161</v>
      </c>
      <c r="AU102" s="17" t="s">
        <v>86</v>
      </c>
    </row>
    <row r="103" s="2" customFormat="1">
      <c r="A103" s="38"/>
      <c r="B103" s="39"/>
      <c r="C103" s="40"/>
      <c r="D103" s="219" t="s">
        <v>163</v>
      </c>
      <c r="E103" s="40"/>
      <c r="F103" s="226" t="s">
        <v>308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163</v>
      </c>
      <c r="AU103" s="17" t="s">
        <v>86</v>
      </c>
    </row>
    <row r="104" s="2" customFormat="1" ht="24.15" customHeight="1">
      <c r="A104" s="38"/>
      <c r="B104" s="39"/>
      <c r="C104" s="205" t="s">
        <v>170</v>
      </c>
      <c r="D104" s="205" t="s">
        <v>155</v>
      </c>
      <c r="E104" s="206" t="s">
        <v>309</v>
      </c>
      <c r="F104" s="207" t="s">
        <v>310</v>
      </c>
      <c r="G104" s="208" t="s">
        <v>311</v>
      </c>
      <c r="H104" s="209">
        <v>7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175</v>
      </c>
      <c r="AT104" s="217" t="s">
        <v>155</v>
      </c>
      <c r="AU104" s="217" t="s">
        <v>86</v>
      </c>
      <c r="AY104" s="17" t="s">
        <v>152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175</v>
      </c>
      <c r="BM104" s="217" t="s">
        <v>312</v>
      </c>
    </row>
    <row r="105" s="2" customFormat="1">
      <c r="A105" s="38"/>
      <c r="B105" s="39"/>
      <c r="C105" s="40"/>
      <c r="D105" s="219" t="s">
        <v>160</v>
      </c>
      <c r="E105" s="40"/>
      <c r="F105" s="220" t="s">
        <v>313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86</v>
      </c>
    </row>
    <row r="106" s="2" customFormat="1">
      <c r="A106" s="38"/>
      <c r="B106" s="39"/>
      <c r="C106" s="40"/>
      <c r="D106" s="224" t="s">
        <v>161</v>
      </c>
      <c r="E106" s="40"/>
      <c r="F106" s="225" t="s">
        <v>314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161</v>
      </c>
      <c r="AU106" s="17" t="s">
        <v>86</v>
      </c>
    </row>
    <row r="107" s="2" customFormat="1">
      <c r="A107" s="38"/>
      <c r="B107" s="39"/>
      <c r="C107" s="40"/>
      <c r="D107" s="219" t="s">
        <v>163</v>
      </c>
      <c r="E107" s="40"/>
      <c r="F107" s="226" t="s">
        <v>315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163</v>
      </c>
      <c r="AU107" s="17" t="s">
        <v>86</v>
      </c>
    </row>
    <row r="108" s="13" customFormat="1">
      <c r="A108" s="13"/>
      <c r="B108" s="227"/>
      <c r="C108" s="228"/>
      <c r="D108" s="219" t="s">
        <v>237</v>
      </c>
      <c r="E108" s="229" t="s">
        <v>19</v>
      </c>
      <c r="F108" s="230" t="s">
        <v>316</v>
      </c>
      <c r="G108" s="228"/>
      <c r="H108" s="231">
        <v>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237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152</v>
      </c>
    </row>
    <row r="109" s="13" customFormat="1">
      <c r="A109" s="13"/>
      <c r="B109" s="227"/>
      <c r="C109" s="228"/>
      <c r="D109" s="219" t="s">
        <v>237</v>
      </c>
      <c r="E109" s="229" t="s">
        <v>19</v>
      </c>
      <c r="F109" s="230" t="s">
        <v>317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237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152</v>
      </c>
    </row>
    <row r="110" s="13" customFormat="1">
      <c r="A110" s="13"/>
      <c r="B110" s="227"/>
      <c r="C110" s="228"/>
      <c r="D110" s="219" t="s">
        <v>237</v>
      </c>
      <c r="E110" s="229" t="s">
        <v>19</v>
      </c>
      <c r="F110" s="230" t="s">
        <v>318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237</v>
      </c>
      <c r="AU110" s="237" t="s">
        <v>86</v>
      </c>
      <c r="AV110" s="13" t="s">
        <v>86</v>
      </c>
      <c r="AW110" s="13" t="s">
        <v>37</v>
      </c>
      <c r="AX110" s="13" t="s">
        <v>76</v>
      </c>
      <c r="AY110" s="237" t="s">
        <v>152</v>
      </c>
    </row>
    <row r="111" s="14" customFormat="1">
      <c r="A111" s="14"/>
      <c r="B111" s="242"/>
      <c r="C111" s="243"/>
      <c r="D111" s="219" t="s">
        <v>237</v>
      </c>
      <c r="E111" s="244" t="s">
        <v>19</v>
      </c>
      <c r="F111" s="245" t="s">
        <v>302</v>
      </c>
      <c r="G111" s="243"/>
      <c r="H111" s="246">
        <v>7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237</v>
      </c>
      <c r="AU111" s="252" t="s">
        <v>86</v>
      </c>
      <c r="AV111" s="14" t="s">
        <v>175</v>
      </c>
      <c r="AW111" s="14" t="s">
        <v>37</v>
      </c>
      <c r="AX111" s="14" t="s">
        <v>84</v>
      </c>
      <c r="AY111" s="252" t="s">
        <v>152</v>
      </c>
    </row>
    <row r="112" s="2" customFormat="1" ht="24.15" customHeight="1">
      <c r="A112" s="38"/>
      <c r="B112" s="39"/>
      <c r="C112" s="205" t="s">
        <v>175</v>
      </c>
      <c r="D112" s="205" t="s">
        <v>155</v>
      </c>
      <c r="E112" s="206" t="s">
        <v>319</v>
      </c>
      <c r="F112" s="207" t="s">
        <v>320</v>
      </c>
      <c r="G112" s="208" t="s">
        <v>311</v>
      </c>
      <c r="H112" s="209">
        <v>7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175</v>
      </c>
      <c r="AT112" s="217" t="s">
        <v>155</v>
      </c>
      <c r="AU112" s="217" t="s">
        <v>86</v>
      </c>
      <c r="AY112" s="17" t="s">
        <v>152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175</v>
      </c>
      <c r="BM112" s="217" t="s">
        <v>321</v>
      </c>
    </row>
    <row r="113" s="2" customFormat="1">
      <c r="A113" s="38"/>
      <c r="B113" s="39"/>
      <c r="C113" s="40"/>
      <c r="D113" s="219" t="s">
        <v>160</v>
      </c>
      <c r="E113" s="40"/>
      <c r="F113" s="220" t="s">
        <v>322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2" customFormat="1">
      <c r="A114" s="38"/>
      <c r="B114" s="39"/>
      <c r="C114" s="40"/>
      <c r="D114" s="224" t="s">
        <v>161</v>
      </c>
      <c r="E114" s="40"/>
      <c r="F114" s="225" t="s">
        <v>323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161</v>
      </c>
      <c r="AU114" s="17" t="s">
        <v>86</v>
      </c>
    </row>
    <row r="115" s="2" customFormat="1">
      <c r="A115" s="38"/>
      <c r="B115" s="39"/>
      <c r="C115" s="40"/>
      <c r="D115" s="219" t="s">
        <v>163</v>
      </c>
      <c r="E115" s="40"/>
      <c r="F115" s="226" t="s">
        <v>315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163</v>
      </c>
      <c r="AU115" s="17" t="s">
        <v>86</v>
      </c>
    </row>
    <row r="116" s="13" customFormat="1">
      <c r="A116" s="13"/>
      <c r="B116" s="227"/>
      <c r="C116" s="228"/>
      <c r="D116" s="219" t="s">
        <v>237</v>
      </c>
      <c r="E116" s="229" t="s">
        <v>19</v>
      </c>
      <c r="F116" s="230" t="s">
        <v>324</v>
      </c>
      <c r="G116" s="228"/>
      <c r="H116" s="231">
        <v>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237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152</v>
      </c>
    </row>
    <row r="117" s="13" customFormat="1">
      <c r="A117" s="13"/>
      <c r="B117" s="227"/>
      <c r="C117" s="228"/>
      <c r="D117" s="219" t="s">
        <v>237</v>
      </c>
      <c r="E117" s="229" t="s">
        <v>19</v>
      </c>
      <c r="F117" s="230" t="s">
        <v>325</v>
      </c>
      <c r="G117" s="228"/>
      <c r="H117" s="231">
        <v>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237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152</v>
      </c>
    </row>
    <row r="118" s="13" customFormat="1">
      <c r="A118" s="13"/>
      <c r="B118" s="227"/>
      <c r="C118" s="228"/>
      <c r="D118" s="219" t="s">
        <v>237</v>
      </c>
      <c r="E118" s="229" t="s">
        <v>19</v>
      </c>
      <c r="F118" s="230" t="s">
        <v>326</v>
      </c>
      <c r="G118" s="228"/>
      <c r="H118" s="231">
        <v>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237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152</v>
      </c>
    </row>
    <row r="119" s="13" customFormat="1">
      <c r="A119" s="13"/>
      <c r="B119" s="227"/>
      <c r="C119" s="228"/>
      <c r="D119" s="219" t="s">
        <v>237</v>
      </c>
      <c r="E119" s="229" t="s">
        <v>19</v>
      </c>
      <c r="F119" s="230" t="s">
        <v>327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237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152</v>
      </c>
    </row>
    <row r="120" s="13" customFormat="1">
      <c r="A120" s="13"/>
      <c r="B120" s="227"/>
      <c r="C120" s="228"/>
      <c r="D120" s="219" t="s">
        <v>237</v>
      </c>
      <c r="E120" s="229" t="s">
        <v>19</v>
      </c>
      <c r="F120" s="230" t="s">
        <v>328</v>
      </c>
      <c r="G120" s="228"/>
      <c r="H120" s="231">
        <v>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237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152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316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152</v>
      </c>
    </row>
    <row r="122" s="14" customFormat="1">
      <c r="A122" s="14"/>
      <c r="B122" s="242"/>
      <c r="C122" s="243"/>
      <c r="D122" s="219" t="s">
        <v>237</v>
      </c>
      <c r="E122" s="244" t="s">
        <v>19</v>
      </c>
      <c r="F122" s="245" t="s">
        <v>302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237</v>
      </c>
      <c r="AU122" s="252" t="s">
        <v>86</v>
      </c>
      <c r="AV122" s="14" t="s">
        <v>175</v>
      </c>
      <c r="AW122" s="14" t="s">
        <v>37</v>
      </c>
      <c r="AX122" s="14" t="s">
        <v>84</v>
      </c>
      <c r="AY122" s="252" t="s">
        <v>152</v>
      </c>
    </row>
    <row r="123" s="2" customFormat="1" ht="24.15" customHeight="1">
      <c r="A123" s="38"/>
      <c r="B123" s="39"/>
      <c r="C123" s="205" t="s">
        <v>151</v>
      </c>
      <c r="D123" s="205" t="s">
        <v>155</v>
      </c>
      <c r="E123" s="206" t="s">
        <v>329</v>
      </c>
      <c r="F123" s="207" t="s">
        <v>330</v>
      </c>
      <c r="G123" s="208" t="s">
        <v>311</v>
      </c>
      <c r="H123" s="209">
        <v>12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175</v>
      </c>
      <c r="AT123" s="217" t="s">
        <v>155</v>
      </c>
      <c r="AU123" s="217" t="s">
        <v>86</v>
      </c>
      <c r="AY123" s="17" t="s">
        <v>152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175</v>
      </c>
      <c r="BM123" s="217" t="s">
        <v>331</v>
      </c>
    </row>
    <row r="124" s="2" customFormat="1">
      <c r="A124" s="38"/>
      <c r="B124" s="39"/>
      <c r="C124" s="40"/>
      <c r="D124" s="219" t="s">
        <v>160</v>
      </c>
      <c r="E124" s="40"/>
      <c r="F124" s="220" t="s">
        <v>332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2" customFormat="1">
      <c r="A125" s="38"/>
      <c r="B125" s="39"/>
      <c r="C125" s="40"/>
      <c r="D125" s="224" t="s">
        <v>161</v>
      </c>
      <c r="E125" s="40"/>
      <c r="F125" s="225" t="s">
        <v>333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161</v>
      </c>
      <c r="AU125" s="17" t="s">
        <v>86</v>
      </c>
    </row>
    <row r="126" s="2" customFormat="1">
      <c r="A126" s="38"/>
      <c r="B126" s="39"/>
      <c r="C126" s="40"/>
      <c r="D126" s="219" t="s">
        <v>163</v>
      </c>
      <c r="E126" s="40"/>
      <c r="F126" s="226" t="s">
        <v>315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86</v>
      </c>
    </row>
    <row r="127" s="13" customFormat="1">
      <c r="A127" s="13"/>
      <c r="B127" s="227"/>
      <c r="C127" s="228"/>
      <c r="D127" s="219" t="s">
        <v>237</v>
      </c>
      <c r="E127" s="229" t="s">
        <v>19</v>
      </c>
      <c r="F127" s="230" t="s">
        <v>334</v>
      </c>
      <c r="G127" s="228"/>
      <c r="H127" s="231">
        <v>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237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152</v>
      </c>
    </row>
    <row r="128" s="13" customFormat="1">
      <c r="A128" s="13"/>
      <c r="B128" s="227"/>
      <c r="C128" s="228"/>
      <c r="D128" s="219" t="s">
        <v>237</v>
      </c>
      <c r="E128" s="229" t="s">
        <v>19</v>
      </c>
      <c r="F128" s="230" t="s">
        <v>335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237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152</v>
      </c>
    </row>
    <row r="129" s="13" customFormat="1">
      <c r="A129" s="13"/>
      <c r="B129" s="227"/>
      <c r="C129" s="228"/>
      <c r="D129" s="219" t="s">
        <v>237</v>
      </c>
      <c r="E129" s="229" t="s">
        <v>19</v>
      </c>
      <c r="F129" s="230" t="s">
        <v>336</v>
      </c>
      <c r="G129" s="228"/>
      <c r="H129" s="231">
        <v>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237</v>
      </c>
      <c r="AU129" s="237" t="s">
        <v>86</v>
      </c>
      <c r="AV129" s="13" t="s">
        <v>86</v>
      </c>
      <c r="AW129" s="13" t="s">
        <v>37</v>
      </c>
      <c r="AX129" s="13" t="s">
        <v>76</v>
      </c>
      <c r="AY129" s="237" t="s">
        <v>152</v>
      </c>
    </row>
    <row r="130" s="13" customFormat="1">
      <c r="A130" s="13"/>
      <c r="B130" s="227"/>
      <c r="C130" s="228"/>
      <c r="D130" s="219" t="s">
        <v>237</v>
      </c>
      <c r="E130" s="229" t="s">
        <v>19</v>
      </c>
      <c r="F130" s="230" t="s">
        <v>337</v>
      </c>
      <c r="G130" s="228"/>
      <c r="H130" s="231">
        <v>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237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152</v>
      </c>
    </row>
    <row r="131" s="13" customFormat="1">
      <c r="A131" s="13"/>
      <c r="B131" s="227"/>
      <c r="C131" s="228"/>
      <c r="D131" s="219" t="s">
        <v>237</v>
      </c>
      <c r="E131" s="229" t="s">
        <v>19</v>
      </c>
      <c r="F131" s="230" t="s">
        <v>338</v>
      </c>
      <c r="G131" s="228"/>
      <c r="H131" s="231">
        <v>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237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152</v>
      </c>
    </row>
    <row r="132" s="14" customFormat="1">
      <c r="A132" s="14"/>
      <c r="B132" s="242"/>
      <c r="C132" s="243"/>
      <c r="D132" s="219" t="s">
        <v>237</v>
      </c>
      <c r="E132" s="244" t="s">
        <v>19</v>
      </c>
      <c r="F132" s="245" t="s">
        <v>302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237</v>
      </c>
      <c r="AU132" s="252" t="s">
        <v>86</v>
      </c>
      <c r="AV132" s="14" t="s">
        <v>175</v>
      </c>
      <c r="AW132" s="14" t="s">
        <v>37</v>
      </c>
      <c r="AX132" s="14" t="s">
        <v>84</v>
      </c>
      <c r="AY132" s="252" t="s">
        <v>152</v>
      </c>
    </row>
    <row r="133" s="2" customFormat="1" ht="21.75" customHeight="1">
      <c r="A133" s="38"/>
      <c r="B133" s="39"/>
      <c r="C133" s="205" t="s">
        <v>185</v>
      </c>
      <c r="D133" s="205" t="s">
        <v>155</v>
      </c>
      <c r="E133" s="206" t="s">
        <v>339</v>
      </c>
      <c r="F133" s="207" t="s">
        <v>340</v>
      </c>
      <c r="G133" s="208" t="s">
        <v>311</v>
      </c>
      <c r="H133" s="209">
        <v>19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175</v>
      </c>
      <c r="AT133" s="217" t="s">
        <v>155</v>
      </c>
      <c r="AU133" s="217" t="s">
        <v>86</v>
      </c>
      <c r="AY133" s="17" t="s">
        <v>152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175</v>
      </c>
      <c r="BM133" s="217" t="s">
        <v>341</v>
      </c>
    </row>
    <row r="134" s="2" customFormat="1">
      <c r="A134" s="38"/>
      <c r="B134" s="39"/>
      <c r="C134" s="40"/>
      <c r="D134" s="219" t="s">
        <v>160</v>
      </c>
      <c r="E134" s="40"/>
      <c r="F134" s="220" t="s">
        <v>342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>
      <c r="A135" s="38"/>
      <c r="B135" s="39"/>
      <c r="C135" s="40"/>
      <c r="D135" s="224" t="s">
        <v>161</v>
      </c>
      <c r="E135" s="40"/>
      <c r="F135" s="225" t="s">
        <v>343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86</v>
      </c>
    </row>
    <row r="136" s="13" customFormat="1">
      <c r="A136" s="13"/>
      <c r="B136" s="227"/>
      <c r="C136" s="228"/>
      <c r="D136" s="219" t="s">
        <v>237</v>
      </c>
      <c r="E136" s="229" t="s">
        <v>19</v>
      </c>
      <c r="F136" s="230" t="s">
        <v>344</v>
      </c>
      <c r="G136" s="228"/>
      <c r="H136" s="231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237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152</v>
      </c>
    </row>
    <row r="137" s="2" customFormat="1" ht="21.75" customHeight="1">
      <c r="A137" s="38"/>
      <c r="B137" s="39"/>
      <c r="C137" s="205" t="s">
        <v>191</v>
      </c>
      <c r="D137" s="205" t="s">
        <v>155</v>
      </c>
      <c r="E137" s="206" t="s">
        <v>345</v>
      </c>
      <c r="F137" s="207" t="s">
        <v>346</v>
      </c>
      <c r="G137" s="208" t="s">
        <v>311</v>
      </c>
      <c r="H137" s="209">
        <v>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175</v>
      </c>
      <c r="AT137" s="217" t="s">
        <v>155</v>
      </c>
      <c r="AU137" s="217" t="s">
        <v>86</v>
      </c>
      <c r="AY137" s="17" t="s">
        <v>152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175</v>
      </c>
      <c r="BM137" s="217" t="s">
        <v>347</v>
      </c>
    </row>
    <row r="138" s="2" customFormat="1">
      <c r="A138" s="38"/>
      <c r="B138" s="39"/>
      <c r="C138" s="40"/>
      <c r="D138" s="219" t="s">
        <v>160</v>
      </c>
      <c r="E138" s="40"/>
      <c r="F138" s="220" t="s">
        <v>348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2" customFormat="1">
      <c r="A139" s="38"/>
      <c r="B139" s="39"/>
      <c r="C139" s="40"/>
      <c r="D139" s="224" t="s">
        <v>161</v>
      </c>
      <c r="E139" s="40"/>
      <c r="F139" s="225" t="s">
        <v>349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161</v>
      </c>
      <c r="AU139" s="17" t="s">
        <v>86</v>
      </c>
    </row>
    <row r="140" s="13" customFormat="1">
      <c r="A140" s="13"/>
      <c r="B140" s="227"/>
      <c r="C140" s="228"/>
      <c r="D140" s="219" t="s">
        <v>237</v>
      </c>
      <c r="E140" s="229" t="s">
        <v>19</v>
      </c>
      <c r="F140" s="230" t="s">
        <v>191</v>
      </c>
      <c r="G140" s="228"/>
      <c r="H140" s="231">
        <v>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237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152</v>
      </c>
    </row>
    <row r="141" s="2" customFormat="1" ht="24.15" customHeight="1">
      <c r="A141" s="38"/>
      <c r="B141" s="39"/>
      <c r="C141" s="205" t="s">
        <v>197</v>
      </c>
      <c r="D141" s="205" t="s">
        <v>155</v>
      </c>
      <c r="E141" s="206" t="s">
        <v>350</v>
      </c>
      <c r="F141" s="207" t="s">
        <v>351</v>
      </c>
      <c r="G141" s="208" t="s">
        <v>291</v>
      </c>
      <c r="H141" s="209">
        <v>125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0.255</v>
      </c>
      <c r="T141" s="216">
        <f>S141*H141</f>
        <v>31.875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175</v>
      </c>
      <c r="AT141" s="217" t="s">
        <v>155</v>
      </c>
      <c r="AU141" s="217" t="s">
        <v>86</v>
      </c>
      <c r="AY141" s="17" t="s">
        <v>152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175</v>
      </c>
      <c r="BM141" s="217" t="s">
        <v>352</v>
      </c>
    </row>
    <row r="142" s="2" customFormat="1">
      <c r="A142" s="38"/>
      <c r="B142" s="39"/>
      <c r="C142" s="40"/>
      <c r="D142" s="219" t="s">
        <v>160</v>
      </c>
      <c r="E142" s="40"/>
      <c r="F142" s="220" t="s">
        <v>353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86</v>
      </c>
    </row>
    <row r="143" s="2" customFormat="1">
      <c r="A143" s="38"/>
      <c r="B143" s="39"/>
      <c r="C143" s="40"/>
      <c r="D143" s="224" t="s">
        <v>161</v>
      </c>
      <c r="E143" s="40"/>
      <c r="F143" s="225" t="s">
        <v>354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86</v>
      </c>
    </row>
    <row r="144" s="2" customFormat="1">
      <c r="A144" s="38"/>
      <c r="B144" s="39"/>
      <c r="C144" s="40"/>
      <c r="D144" s="219" t="s">
        <v>163</v>
      </c>
      <c r="E144" s="40"/>
      <c r="F144" s="226" t="s">
        <v>355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86</v>
      </c>
    </row>
    <row r="145" s="13" customFormat="1">
      <c r="A145" s="13"/>
      <c r="B145" s="227"/>
      <c r="C145" s="228"/>
      <c r="D145" s="219" t="s">
        <v>237</v>
      </c>
      <c r="E145" s="229" t="s">
        <v>19</v>
      </c>
      <c r="F145" s="230" t="s">
        <v>356</v>
      </c>
      <c r="G145" s="228"/>
      <c r="H145" s="231">
        <v>125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237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152</v>
      </c>
    </row>
    <row r="146" s="2" customFormat="1" ht="24.15" customHeight="1">
      <c r="A146" s="38"/>
      <c r="B146" s="39"/>
      <c r="C146" s="205" t="s">
        <v>203</v>
      </c>
      <c r="D146" s="205" t="s">
        <v>155</v>
      </c>
      <c r="E146" s="206" t="s">
        <v>357</v>
      </c>
      <c r="F146" s="207" t="s">
        <v>358</v>
      </c>
      <c r="G146" s="208" t="s">
        <v>291</v>
      </c>
      <c r="H146" s="209">
        <v>321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47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0.26000000000000001</v>
      </c>
      <c r="T146" s="216">
        <f>S146*H146</f>
        <v>83.460000000000008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175</v>
      </c>
      <c r="AT146" s="217" t="s">
        <v>155</v>
      </c>
      <c r="AU146" s="217" t="s">
        <v>86</v>
      </c>
      <c r="AY146" s="17" t="s">
        <v>152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84</v>
      </c>
      <c r="BK146" s="218">
        <f>ROUND(I146*H146,2)</f>
        <v>0</v>
      </c>
      <c r="BL146" s="17" t="s">
        <v>175</v>
      </c>
      <c r="BM146" s="217" t="s">
        <v>359</v>
      </c>
    </row>
    <row r="147" s="2" customFormat="1">
      <c r="A147" s="38"/>
      <c r="B147" s="39"/>
      <c r="C147" s="40"/>
      <c r="D147" s="219" t="s">
        <v>160</v>
      </c>
      <c r="E147" s="40"/>
      <c r="F147" s="220" t="s">
        <v>360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2" customFormat="1">
      <c r="A148" s="38"/>
      <c r="B148" s="39"/>
      <c r="C148" s="40"/>
      <c r="D148" s="224" t="s">
        <v>161</v>
      </c>
      <c r="E148" s="40"/>
      <c r="F148" s="225" t="s">
        <v>361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161</v>
      </c>
      <c r="AU148" s="17" t="s">
        <v>86</v>
      </c>
    </row>
    <row r="149" s="2" customFormat="1">
      <c r="A149" s="38"/>
      <c r="B149" s="39"/>
      <c r="C149" s="40"/>
      <c r="D149" s="219" t="s">
        <v>163</v>
      </c>
      <c r="E149" s="40"/>
      <c r="F149" s="226" t="s">
        <v>362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163</v>
      </c>
      <c r="AU149" s="17" t="s">
        <v>86</v>
      </c>
    </row>
    <row r="150" s="13" customFormat="1">
      <c r="A150" s="13"/>
      <c r="B150" s="227"/>
      <c r="C150" s="228"/>
      <c r="D150" s="219" t="s">
        <v>237</v>
      </c>
      <c r="E150" s="229" t="s">
        <v>19</v>
      </c>
      <c r="F150" s="230" t="s">
        <v>363</v>
      </c>
      <c r="G150" s="228"/>
      <c r="H150" s="231">
        <v>321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237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152</v>
      </c>
    </row>
    <row r="151" s="2" customFormat="1" ht="33" customHeight="1">
      <c r="A151" s="38"/>
      <c r="B151" s="39"/>
      <c r="C151" s="205" t="s">
        <v>211</v>
      </c>
      <c r="D151" s="205" t="s">
        <v>155</v>
      </c>
      <c r="E151" s="206" t="s">
        <v>364</v>
      </c>
      <c r="F151" s="207" t="s">
        <v>365</v>
      </c>
      <c r="G151" s="208" t="s">
        <v>291</v>
      </c>
      <c r="H151" s="209">
        <v>57.600000000000001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0.41699999999999998</v>
      </c>
      <c r="T151" s="216">
        <f>S151*H151</f>
        <v>24.019199999999998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175</v>
      </c>
      <c r="AT151" s="217" t="s">
        <v>155</v>
      </c>
      <c r="AU151" s="217" t="s">
        <v>86</v>
      </c>
      <c r="AY151" s="17" t="s">
        <v>152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175</v>
      </c>
      <c r="BM151" s="217" t="s">
        <v>366</v>
      </c>
    </row>
    <row r="152" s="2" customFormat="1">
      <c r="A152" s="38"/>
      <c r="B152" s="39"/>
      <c r="C152" s="40"/>
      <c r="D152" s="219" t="s">
        <v>160</v>
      </c>
      <c r="E152" s="40"/>
      <c r="F152" s="220" t="s">
        <v>367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>
      <c r="A153" s="38"/>
      <c r="B153" s="39"/>
      <c r="C153" s="40"/>
      <c r="D153" s="224" t="s">
        <v>161</v>
      </c>
      <c r="E153" s="40"/>
      <c r="F153" s="225" t="s">
        <v>368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161</v>
      </c>
      <c r="AU153" s="17" t="s">
        <v>86</v>
      </c>
    </row>
    <row r="154" s="13" customFormat="1">
      <c r="A154" s="13"/>
      <c r="B154" s="227"/>
      <c r="C154" s="228"/>
      <c r="D154" s="219" t="s">
        <v>237</v>
      </c>
      <c r="E154" s="229" t="s">
        <v>19</v>
      </c>
      <c r="F154" s="230" t="s">
        <v>369</v>
      </c>
      <c r="G154" s="228"/>
      <c r="H154" s="231">
        <v>57.600000000000001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237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152</v>
      </c>
    </row>
    <row r="155" s="2" customFormat="1" ht="24.15" customHeight="1">
      <c r="A155" s="38"/>
      <c r="B155" s="39"/>
      <c r="C155" s="205" t="s">
        <v>216</v>
      </c>
      <c r="D155" s="205" t="s">
        <v>155</v>
      </c>
      <c r="E155" s="206" t="s">
        <v>370</v>
      </c>
      <c r="F155" s="207" t="s">
        <v>371</v>
      </c>
      <c r="G155" s="208" t="s">
        <v>291</v>
      </c>
      <c r="H155" s="209">
        <v>1021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47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0.098000000000000004</v>
      </c>
      <c r="T155" s="216">
        <f>S155*H155</f>
        <v>100.05800000000001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175</v>
      </c>
      <c r="AT155" s="217" t="s">
        <v>155</v>
      </c>
      <c r="AU155" s="217" t="s">
        <v>86</v>
      </c>
      <c r="AY155" s="17" t="s">
        <v>152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175</v>
      </c>
      <c r="BM155" s="217" t="s">
        <v>372</v>
      </c>
    </row>
    <row r="156" s="2" customFormat="1">
      <c r="A156" s="38"/>
      <c r="B156" s="39"/>
      <c r="C156" s="40"/>
      <c r="D156" s="219" t="s">
        <v>160</v>
      </c>
      <c r="E156" s="40"/>
      <c r="F156" s="220" t="s">
        <v>373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2" customFormat="1">
      <c r="A157" s="38"/>
      <c r="B157" s="39"/>
      <c r="C157" s="40"/>
      <c r="D157" s="224" t="s">
        <v>161</v>
      </c>
      <c r="E157" s="40"/>
      <c r="F157" s="225" t="s">
        <v>374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161</v>
      </c>
      <c r="AU157" s="17" t="s">
        <v>86</v>
      </c>
    </row>
    <row r="158" s="2" customFormat="1">
      <c r="A158" s="38"/>
      <c r="B158" s="39"/>
      <c r="C158" s="40"/>
      <c r="D158" s="219" t="s">
        <v>163</v>
      </c>
      <c r="E158" s="40"/>
      <c r="F158" s="226" t="s">
        <v>375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86</v>
      </c>
    </row>
    <row r="159" s="13" customFormat="1">
      <c r="A159" s="13"/>
      <c r="B159" s="227"/>
      <c r="C159" s="228"/>
      <c r="D159" s="219" t="s">
        <v>237</v>
      </c>
      <c r="E159" s="229" t="s">
        <v>19</v>
      </c>
      <c r="F159" s="230" t="s">
        <v>376</v>
      </c>
      <c r="G159" s="228"/>
      <c r="H159" s="231">
        <v>1021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237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152</v>
      </c>
    </row>
    <row r="160" s="2" customFormat="1" ht="33" customHeight="1">
      <c r="A160" s="38"/>
      <c r="B160" s="39"/>
      <c r="C160" s="205" t="s">
        <v>222</v>
      </c>
      <c r="D160" s="205" t="s">
        <v>155</v>
      </c>
      <c r="E160" s="206" t="s">
        <v>377</v>
      </c>
      <c r="F160" s="207" t="s">
        <v>378</v>
      </c>
      <c r="G160" s="208" t="s">
        <v>291</v>
      </c>
      <c r="H160" s="209">
        <v>33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47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0.28999999999999998</v>
      </c>
      <c r="T160" s="216">
        <f>S160*H160</f>
        <v>9.5699999999999985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175</v>
      </c>
      <c r="AT160" s="217" t="s">
        <v>155</v>
      </c>
      <c r="AU160" s="217" t="s">
        <v>86</v>
      </c>
      <c r="AY160" s="17" t="s">
        <v>152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175</v>
      </c>
      <c r="BM160" s="217" t="s">
        <v>379</v>
      </c>
    </row>
    <row r="161" s="2" customFormat="1">
      <c r="A161" s="38"/>
      <c r="B161" s="39"/>
      <c r="C161" s="40"/>
      <c r="D161" s="219" t="s">
        <v>160</v>
      </c>
      <c r="E161" s="40"/>
      <c r="F161" s="220" t="s">
        <v>380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2" customFormat="1">
      <c r="A162" s="38"/>
      <c r="B162" s="39"/>
      <c r="C162" s="40"/>
      <c r="D162" s="224" t="s">
        <v>161</v>
      </c>
      <c r="E162" s="40"/>
      <c r="F162" s="225" t="s">
        <v>381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86</v>
      </c>
    </row>
    <row r="163" s="2" customFormat="1">
      <c r="A163" s="38"/>
      <c r="B163" s="39"/>
      <c r="C163" s="40"/>
      <c r="D163" s="219" t="s">
        <v>163</v>
      </c>
      <c r="E163" s="40"/>
      <c r="F163" s="226" t="s">
        <v>382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86</v>
      </c>
    </row>
    <row r="164" s="13" customFormat="1">
      <c r="A164" s="13"/>
      <c r="B164" s="227"/>
      <c r="C164" s="228"/>
      <c r="D164" s="219" t="s">
        <v>237</v>
      </c>
      <c r="E164" s="229" t="s">
        <v>19</v>
      </c>
      <c r="F164" s="230" t="s">
        <v>383</v>
      </c>
      <c r="G164" s="228"/>
      <c r="H164" s="231">
        <v>33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237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152</v>
      </c>
    </row>
    <row r="165" s="2" customFormat="1" ht="33" customHeight="1">
      <c r="A165" s="38"/>
      <c r="B165" s="39"/>
      <c r="C165" s="205" t="s">
        <v>228</v>
      </c>
      <c r="D165" s="205" t="s">
        <v>155</v>
      </c>
      <c r="E165" s="206" t="s">
        <v>384</v>
      </c>
      <c r="F165" s="207" t="s">
        <v>385</v>
      </c>
      <c r="G165" s="208" t="s">
        <v>291</v>
      </c>
      <c r="H165" s="209">
        <v>1032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0.625</v>
      </c>
      <c r="T165" s="216">
        <f>S165*H165</f>
        <v>645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175</v>
      </c>
      <c r="AT165" s="217" t="s">
        <v>155</v>
      </c>
      <c r="AU165" s="217" t="s">
        <v>86</v>
      </c>
      <c r="AY165" s="17" t="s">
        <v>152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175</v>
      </c>
      <c r="BM165" s="217" t="s">
        <v>386</v>
      </c>
    </row>
    <row r="166" s="2" customFormat="1">
      <c r="A166" s="38"/>
      <c r="B166" s="39"/>
      <c r="C166" s="40"/>
      <c r="D166" s="219" t="s">
        <v>160</v>
      </c>
      <c r="E166" s="40"/>
      <c r="F166" s="220" t="s">
        <v>387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>
      <c r="A167" s="38"/>
      <c r="B167" s="39"/>
      <c r="C167" s="40"/>
      <c r="D167" s="224" t="s">
        <v>161</v>
      </c>
      <c r="E167" s="40"/>
      <c r="F167" s="225" t="s">
        <v>388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86</v>
      </c>
    </row>
    <row r="168" s="13" customFormat="1">
      <c r="A168" s="13"/>
      <c r="B168" s="227"/>
      <c r="C168" s="228"/>
      <c r="D168" s="219" t="s">
        <v>237</v>
      </c>
      <c r="E168" s="229" t="s">
        <v>19</v>
      </c>
      <c r="F168" s="230" t="s">
        <v>389</v>
      </c>
      <c r="G168" s="228"/>
      <c r="H168" s="231">
        <v>1021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237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152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390</v>
      </c>
      <c r="G169" s="228"/>
      <c r="H169" s="231">
        <v>11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152</v>
      </c>
    </row>
    <row r="170" s="14" customFormat="1">
      <c r="A170" s="14"/>
      <c r="B170" s="242"/>
      <c r="C170" s="243"/>
      <c r="D170" s="219" t="s">
        <v>237</v>
      </c>
      <c r="E170" s="244" t="s">
        <v>19</v>
      </c>
      <c r="F170" s="245" t="s">
        <v>302</v>
      </c>
      <c r="G170" s="243"/>
      <c r="H170" s="246">
        <v>1032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237</v>
      </c>
      <c r="AU170" s="252" t="s">
        <v>86</v>
      </c>
      <c r="AV170" s="14" t="s">
        <v>175</v>
      </c>
      <c r="AW170" s="14" t="s">
        <v>37</v>
      </c>
      <c r="AX170" s="14" t="s">
        <v>84</v>
      </c>
      <c r="AY170" s="252" t="s">
        <v>152</v>
      </c>
    </row>
    <row r="171" s="2" customFormat="1" ht="33" customHeight="1">
      <c r="A171" s="38"/>
      <c r="B171" s="39"/>
      <c r="C171" s="205" t="s">
        <v>234</v>
      </c>
      <c r="D171" s="205" t="s">
        <v>155</v>
      </c>
      <c r="E171" s="206" t="s">
        <v>391</v>
      </c>
      <c r="F171" s="207" t="s">
        <v>392</v>
      </c>
      <c r="G171" s="208" t="s">
        <v>291</v>
      </c>
      <c r="H171" s="209">
        <v>1417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0.00015714</v>
      </c>
      <c r="R171" s="215">
        <f>Q171*H171</f>
        <v>0.22266738</v>
      </c>
      <c r="S171" s="215">
        <v>0.23000000000000001</v>
      </c>
      <c r="T171" s="216">
        <f>S171*H171</f>
        <v>325.91000000000003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175</v>
      </c>
      <c r="AT171" s="217" t="s">
        <v>155</v>
      </c>
      <c r="AU171" s="217" t="s">
        <v>86</v>
      </c>
      <c r="AY171" s="17" t="s">
        <v>152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175</v>
      </c>
      <c r="BM171" s="217" t="s">
        <v>393</v>
      </c>
    </row>
    <row r="172" s="2" customFormat="1">
      <c r="A172" s="38"/>
      <c r="B172" s="39"/>
      <c r="C172" s="40"/>
      <c r="D172" s="219" t="s">
        <v>160</v>
      </c>
      <c r="E172" s="40"/>
      <c r="F172" s="220" t="s">
        <v>394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>
      <c r="A173" s="38"/>
      <c r="B173" s="39"/>
      <c r="C173" s="40"/>
      <c r="D173" s="224" t="s">
        <v>161</v>
      </c>
      <c r="E173" s="40"/>
      <c r="F173" s="225" t="s">
        <v>395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86</v>
      </c>
    </row>
    <row r="174" s="2" customFormat="1">
      <c r="A174" s="38"/>
      <c r="B174" s="39"/>
      <c r="C174" s="40"/>
      <c r="D174" s="219" t="s">
        <v>163</v>
      </c>
      <c r="E174" s="40"/>
      <c r="F174" s="226" t="s">
        <v>396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163</v>
      </c>
      <c r="AU174" s="17" t="s">
        <v>86</v>
      </c>
    </row>
    <row r="175" s="2" customFormat="1" ht="16.5" customHeight="1">
      <c r="A175" s="38"/>
      <c r="B175" s="39"/>
      <c r="C175" s="205" t="s">
        <v>8</v>
      </c>
      <c r="D175" s="205" t="s">
        <v>155</v>
      </c>
      <c r="E175" s="206" t="s">
        <v>397</v>
      </c>
      <c r="F175" s="207" t="s">
        <v>398</v>
      </c>
      <c r="G175" s="208" t="s">
        <v>399</v>
      </c>
      <c r="H175" s="209">
        <v>686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0.20499999999999999</v>
      </c>
      <c r="T175" s="216">
        <f>S175*H175</f>
        <v>140.63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175</v>
      </c>
      <c r="AT175" s="217" t="s">
        <v>155</v>
      </c>
      <c r="AU175" s="217" t="s">
        <v>86</v>
      </c>
      <c r="AY175" s="17" t="s">
        <v>152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175</v>
      </c>
      <c r="BM175" s="217" t="s">
        <v>400</v>
      </c>
    </row>
    <row r="176" s="2" customFormat="1">
      <c r="A176" s="38"/>
      <c r="B176" s="39"/>
      <c r="C176" s="40"/>
      <c r="D176" s="219" t="s">
        <v>160</v>
      </c>
      <c r="E176" s="40"/>
      <c r="F176" s="220" t="s">
        <v>401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160</v>
      </c>
      <c r="AU176" s="17" t="s">
        <v>86</v>
      </c>
    </row>
    <row r="177" s="2" customFormat="1">
      <c r="A177" s="38"/>
      <c r="B177" s="39"/>
      <c r="C177" s="40"/>
      <c r="D177" s="224" t="s">
        <v>161</v>
      </c>
      <c r="E177" s="40"/>
      <c r="F177" s="225" t="s">
        <v>402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86</v>
      </c>
    </row>
    <row r="178" s="13" customFormat="1">
      <c r="A178" s="13"/>
      <c r="B178" s="227"/>
      <c r="C178" s="228"/>
      <c r="D178" s="219" t="s">
        <v>237</v>
      </c>
      <c r="E178" s="229" t="s">
        <v>19</v>
      </c>
      <c r="F178" s="230" t="s">
        <v>403</v>
      </c>
      <c r="G178" s="228"/>
      <c r="H178" s="231">
        <v>143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237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152</v>
      </c>
    </row>
    <row r="179" s="13" customFormat="1">
      <c r="A179" s="13"/>
      <c r="B179" s="227"/>
      <c r="C179" s="228"/>
      <c r="D179" s="219" t="s">
        <v>237</v>
      </c>
      <c r="E179" s="229" t="s">
        <v>19</v>
      </c>
      <c r="F179" s="230" t="s">
        <v>404</v>
      </c>
      <c r="G179" s="228"/>
      <c r="H179" s="231">
        <v>543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237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152</v>
      </c>
    </row>
    <row r="180" s="14" customFormat="1">
      <c r="A180" s="14"/>
      <c r="B180" s="242"/>
      <c r="C180" s="243"/>
      <c r="D180" s="219" t="s">
        <v>237</v>
      </c>
      <c r="E180" s="244" t="s">
        <v>19</v>
      </c>
      <c r="F180" s="245" t="s">
        <v>302</v>
      </c>
      <c r="G180" s="243"/>
      <c r="H180" s="246">
        <v>686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237</v>
      </c>
      <c r="AU180" s="252" t="s">
        <v>86</v>
      </c>
      <c r="AV180" s="14" t="s">
        <v>175</v>
      </c>
      <c r="AW180" s="14" t="s">
        <v>37</v>
      </c>
      <c r="AX180" s="14" t="s">
        <v>84</v>
      </c>
      <c r="AY180" s="252" t="s">
        <v>152</v>
      </c>
    </row>
    <row r="181" s="2" customFormat="1" ht="33" customHeight="1">
      <c r="A181" s="38"/>
      <c r="B181" s="39"/>
      <c r="C181" s="205" t="s">
        <v>245</v>
      </c>
      <c r="D181" s="205" t="s">
        <v>155</v>
      </c>
      <c r="E181" s="206" t="s">
        <v>405</v>
      </c>
      <c r="F181" s="207" t="s">
        <v>406</v>
      </c>
      <c r="G181" s="208" t="s">
        <v>407</v>
      </c>
      <c r="H181" s="209">
        <v>6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175</v>
      </c>
      <c r="AT181" s="217" t="s">
        <v>155</v>
      </c>
      <c r="AU181" s="217" t="s">
        <v>86</v>
      </c>
      <c r="AY181" s="17" t="s">
        <v>152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175</v>
      </c>
      <c r="BM181" s="217" t="s">
        <v>408</v>
      </c>
    </row>
    <row r="182" s="2" customFormat="1">
      <c r="A182" s="38"/>
      <c r="B182" s="39"/>
      <c r="C182" s="40"/>
      <c r="D182" s="219" t="s">
        <v>160</v>
      </c>
      <c r="E182" s="40"/>
      <c r="F182" s="220" t="s">
        <v>409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160</v>
      </c>
      <c r="AU182" s="17" t="s">
        <v>86</v>
      </c>
    </row>
    <row r="183" s="2" customFormat="1">
      <c r="A183" s="38"/>
      <c r="B183" s="39"/>
      <c r="C183" s="40"/>
      <c r="D183" s="224" t="s">
        <v>161</v>
      </c>
      <c r="E183" s="40"/>
      <c r="F183" s="225" t="s">
        <v>410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161</v>
      </c>
      <c r="AU183" s="17" t="s">
        <v>86</v>
      </c>
    </row>
    <row r="184" s="2" customFormat="1">
      <c r="A184" s="38"/>
      <c r="B184" s="39"/>
      <c r="C184" s="40"/>
      <c r="D184" s="219" t="s">
        <v>163</v>
      </c>
      <c r="E184" s="40"/>
      <c r="F184" s="226" t="s">
        <v>411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163</v>
      </c>
      <c r="AU184" s="17" t="s">
        <v>86</v>
      </c>
    </row>
    <row r="185" s="13" customFormat="1">
      <c r="A185" s="13"/>
      <c r="B185" s="227"/>
      <c r="C185" s="228"/>
      <c r="D185" s="219" t="s">
        <v>237</v>
      </c>
      <c r="E185" s="229" t="s">
        <v>19</v>
      </c>
      <c r="F185" s="230" t="s">
        <v>412</v>
      </c>
      <c r="G185" s="228"/>
      <c r="H185" s="231">
        <v>6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237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152</v>
      </c>
    </row>
    <row r="186" s="2" customFormat="1" ht="24.15" customHeight="1">
      <c r="A186" s="38"/>
      <c r="B186" s="39"/>
      <c r="C186" s="205" t="s">
        <v>413</v>
      </c>
      <c r="D186" s="205" t="s">
        <v>155</v>
      </c>
      <c r="E186" s="206" t="s">
        <v>414</v>
      </c>
      <c r="F186" s="207" t="s">
        <v>415</v>
      </c>
      <c r="G186" s="208" t="s">
        <v>311</v>
      </c>
      <c r="H186" s="209">
        <v>7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47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175</v>
      </c>
      <c r="AT186" s="217" t="s">
        <v>155</v>
      </c>
      <c r="AU186" s="217" t="s">
        <v>86</v>
      </c>
      <c r="AY186" s="17" t="s">
        <v>152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175</v>
      </c>
      <c r="BM186" s="217" t="s">
        <v>416</v>
      </c>
    </row>
    <row r="187" s="2" customFormat="1">
      <c r="A187" s="38"/>
      <c r="B187" s="39"/>
      <c r="C187" s="40"/>
      <c r="D187" s="219" t="s">
        <v>160</v>
      </c>
      <c r="E187" s="40"/>
      <c r="F187" s="220" t="s">
        <v>417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86</v>
      </c>
    </row>
    <row r="188" s="2" customFormat="1">
      <c r="A188" s="38"/>
      <c r="B188" s="39"/>
      <c r="C188" s="40"/>
      <c r="D188" s="224" t="s">
        <v>161</v>
      </c>
      <c r="E188" s="40"/>
      <c r="F188" s="225" t="s">
        <v>418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161</v>
      </c>
      <c r="AU188" s="17" t="s">
        <v>86</v>
      </c>
    </row>
    <row r="189" s="2" customFormat="1">
      <c r="A189" s="38"/>
      <c r="B189" s="39"/>
      <c r="C189" s="40"/>
      <c r="D189" s="219" t="s">
        <v>163</v>
      </c>
      <c r="E189" s="40"/>
      <c r="F189" s="226" t="s">
        <v>419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86</v>
      </c>
    </row>
    <row r="190" s="13" customFormat="1">
      <c r="A190" s="13"/>
      <c r="B190" s="227"/>
      <c r="C190" s="228"/>
      <c r="D190" s="219" t="s">
        <v>237</v>
      </c>
      <c r="E190" s="229" t="s">
        <v>19</v>
      </c>
      <c r="F190" s="230" t="s">
        <v>420</v>
      </c>
      <c r="G190" s="228"/>
      <c r="H190" s="231">
        <v>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237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152</v>
      </c>
    </row>
    <row r="191" s="2" customFormat="1" ht="24.15" customHeight="1">
      <c r="A191" s="38"/>
      <c r="B191" s="39"/>
      <c r="C191" s="205" t="s">
        <v>251</v>
      </c>
      <c r="D191" s="205" t="s">
        <v>155</v>
      </c>
      <c r="E191" s="206" t="s">
        <v>421</v>
      </c>
      <c r="F191" s="207" t="s">
        <v>422</v>
      </c>
      <c r="G191" s="208" t="s">
        <v>311</v>
      </c>
      <c r="H191" s="209">
        <v>7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175</v>
      </c>
      <c r="AT191" s="217" t="s">
        <v>155</v>
      </c>
      <c r="AU191" s="217" t="s">
        <v>86</v>
      </c>
      <c r="AY191" s="17" t="s">
        <v>152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175</v>
      </c>
      <c r="BM191" s="217" t="s">
        <v>423</v>
      </c>
    </row>
    <row r="192" s="2" customFormat="1">
      <c r="A192" s="38"/>
      <c r="B192" s="39"/>
      <c r="C192" s="40"/>
      <c r="D192" s="219" t="s">
        <v>160</v>
      </c>
      <c r="E192" s="40"/>
      <c r="F192" s="220" t="s">
        <v>424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86</v>
      </c>
    </row>
    <row r="193" s="2" customFormat="1">
      <c r="A193" s="38"/>
      <c r="B193" s="39"/>
      <c r="C193" s="40"/>
      <c r="D193" s="224" t="s">
        <v>161</v>
      </c>
      <c r="E193" s="40"/>
      <c r="F193" s="225" t="s">
        <v>425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161</v>
      </c>
      <c r="AU193" s="17" t="s">
        <v>86</v>
      </c>
    </row>
    <row r="194" s="2" customFormat="1">
      <c r="A194" s="38"/>
      <c r="B194" s="39"/>
      <c r="C194" s="40"/>
      <c r="D194" s="219" t="s">
        <v>163</v>
      </c>
      <c r="E194" s="40"/>
      <c r="F194" s="226" t="s">
        <v>419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86</v>
      </c>
    </row>
    <row r="195" s="13" customFormat="1">
      <c r="A195" s="13"/>
      <c r="B195" s="227"/>
      <c r="C195" s="228"/>
      <c r="D195" s="219" t="s">
        <v>237</v>
      </c>
      <c r="E195" s="229" t="s">
        <v>19</v>
      </c>
      <c r="F195" s="230" t="s">
        <v>191</v>
      </c>
      <c r="G195" s="228"/>
      <c r="H195" s="231">
        <v>7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237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152</v>
      </c>
    </row>
    <row r="196" s="2" customFormat="1" ht="24.15" customHeight="1">
      <c r="A196" s="38"/>
      <c r="B196" s="39"/>
      <c r="C196" s="205" t="s">
        <v>257</v>
      </c>
      <c r="D196" s="205" t="s">
        <v>155</v>
      </c>
      <c r="E196" s="206" t="s">
        <v>426</v>
      </c>
      <c r="F196" s="207" t="s">
        <v>427</v>
      </c>
      <c r="G196" s="208" t="s">
        <v>311</v>
      </c>
      <c r="H196" s="209">
        <v>12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175</v>
      </c>
      <c r="AT196" s="217" t="s">
        <v>155</v>
      </c>
      <c r="AU196" s="217" t="s">
        <v>86</v>
      </c>
      <c r="AY196" s="17" t="s">
        <v>152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175</v>
      </c>
      <c r="BM196" s="217" t="s">
        <v>428</v>
      </c>
    </row>
    <row r="197" s="2" customFormat="1">
      <c r="A197" s="38"/>
      <c r="B197" s="39"/>
      <c r="C197" s="40"/>
      <c r="D197" s="219" t="s">
        <v>160</v>
      </c>
      <c r="E197" s="40"/>
      <c r="F197" s="220" t="s">
        <v>429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86</v>
      </c>
    </row>
    <row r="198" s="2" customFormat="1">
      <c r="A198" s="38"/>
      <c r="B198" s="39"/>
      <c r="C198" s="40"/>
      <c r="D198" s="224" t="s">
        <v>161</v>
      </c>
      <c r="E198" s="40"/>
      <c r="F198" s="225" t="s">
        <v>430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86</v>
      </c>
    </row>
    <row r="199" s="2" customFormat="1">
      <c r="A199" s="38"/>
      <c r="B199" s="39"/>
      <c r="C199" s="40"/>
      <c r="D199" s="219" t="s">
        <v>163</v>
      </c>
      <c r="E199" s="40"/>
      <c r="F199" s="226" t="s">
        <v>419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86</v>
      </c>
    </row>
    <row r="200" s="13" customFormat="1">
      <c r="A200" s="13"/>
      <c r="B200" s="227"/>
      <c r="C200" s="228"/>
      <c r="D200" s="219" t="s">
        <v>237</v>
      </c>
      <c r="E200" s="229" t="s">
        <v>19</v>
      </c>
      <c r="F200" s="230" t="s">
        <v>222</v>
      </c>
      <c r="G200" s="228"/>
      <c r="H200" s="231">
        <v>12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237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152</v>
      </c>
    </row>
    <row r="201" s="2" customFormat="1" ht="24.15" customHeight="1">
      <c r="A201" s="38"/>
      <c r="B201" s="39"/>
      <c r="C201" s="205" t="s">
        <v>265</v>
      </c>
      <c r="D201" s="205" t="s">
        <v>155</v>
      </c>
      <c r="E201" s="206" t="s">
        <v>431</v>
      </c>
      <c r="F201" s="207" t="s">
        <v>432</v>
      </c>
      <c r="G201" s="208" t="s">
        <v>311</v>
      </c>
      <c r="H201" s="209">
        <v>7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175</v>
      </c>
      <c r="AT201" s="217" t="s">
        <v>155</v>
      </c>
      <c r="AU201" s="217" t="s">
        <v>86</v>
      </c>
      <c r="AY201" s="17" t="s">
        <v>152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175</v>
      </c>
      <c r="BM201" s="217" t="s">
        <v>433</v>
      </c>
    </row>
    <row r="202" s="2" customFormat="1">
      <c r="A202" s="38"/>
      <c r="B202" s="39"/>
      <c r="C202" s="40"/>
      <c r="D202" s="219" t="s">
        <v>160</v>
      </c>
      <c r="E202" s="40"/>
      <c r="F202" s="220" t="s">
        <v>434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2" customFormat="1">
      <c r="A203" s="38"/>
      <c r="B203" s="39"/>
      <c r="C203" s="40"/>
      <c r="D203" s="224" t="s">
        <v>161</v>
      </c>
      <c r="E203" s="40"/>
      <c r="F203" s="225" t="s">
        <v>435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161</v>
      </c>
      <c r="AU203" s="17" t="s">
        <v>86</v>
      </c>
    </row>
    <row r="204" s="2" customFormat="1">
      <c r="A204" s="38"/>
      <c r="B204" s="39"/>
      <c r="C204" s="40"/>
      <c r="D204" s="219" t="s">
        <v>163</v>
      </c>
      <c r="E204" s="40"/>
      <c r="F204" s="226" t="s">
        <v>419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163</v>
      </c>
      <c r="AU204" s="17" t="s">
        <v>86</v>
      </c>
    </row>
    <row r="205" s="13" customFormat="1">
      <c r="A205" s="13"/>
      <c r="B205" s="227"/>
      <c r="C205" s="228"/>
      <c r="D205" s="219" t="s">
        <v>237</v>
      </c>
      <c r="E205" s="229" t="s">
        <v>19</v>
      </c>
      <c r="F205" s="230" t="s">
        <v>191</v>
      </c>
      <c r="G205" s="228"/>
      <c r="H205" s="231">
        <v>7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237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152</v>
      </c>
    </row>
    <row r="206" s="2" customFormat="1" ht="24.15" customHeight="1">
      <c r="A206" s="38"/>
      <c r="B206" s="39"/>
      <c r="C206" s="205" t="s">
        <v>7</v>
      </c>
      <c r="D206" s="205" t="s">
        <v>155</v>
      </c>
      <c r="E206" s="206" t="s">
        <v>436</v>
      </c>
      <c r="F206" s="207" t="s">
        <v>437</v>
      </c>
      <c r="G206" s="208" t="s">
        <v>311</v>
      </c>
      <c r="H206" s="209">
        <v>7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175</v>
      </c>
      <c r="AT206" s="217" t="s">
        <v>155</v>
      </c>
      <c r="AU206" s="217" t="s">
        <v>86</v>
      </c>
      <c r="AY206" s="17" t="s">
        <v>152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175</v>
      </c>
      <c r="BM206" s="217" t="s">
        <v>438</v>
      </c>
    </row>
    <row r="207" s="2" customFormat="1">
      <c r="A207" s="38"/>
      <c r="B207" s="39"/>
      <c r="C207" s="40"/>
      <c r="D207" s="219" t="s">
        <v>160</v>
      </c>
      <c r="E207" s="40"/>
      <c r="F207" s="220" t="s">
        <v>439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86</v>
      </c>
    </row>
    <row r="208" s="2" customFormat="1">
      <c r="A208" s="38"/>
      <c r="B208" s="39"/>
      <c r="C208" s="40"/>
      <c r="D208" s="224" t="s">
        <v>161</v>
      </c>
      <c r="E208" s="40"/>
      <c r="F208" s="225" t="s">
        <v>440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86</v>
      </c>
    </row>
    <row r="209" s="2" customFormat="1">
      <c r="A209" s="38"/>
      <c r="B209" s="39"/>
      <c r="C209" s="40"/>
      <c r="D209" s="219" t="s">
        <v>163</v>
      </c>
      <c r="E209" s="40"/>
      <c r="F209" s="226" t="s">
        <v>419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163</v>
      </c>
      <c r="AU209" s="17" t="s">
        <v>86</v>
      </c>
    </row>
    <row r="210" s="13" customFormat="1">
      <c r="A210" s="13"/>
      <c r="B210" s="227"/>
      <c r="C210" s="228"/>
      <c r="D210" s="219" t="s">
        <v>237</v>
      </c>
      <c r="E210" s="229" t="s">
        <v>19</v>
      </c>
      <c r="F210" s="230" t="s">
        <v>191</v>
      </c>
      <c r="G210" s="228"/>
      <c r="H210" s="231">
        <v>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237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152</v>
      </c>
    </row>
    <row r="211" s="2" customFormat="1" ht="24.15" customHeight="1">
      <c r="A211" s="38"/>
      <c r="B211" s="39"/>
      <c r="C211" s="205" t="s">
        <v>441</v>
      </c>
      <c r="D211" s="205" t="s">
        <v>155</v>
      </c>
      <c r="E211" s="206" t="s">
        <v>442</v>
      </c>
      <c r="F211" s="207" t="s">
        <v>443</v>
      </c>
      <c r="G211" s="208" t="s">
        <v>311</v>
      </c>
      <c r="H211" s="209">
        <v>12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175</v>
      </c>
      <c r="AT211" s="217" t="s">
        <v>155</v>
      </c>
      <c r="AU211" s="217" t="s">
        <v>86</v>
      </c>
      <c r="AY211" s="17" t="s">
        <v>152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175</v>
      </c>
      <c r="BM211" s="217" t="s">
        <v>444</v>
      </c>
    </row>
    <row r="212" s="2" customFormat="1">
      <c r="A212" s="38"/>
      <c r="B212" s="39"/>
      <c r="C212" s="40"/>
      <c r="D212" s="219" t="s">
        <v>160</v>
      </c>
      <c r="E212" s="40"/>
      <c r="F212" s="220" t="s">
        <v>445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86</v>
      </c>
    </row>
    <row r="213" s="2" customFormat="1">
      <c r="A213" s="38"/>
      <c r="B213" s="39"/>
      <c r="C213" s="40"/>
      <c r="D213" s="224" t="s">
        <v>161</v>
      </c>
      <c r="E213" s="40"/>
      <c r="F213" s="225" t="s">
        <v>446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86</v>
      </c>
    </row>
    <row r="214" s="2" customFormat="1">
      <c r="A214" s="38"/>
      <c r="B214" s="39"/>
      <c r="C214" s="40"/>
      <c r="D214" s="219" t="s">
        <v>163</v>
      </c>
      <c r="E214" s="40"/>
      <c r="F214" s="226" t="s">
        <v>419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163</v>
      </c>
      <c r="AU214" s="17" t="s">
        <v>86</v>
      </c>
    </row>
    <row r="215" s="13" customFormat="1">
      <c r="A215" s="13"/>
      <c r="B215" s="227"/>
      <c r="C215" s="228"/>
      <c r="D215" s="219" t="s">
        <v>237</v>
      </c>
      <c r="E215" s="229" t="s">
        <v>19</v>
      </c>
      <c r="F215" s="230" t="s">
        <v>222</v>
      </c>
      <c r="G215" s="228"/>
      <c r="H215" s="231">
        <v>12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237</v>
      </c>
      <c r="AU215" s="237" t="s">
        <v>86</v>
      </c>
      <c r="AV215" s="13" t="s">
        <v>86</v>
      </c>
      <c r="AW215" s="13" t="s">
        <v>37</v>
      </c>
      <c r="AX215" s="13" t="s">
        <v>84</v>
      </c>
      <c r="AY215" s="237" t="s">
        <v>152</v>
      </c>
    </row>
    <row r="216" s="2" customFormat="1" ht="24.15" customHeight="1">
      <c r="A216" s="38"/>
      <c r="B216" s="39"/>
      <c r="C216" s="205" t="s">
        <v>447</v>
      </c>
      <c r="D216" s="205" t="s">
        <v>155</v>
      </c>
      <c r="E216" s="206" t="s">
        <v>448</v>
      </c>
      <c r="F216" s="207" t="s">
        <v>449</v>
      </c>
      <c r="G216" s="208" t="s">
        <v>311</v>
      </c>
      <c r="H216" s="209">
        <v>19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47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175</v>
      </c>
      <c r="AT216" s="217" t="s">
        <v>155</v>
      </c>
      <c r="AU216" s="217" t="s">
        <v>86</v>
      </c>
      <c r="AY216" s="17" t="s">
        <v>152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84</v>
      </c>
      <c r="BK216" s="218">
        <f>ROUND(I216*H216,2)</f>
        <v>0</v>
      </c>
      <c r="BL216" s="17" t="s">
        <v>175</v>
      </c>
      <c r="BM216" s="217" t="s">
        <v>450</v>
      </c>
    </row>
    <row r="217" s="2" customFormat="1">
      <c r="A217" s="38"/>
      <c r="B217" s="39"/>
      <c r="C217" s="40"/>
      <c r="D217" s="219" t="s">
        <v>160</v>
      </c>
      <c r="E217" s="40"/>
      <c r="F217" s="220" t="s">
        <v>451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86</v>
      </c>
    </row>
    <row r="218" s="2" customFormat="1">
      <c r="A218" s="38"/>
      <c r="B218" s="39"/>
      <c r="C218" s="40"/>
      <c r="D218" s="224" t="s">
        <v>161</v>
      </c>
      <c r="E218" s="40"/>
      <c r="F218" s="225" t="s">
        <v>452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161</v>
      </c>
      <c r="AU218" s="17" t="s">
        <v>86</v>
      </c>
    </row>
    <row r="219" s="2" customFormat="1">
      <c r="A219" s="38"/>
      <c r="B219" s="39"/>
      <c r="C219" s="40"/>
      <c r="D219" s="219" t="s">
        <v>163</v>
      </c>
      <c r="E219" s="40"/>
      <c r="F219" s="226" t="s">
        <v>419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163</v>
      </c>
      <c r="AU219" s="17" t="s">
        <v>86</v>
      </c>
    </row>
    <row r="220" s="13" customFormat="1">
      <c r="A220" s="13"/>
      <c r="B220" s="227"/>
      <c r="C220" s="228"/>
      <c r="D220" s="219" t="s">
        <v>237</v>
      </c>
      <c r="E220" s="229" t="s">
        <v>19</v>
      </c>
      <c r="F220" s="230" t="s">
        <v>344</v>
      </c>
      <c r="G220" s="228"/>
      <c r="H220" s="231">
        <v>19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237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152</v>
      </c>
    </row>
    <row r="221" s="2" customFormat="1" ht="24.15" customHeight="1">
      <c r="A221" s="38"/>
      <c r="B221" s="39"/>
      <c r="C221" s="205" t="s">
        <v>453</v>
      </c>
      <c r="D221" s="205" t="s">
        <v>155</v>
      </c>
      <c r="E221" s="206" t="s">
        <v>454</v>
      </c>
      <c r="F221" s="207" t="s">
        <v>455</v>
      </c>
      <c r="G221" s="208" t="s">
        <v>311</v>
      </c>
      <c r="H221" s="209">
        <v>7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175</v>
      </c>
      <c r="AT221" s="217" t="s">
        <v>155</v>
      </c>
      <c r="AU221" s="217" t="s">
        <v>86</v>
      </c>
      <c r="AY221" s="17" t="s">
        <v>152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175</v>
      </c>
      <c r="BM221" s="217" t="s">
        <v>456</v>
      </c>
    </row>
    <row r="222" s="2" customFormat="1">
      <c r="A222" s="38"/>
      <c r="B222" s="39"/>
      <c r="C222" s="40"/>
      <c r="D222" s="219" t="s">
        <v>160</v>
      </c>
      <c r="E222" s="40"/>
      <c r="F222" s="220" t="s">
        <v>457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160</v>
      </c>
      <c r="AU222" s="17" t="s">
        <v>86</v>
      </c>
    </row>
    <row r="223" s="2" customFormat="1">
      <c r="A223" s="38"/>
      <c r="B223" s="39"/>
      <c r="C223" s="40"/>
      <c r="D223" s="224" t="s">
        <v>161</v>
      </c>
      <c r="E223" s="40"/>
      <c r="F223" s="225" t="s">
        <v>458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161</v>
      </c>
      <c r="AU223" s="17" t="s">
        <v>86</v>
      </c>
    </row>
    <row r="224" s="2" customFormat="1">
      <c r="A224" s="38"/>
      <c r="B224" s="39"/>
      <c r="C224" s="40"/>
      <c r="D224" s="219" t="s">
        <v>163</v>
      </c>
      <c r="E224" s="40"/>
      <c r="F224" s="226" t="s">
        <v>419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163</v>
      </c>
      <c r="AU224" s="17" t="s">
        <v>86</v>
      </c>
    </row>
    <row r="225" s="13" customFormat="1">
      <c r="A225" s="13"/>
      <c r="B225" s="227"/>
      <c r="C225" s="228"/>
      <c r="D225" s="219" t="s">
        <v>237</v>
      </c>
      <c r="E225" s="229" t="s">
        <v>19</v>
      </c>
      <c r="F225" s="230" t="s">
        <v>191</v>
      </c>
      <c r="G225" s="228"/>
      <c r="H225" s="231">
        <v>7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237</v>
      </c>
      <c r="AU225" s="237" t="s">
        <v>86</v>
      </c>
      <c r="AV225" s="13" t="s">
        <v>86</v>
      </c>
      <c r="AW225" s="13" t="s">
        <v>37</v>
      </c>
      <c r="AX225" s="13" t="s">
        <v>84</v>
      </c>
      <c r="AY225" s="237" t="s">
        <v>152</v>
      </c>
    </row>
    <row r="226" s="12" customFormat="1" ht="22.8" customHeight="1">
      <c r="A226" s="12"/>
      <c r="B226" s="189"/>
      <c r="C226" s="190"/>
      <c r="D226" s="191" t="s">
        <v>75</v>
      </c>
      <c r="E226" s="203" t="s">
        <v>203</v>
      </c>
      <c r="F226" s="203" t="s">
        <v>459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SUM(P227:P258)</f>
        <v>0</v>
      </c>
      <c r="Q226" s="197"/>
      <c r="R226" s="198">
        <f>SUM(R227:R258)</f>
        <v>0.0012876300000000001</v>
      </c>
      <c r="S226" s="197"/>
      <c r="T226" s="199">
        <f>SUM(T227:T258)</f>
        <v>45.267760000000003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84</v>
      </c>
      <c r="AT226" s="201" t="s">
        <v>75</v>
      </c>
      <c r="AU226" s="201" t="s">
        <v>84</v>
      </c>
      <c r="AY226" s="200" t="s">
        <v>152</v>
      </c>
      <c r="BK226" s="202">
        <f>SUM(BK227:BK258)</f>
        <v>0</v>
      </c>
    </row>
    <row r="227" s="2" customFormat="1" ht="33" customHeight="1">
      <c r="A227" s="38"/>
      <c r="B227" s="39"/>
      <c r="C227" s="205" t="s">
        <v>460</v>
      </c>
      <c r="D227" s="205" t="s">
        <v>155</v>
      </c>
      <c r="E227" s="206" t="s">
        <v>461</v>
      </c>
      <c r="F227" s="207" t="s">
        <v>462</v>
      </c>
      <c r="G227" s="208" t="s">
        <v>399</v>
      </c>
      <c r="H227" s="209">
        <v>117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7.5900000000000002E-06</v>
      </c>
      <c r="R227" s="215">
        <f>Q227*H227</f>
        <v>0.00088803000000000005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175</v>
      </c>
      <c r="AT227" s="217" t="s">
        <v>155</v>
      </c>
      <c r="AU227" s="217" t="s">
        <v>86</v>
      </c>
      <c r="AY227" s="17" t="s">
        <v>152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175</v>
      </c>
      <c r="BM227" s="217" t="s">
        <v>463</v>
      </c>
    </row>
    <row r="228" s="2" customFormat="1">
      <c r="A228" s="38"/>
      <c r="B228" s="39"/>
      <c r="C228" s="40"/>
      <c r="D228" s="219" t="s">
        <v>160</v>
      </c>
      <c r="E228" s="40"/>
      <c r="F228" s="220" t="s">
        <v>464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160</v>
      </c>
      <c r="AU228" s="17" t="s">
        <v>86</v>
      </c>
    </row>
    <row r="229" s="2" customFormat="1">
      <c r="A229" s="38"/>
      <c r="B229" s="39"/>
      <c r="C229" s="40"/>
      <c r="D229" s="224" t="s">
        <v>161</v>
      </c>
      <c r="E229" s="40"/>
      <c r="F229" s="225" t="s">
        <v>465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86</v>
      </c>
    </row>
    <row r="230" s="2" customFormat="1">
      <c r="A230" s="38"/>
      <c r="B230" s="39"/>
      <c r="C230" s="40"/>
      <c r="D230" s="219" t="s">
        <v>163</v>
      </c>
      <c r="E230" s="40"/>
      <c r="F230" s="226" t="s">
        <v>396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163</v>
      </c>
      <c r="AU230" s="17" t="s">
        <v>86</v>
      </c>
    </row>
    <row r="231" s="13" customFormat="1">
      <c r="A231" s="13"/>
      <c r="B231" s="227"/>
      <c r="C231" s="228"/>
      <c r="D231" s="219" t="s">
        <v>237</v>
      </c>
      <c r="E231" s="229" t="s">
        <v>19</v>
      </c>
      <c r="F231" s="230" t="s">
        <v>466</v>
      </c>
      <c r="G231" s="228"/>
      <c r="H231" s="231">
        <v>117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237</v>
      </c>
      <c r="AU231" s="237" t="s">
        <v>86</v>
      </c>
      <c r="AV231" s="13" t="s">
        <v>86</v>
      </c>
      <c r="AW231" s="13" t="s">
        <v>37</v>
      </c>
      <c r="AX231" s="13" t="s">
        <v>84</v>
      </c>
      <c r="AY231" s="237" t="s">
        <v>152</v>
      </c>
    </row>
    <row r="232" s="2" customFormat="1" ht="24.15" customHeight="1">
      <c r="A232" s="38"/>
      <c r="B232" s="39"/>
      <c r="C232" s="205" t="s">
        <v>467</v>
      </c>
      <c r="D232" s="205" t="s">
        <v>155</v>
      </c>
      <c r="E232" s="206" t="s">
        <v>468</v>
      </c>
      <c r="F232" s="207" t="s">
        <v>469</v>
      </c>
      <c r="G232" s="208" t="s">
        <v>311</v>
      </c>
      <c r="H232" s="209">
        <v>1</v>
      </c>
      <c r="I232" s="210"/>
      <c r="J232" s="211">
        <f>ROUND(I232*H232,2)</f>
        <v>0</v>
      </c>
      <c r="K232" s="212"/>
      <c r="L232" s="44"/>
      <c r="M232" s="213" t="s">
        <v>19</v>
      </c>
      <c r="N232" s="214" t="s">
        <v>47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0.082000000000000003</v>
      </c>
      <c r="T232" s="216">
        <f>S232*H232</f>
        <v>0.082000000000000003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175</v>
      </c>
      <c r="AT232" s="217" t="s">
        <v>155</v>
      </c>
      <c r="AU232" s="217" t="s">
        <v>86</v>
      </c>
      <c r="AY232" s="17" t="s">
        <v>152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84</v>
      </c>
      <c r="BK232" s="218">
        <f>ROUND(I232*H232,2)</f>
        <v>0</v>
      </c>
      <c r="BL232" s="17" t="s">
        <v>175</v>
      </c>
      <c r="BM232" s="217" t="s">
        <v>470</v>
      </c>
    </row>
    <row r="233" s="2" customFormat="1">
      <c r="A233" s="38"/>
      <c r="B233" s="39"/>
      <c r="C233" s="40"/>
      <c r="D233" s="219" t="s">
        <v>160</v>
      </c>
      <c r="E233" s="40"/>
      <c r="F233" s="220" t="s">
        <v>471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160</v>
      </c>
      <c r="AU233" s="17" t="s">
        <v>86</v>
      </c>
    </row>
    <row r="234" s="2" customFormat="1">
      <c r="A234" s="38"/>
      <c r="B234" s="39"/>
      <c r="C234" s="40"/>
      <c r="D234" s="224" t="s">
        <v>161</v>
      </c>
      <c r="E234" s="40"/>
      <c r="F234" s="225" t="s">
        <v>472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161</v>
      </c>
      <c r="AU234" s="17" t="s">
        <v>86</v>
      </c>
    </row>
    <row r="235" s="2" customFormat="1">
      <c r="A235" s="38"/>
      <c r="B235" s="39"/>
      <c r="C235" s="40"/>
      <c r="D235" s="219" t="s">
        <v>163</v>
      </c>
      <c r="E235" s="40"/>
      <c r="F235" s="226" t="s">
        <v>473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86</v>
      </c>
    </row>
    <row r="236" s="2" customFormat="1" ht="24.15" customHeight="1">
      <c r="A236" s="38"/>
      <c r="B236" s="39"/>
      <c r="C236" s="205" t="s">
        <v>474</v>
      </c>
      <c r="D236" s="205" t="s">
        <v>155</v>
      </c>
      <c r="E236" s="206" t="s">
        <v>475</v>
      </c>
      <c r="F236" s="207" t="s">
        <v>476</v>
      </c>
      <c r="G236" s="208" t="s">
        <v>311</v>
      </c>
      <c r="H236" s="209">
        <v>2</v>
      </c>
      <c r="I236" s="210"/>
      <c r="J236" s="211">
        <f>ROUND(I236*H236,2)</f>
        <v>0</v>
      </c>
      <c r="K236" s="212"/>
      <c r="L236" s="44"/>
      <c r="M236" s="213" t="s">
        <v>19</v>
      </c>
      <c r="N236" s="214" t="s">
        <v>47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0.0040000000000000001</v>
      </c>
      <c r="T236" s="216">
        <f>S236*H236</f>
        <v>0.0080000000000000002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175</v>
      </c>
      <c r="AT236" s="217" t="s">
        <v>155</v>
      </c>
      <c r="AU236" s="217" t="s">
        <v>86</v>
      </c>
      <c r="AY236" s="17" t="s">
        <v>152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84</v>
      </c>
      <c r="BK236" s="218">
        <f>ROUND(I236*H236,2)</f>
        <v>0</v>
      </c>
      <c r="BL236" s="17" t="s">
        <v>175</v>
      </c>
      <c r="BM236" s="217" t="s">
        <v>477</v>
      </c>
    </row>
    <row r="237" s="2" customFormat="1">
      <c r="A237" s="38"/>
      <c r="B237" s="39"/>
      <c r="C237" s="40"/>
      <c r="D237" s="219" t="s">
        <v>160</v>
      </c>
      <c r="E237" s="40"/>
      <c r="F237" s="220" t="s">
        <v>478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86</v>
      </c>
    </row>
    <row r="238" s="2" customFormat="1">
      <c r="A238" s="38"/>
      <c r="B238" s="39"/>
      <c r="C238" s="40"/>
      <c r="D238" s="224" t="s">
        <v>161</v>
      </c>
      <c r="E238" s="40"/>
      <c r="F238" s="225" t="s">
        <v>479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161</v>
      </c>
      <c r="AU238" s="17" t="s">
        <v>86</v>
      </c>
    </row>
    <row r="239" s="2" customFormat="1">
      <c r="A239" s="38"/>
      <c r="B239" s="39"/>
      <c r="C239" s="40"/>
      <c r="D239" s="219" t="s">
        <v>163</v>
      </c>
      <c r="E239" s="40"/>
      <c r="F239" s="226" t="s">
        <v>473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86</v>
      </c>
    </row>
    <row r="240" s="2" customFormat="1" ht="24.15" customHeight="1">
      <c r="A240" s="38"/>
      <c r="B240" s="39"/>
      <c r="C240" s="205" t="s">
        <v>480</v>
      </c>
      <c r="D240" s="205" t="s">
        <v>155</v>
      </c>
      <c r="E240" s="206" t="s">
        <v>481</v>
      </c>
      <c r="F240" s="207" t="s">
        <v>482</v>
      </c>
      <c r="G240" s="208" t="s">
        <v>399</v>
      </c>
      <c r="H240" s="209">
        <v>25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0.90000000000000002</v>
      </c>
      <c r="T240" s="216">
        <f>S240*H240</f>
        <v>22.5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175</v>
      </c>
      <c r="AT240" s="217" t="s">
        <v>155</v>
      </c>
      <c r="AU240" s="217" t="s">
        <v>86</v>
      </c>
      <c r="AY240" s="17" t="s">
        <v>152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175</v>
      </c>
      <c r="BM240" s="217" t="s">
        <v>483</v>
      </c>
    </row>
    <row r="241" s="2" customFormat="1">
      <c r="A241" s="38"/>
      <c r="B241" s="39"/>
      <c r="C241" s="40"/>
      <c r="D241" s="219" t="s">
        <v>160</v>
      </c>
      <c r="E241" s="40"/>
      <c r="F241" s="220" t="s">
        <v>484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>
      <c r="A242" s="38"/>
      <c r="B242" s="39"/>
      <c r="C242" s="40"/>
      <c r="D242" s="224" t="s">
        <v>161</v>
      </c>
      <c r="E242" s="40"/>
      <c r="F242" s="225" t="s">
        <v>485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161</v>
      </c>
      <c r="AU242" s="17" t="s">
        <v>86</v>
      </c>
    </row>
    <row r="243" s="2" customFormat="1">
      <c r="A243" s="38"/>
      <c r="B243" s="39"/>
      <c r="C243" s="40"/>
      <c r="D243" s="219" t="s">
        <v>163</v>
      </c>
      <c r="E243" s="40"/>
      <c r="F243" s="226" t="s">
        <v>396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86</v>
      </c>
    </row>
    <row r="244" s="13" customFormat="1">
      <c r="A244" s="13"/>
      <c r="B244" s="227"/>
      <c r="C244" s="228"/>
      <c r="D244" s="219" t="s">
        <v>237</v>
      </c>
      <c r="E244" s="229" t="s">
        <v>19</v>
      </c>
      <c r="F244" s="230" t="s">
        <v>460</v>
      </c>
      <c r="G244" s="228"/>
      <c r="H244" s="231">
        <v>25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237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152</v>
      </c>
    </row>
    <row r="245" s="2" customFormat="1" ht="24.15" customHeight="1">
      <c r="A245" s="38"/>
      <c r="B245" s="39"/>
      <c r="C245" s="205" t="s">
        <v>486</v>
      </c>
      <c r="D245" s="205" t="s">
        <v>155</v>
      </c>
      <c r="E245" s="206" t="s">
        <v>487</v>
      </c>
      <c r="F245" s="207" t="s">
        <v>488</v>
      </c>
      <c r="G245" s="208" t="s">
        <v>399</v>
      </c>
      <c r="H245" s="209">
        <v>12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0.00198</v>
      </c>
      <c r="T245" s="216">
        <f>S245*H245</f>
        <v>0.02376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175</v>
      </c>
      <c r="AT245" s="217" t="s">
        <v>155</v>
      </c>
      <c r="AU245" s="217" t="s">
        <v>86</v>
      </c>
      <c r="AY245" s="17" t="s">
        <v>152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175</v>
      </c>
      <c r="BM245" s="217" t="s">
        <v>489</v>
      </c>
    </row>
    <row r="246" s="2" customFormat="1">
      <c r="A246" s="38"/>
      <c r="B246" s="39"/>
      <c r="C246" s="40"/>
      <c r="D246" s="219" t="s">
        <v>160</v>
      </c>
      <c r="E246" s="40"/>
      <c r="F246" s="220" t="s">
        <v>490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2" customFormat="1">
      <c r="A247" s="38"/>
      <c r="B247" s="39"/>
      <c r="C247" s="40"/>
      <c r="D247" s="224" t="s">
        <v>161</v>
      </c>
      <c r="E247" s="40"/>
      <c r="F247" s="225" t="s">
        <v>491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161</v>
      </c>
      <c r="AU247" s="17" t="s">
        <v>86</v>
      </c>
    </row>
    <row r="248" s="2" customFormat="1">
      <c r="A248" s="38"/>
      <c r="B248" s="39"/>
      <c r="C248" s="40"/>
      <c r="D248" s="219" t="s">
        <v>163</v>
      </c>
      <c r="E248" s="40"/>
      <c r="F248" s="226" t="s">
        <v>492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86</v>
      </c>
    </row>
    <row r="249" s="2" customFormat="1" ht="24.15" customHeight="1">
      <c r="A249" s="38"/>
      <c r="B249" s="39"/>
      <c r="C249" s="205" t="s">
        <v>493</v>
      </c>
      <c r="D249" s="205" t="s">
        <v>155</v>
      </c>
      <c r="E249" s="206" t="s">
        <v>494</v>
      </c>
      <c r="F249" s="207" t="s">
        <v>495</v>
      </c>
      <c r="G249" s="208" t="s">
        <v>407</v>
      </c>
      <c r="H249" s="209">
        <v>4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9.9900000000000002E-05</v>
      </c>
      <c r="R249" s="215">
        <f>Q249*H249</f>
        <v>0.00039960000000000001</v>
      </c>
      <c r="S249" s="215">
        <v>2.4100000000000001</v>
      </c>
      <c r="T249" s="216">
        <f>S249*H249</f>
        <v>9.6400000000000006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175</v>
      </c>
      <c r="AT249" s="217" t="s">
        <v>155</v>
      </c>
      <c r="AU249" s="217" t="s">
        <v>86</v>
      </c>
      <c r="AY249" s="17" t="s">
        <v>152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175</v>
      </c>
      <c r="BM249" s="217" t="s">
        <v>496</v>
      </c>
    </row>
    <row r="250" s="2" customFormat="1">
      <c r="A250" s="38"/>
      <c r="B250" s="39"/>
      <c r="C250" s="40"/>
      <c r="D250" s="219" t="s">
        <v>160</v>
      </c>
      <c r="E250" s="40"/>
      <c r="F250" s="220" t="s">
        <v>497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2" customFormat="1">
      <c r="A251" s="38"/>
      <c r="B251" s="39"/>
      <c r="C251" s="40"/>
      <c r="D251" s="224" t="s">
        <v>161</v>
      </c>
      <c r="E251" s="40"/>
      <c r="F251" s="225" t="s">
        <v>498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161</v>
      </c>
      <c r="AU251" s="17" t="s">
        <v>86</v>
      </c>
    </row>
    <row r="252" s="2" customFormat="1">
      <c r="A252" s="38"/>
      <c r="B252" s="39"/>
      <c r="C252" s="40"/>
      <c r="D252" s="219" t="s">
        <v>163</v>
      </c>
      <c r="E252" s="40"/>
      <c r="F252" s="226" t="s">
        <v>499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86</v>
      </c>
    </row>
    <row r="253" s="13" customFormat="1">
      <c r="A253" s="13"/>
      <c r="B253" s="227"/>
      <c r="C253" s="228"/>
      <c r="D253" s="219" t="s">
        <v>237</v>
      </c>
      <c r="E253" s="229" t="s">
        <v>19</v>
      </c>
      <c r="F253" s="230" t="s">
        <v>500</v>
      </c>
      <c r="G253" s="228"/>
      <c r="H253" s="231">
        <v>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237</v>
      </c>
      <c r="AU253" s="237" t="s">
        <v>86</v>
      </c>
      <c r="AV253" s="13" t="s">
        <v>86</v>
      </c>
      <c r="AW253" s="13" t="s">
        <v>37</v>
      </c>
      <c r="AX253" s="13" t="s">
        <v>84</v>
      </c>
      <c r="AY253" s="237" t="s">
        <v>152</v>
      </c>
    </row>
    <row r="254" s="2" customFormat="1" ht="24.15" customHeight="1">
      <c r="A254" s="38"/>
      <c r="B254" s="39"/>
      <c r="C254" s="205" t="s">
        <v>501</v>
      </c>
      <c r="D254" s="205" t="s">
        <v>155</v>
      </c>
      <c r="E254" s="206" t="s">
        <v>502</v>
      </c>
      <c r="F254" s="207" t="s">
        <v>503</v>
      </c>
      <c r="G254" s="208" t="s">
        <v>407</v>
      </c>
      <c r="H254" s="209">
        <v>5.4000000000000004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2.4100000000000001</v>
      </c>
      <c r="T254" s="216">
        <f>S254*H254</f>
        <v>13.014000000000001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175</v>
      </c>
      <c r="AT254" s="217" t="s">
        <v>155</v>
      </c>
      <c r="AU254" s="217" t="s">
        <v>86</v>
      </c>
      <c r="AY254" s="17" t="s">
        <v>152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175</v>
      </c>
      <c r="BM254" s="217" t="s">
        <v>504</v>
      </c>
    </row>
    <row r="255" s="2" customFormat="1">
      <c r="A255" s="38"/>
      <c r="B255" s="39"/>
      <c r="C255" s="40"/>
      <c r="D255" s="219" t="s">
        <v>160</v>
      </c>
      <c r="E255" s="40"/>
      <c r="F255" s="220" t="s">
        <v>505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>
      <c r="A256" s="38"/>
      <c r="B256" s="39"/>
      <c r="C256" s="40"/>
      <c r="D256" s="224" t="s">
        <v>161</v>
      </c>
      <c r="E256" s="40"/>
      <c r="F256" s="225" t="s">
        <v>506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86</v>
      </c>
    </row>
    <row r="257" s="2" customFormat="1">
      <c r="A257" s="38"/>
      <c r="B257" s="39"/>
      <c r="C257" s="40"/>
      <c r="D257" s="219" t="s">
        <v>163</v>
      </c>
      <c r="E257" s="40"/>
      <c r="F257" s="226" t="s">
        <v>507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163</v>
      </c>
      <c r="AU257" s="17" t="s">
        <v>86</v>
      </c>
    </row>
    <row r="258" s="13" customFormat="1">
      <c r="A258" s="13"/>
      <c r="B258" s="227"/>
      <c r="C258" s="228"/>
      <c r="D258" s="219" t="s">
        <v>237</v>
      </c>
      <c r="E258" s="229" t="s">
        <v>19</v>
      </c>
      <c r="F258" s="230" t="s">
        <v>508</v>
      </c>
      <c r="G258" s="228"/>
      <c r="H258" s="231">
        <v>5.4000000000000004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237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152</v>
      </c>
    </row>
    <row r="259" s="12" customFormat="1" ht="22.8" customHeight="1">
      <c r="A259" s="12"/>
      <c r="B259" s="189"/>
      <c r="C259" s="190"/>
      <c r="D259" s="191" t="s">
        <v>75</v>
      </c>
      <c r="E259" s="203" t="s">
        <v>509</v>
      </c>
      <c r="F259" s="203" t="s">
        <v>510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SUM(P260:P304)</f>
        <v>0</v>
      </c>
      <c r="Q259" s="197"/>
      <c r="R259" s="198">
        <f>SUM(R260:R304)</f>
        <v>0</v>
      </c>
      <c r="S259" s="197"/>
      <c r="T259" s="199">
        <f>SUM(T260:T304)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84</v>
      </c>
      <c r="AT259" s="201" t="s">
        <v>75</v>
      </c>
      <c r="AU259" s="201" t="s">
        <v>84</v>
      </c>
      <c r="AY259" s="200" t="s">
        <v>152</v>
      </c>
      <c r="BK259" s="202">
        <f>SUM(BK260:BK304)</f>
        <v>0</v>
      </c>
    </row>
    <row r="260" s="2" customFormat="1" ht="24.15" customHeight="1">
      <c r="A260" s="38"/>
      <c r="B260" s="39"/>
      <c r="C260" s="205" t="s">
        <v>511</v>
      </c>
      <c r="D260" s="205" t="s">
        <v>155</v>
      </c>
      <c r="E260" s="206" t="s">
        <v>512</v>
      </c>
      <c r="F260" s="207" t="s">
        <v>513</v>
      </c>
      <c r="G260" s="208" t="s">
        <v>514</v>
      </c>
      <c r="H260" s="209">
        <v>1586.653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175</v>
      </c>
      <c r="AT260" s="217" t="s">
        <v>155</v>
      </c>
      <c r="AU260" s="217" t="s">
        <v>86</v>
      </c>
      <c r="AY260" s="17" t="s">
        <v>152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175</v>
      </c>
      <c r="BM260" s="217" t="s">
        <v>515</v>
      </c>
    </row>
    <row r="261" s="2" customFormat="1">
      <c r="A261" s="38"/>
      <c r="B261" s="39"/>
      <c r="C261" s="40"/>
      <c r="D261" s="219" t="s">
        <v>160</v>
      </c>
      <c r="E261" s="40"/>
      <c r="F261" s="220" t="s">
        <v>516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2" customFormat="1">
      <c r="A262" s="38"/>
      <c r="B262" s="39"/>
      <c r="C262" s="40"/>
      <c r="D262" s="224" t="s">
        <v>161</v>
      </c>
      <c r="E262" s="40"/>
      <c r="F262" s="225" t="s">
        <v>517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161</v>
      </c>
      <c r="AU262" s="17" t="s">
        <v>86</v>
      </c>
    </row>
    <row r="263" s="13" customFormat="1">
      <c r="A263" s="13"/>
      <c r="B263" s="227"/>
      <c r="C263" s="228"/>
      <c r="D263" s="219" t="s">
        <v>237</v>
      </c>
      <c r="E263" s="229" t="s">
        <v>19</v>
      </c>
      <c r="F263" s="230" t="s">
        <v>518</v>
      </c>
      <c r="G263" s="228"/>
      <c r="H263" s="231">
        <v>1586.653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237</v>
      </c>
      <c r="AU263" s="237" t="s">
        <v>86</v>
      </c>
      <c r="AV263" s="13" t="s">
        <v>86</v>
      </c>
      <c r="AW263" s="13" t="s">
        <v>37</v>
      </c>
      <c r="AX263" s="13" t="s">
        <v>84</v>
      </c>
      <c r="AY263" s="237" t="s">
        <v>152</v>
      </c>
    </row>
    <row r="264" s="2" customFormat="1" ht="24.15" customHeight="1">
      <c r="A264" s="38"/>
      <c r="B264" s="39"/>
      <c r="C264" s="205" t="s">
        <v>383</v>
      </c>
      <c r="D264" s="205" t="s">
        <v>155</v>
      </c>
      <c r="E264" s="206" t="s">
        <v>519</v>
      </c>
      <c r="F264" s="207" t="s">
        <v>520</v>
      </c>
      <c r="G264" s="208" t="s">
        <v>514</v>
      </c>
      <c r="H264" s="209">
        <v>7933.2650000000003</v>
      </c>
      <c r="I264" s="210"/>
      <c r="J264" s="211">
        <f>ROUND(I264*H264,2)</f>
        <v>0</v>
      </c>
      <c r="K264" s="212"/>
      <c r="L264" s="44"/>
      <c r="M264" s="213" t="s">
        <v>19</v>
      </c>
      <c r="N264" s="214" t="s">
        <v>47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175</v>
      </c>
      <c r="AT264" s="217" t="s">
        <v>155</v>
      </c>
      <c r="AU264" s="217" t="s">
        <v>86</v>
      </c>
      <c r="AY264" s="17" t="s">
        <v>152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84</v>
      </c>
      <c r="BK264" s="218">
        <f>ROUND(I264*H264,2)</f>
        <v>0</v>
      </c>
      <c r="BL264" s="17" t="s">
        <v>175</v>
      </c>
      <c r="BM264" s="217" t="s">
        <v>521</v>
      </c>
    </row>
    <row r="265" s="2" customFormat="1">
      <c r="A265" s="38"/>
      <c r="B265" s="39"/>
      <c r="C265" s="40"/>
      <c r="D265" s="219" t="s">
        <v>160</v>
      </c>
      <c r="E265" s="40"/>
      <c r="F265" s="220" t="s">
        <v>522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86</v>
      </c>
    </row>
    <row r="266" s="2" customFormat="1">
      <c r="A266" s="38"/>
      <c r="B266" s="39"/>
      <c r="C266" s="40"/>
      <c r="D266" s="224" t="s">
        <v>161</v>
      </c>
      <c r="E266" s="40"/>
      <c r="F266" s="225" t="s">
        <v>523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161</v>
      </c>
      <c r="AU266" s="17" t="s">
        <v>86</v>
      </c>
    </row>
    <row r="267" s="2" customFormat="1">
      <c r="A267" s="38"/>
      <c r="B267" s="39"/>
      <c r="C267" s="40"/>
      <c r="D267" s="219" t="s">
        <v>163</v>
      </c>
      <c r="E267" s="40"/>
      <c r="F267" s="226" t="s">
        <v>524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163</v>
      </c>
      <c r="AU267" s="17" t="s">
        <v>86</v>
      </c>
    </row>
    <row r="268" s="13" customFormat="1">
      <c r="A268" s="13"/>
      <c r="B268" s="227"/>
      <c r="C268" s="228"/>
      <c r="D268" s="219" t="s">
        <v>237</v>
      </c>
      <c r="E268" s="229" t="s">
        <v>19</v>
      </c>
      <c r="F268" s="230" t="s">
        <v>525</v>
      </c>
      <c r="G268" s="228"/>
      <c r="H268" s="231">
        <v>1586.653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237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152</v>
      </c>
    </row>
    <row r="269" s="13" customFormat="1">
      <c r="A269" s="13"/>
      <c r="B269" s="227"/>
      <c r="C269" s="228"/>
      <c r="D269" s="219" t="s">
        <v>237</v>
      </c>
      <c r="E269" s="228"/>
      <c r="F269" s="230" t="s">
        <v>526</v>
      </c>
      <c r="G269" s="228"/>
      <c r="H269" s="231">
        <v>7933.2650000000003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237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152</v>
      </c>
    </row>
    <row r="270" s="2" customFormat="1" ht="33" customHeight="1">
      <c r="A270" s="38"/>
      <c r="B270" s="39"/>
      <c r="C270" s="205" t="s">
        <v>527</v>
      </c>
      <c r="D270" s="205" t="s">
        <v>155</v>
      </c>
      <c r="E270" s="206" t="s">
        <v>528</v>
      </c>
      <c r="F270" s="207" t="s">
        <v>529</v>
      </c>
      <c r="G270" s="208" t="s">
        <v>514</v>
      </c>
      <c r="H270" s="209">
        <v>810.67899999999997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47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175</v>
      </c>
      <c r="AT270" s="217" t="s">
        <v>155</v>
      </c>
      <c r="AU270" s="217" t="s">
        <v>86</v>
      </c>
      <c r="AY270" s="17" t="s">
        <v>152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84</v>
      </c>
      <c r="BK270" s="218">
        <f>ROUND(I270*H270,2)</f>
        <v>0</v>
      </c>
      <c r="BL270" s="17" t="s">
        <v>175</v>
      </c>
      <c r="BM270" s="217" t="s">
        <v>530</v>
      </c>
    </row>
    <row r="271" s="2" customFormat="1">
      <c r="A271" s="38"/>
      <c r="B271" s="39"/>
      <c r="C271" s="40"/>
      <c r="D271" s="219" t="s">
        <v>160</v>
      </c>
      <c r="E271" s="40"/>
      <c r="F271" s="220" t="s">
        <v>531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86</v>
      </c>
    </row>
    <row r="272" s="2" customFormat="1">
      <c r="A272" s="38"/>
      <c r="B272" s="39"/>
      <c r="C272" s="40"/>
      <c r="D272" s="224" t="s">
        <v>161</v>
      </c>
      <c r="E272" s="40"/>
      <c r="F272" s="225" t="s">
        <v>532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161</v>
      </c>
      <c r="AU272" s="17" t="s">
        <v>86</v>
      </c>
    </row>
    <row r="273" s="13" customFormat="1">
      <c r="A273" s="13"/>
      <c r="B273" s="227"/>
      <c r="C273" s="228"/>
      <c r="D273" s="219" t="s">
        <v>237</v>
      </c>
      <c r="E273" s="229" t="s">
        <v>19</v>
      </c>
      <c r="F273" s="230" t="s">
        <v>533</v>
      </c>
      <c r="G273" s="228"/>
      <c r="H273" s="231">
        <v>53.520000000000003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237</v>
      </c>
      <c r="AU273" s="237" t="s">
        <v>86</v>
      </c>
      <c r="AV273" s="13" t="s">
        <v>86</v>
      </c>
      <c r="AW273" s="13" t="s">
        <v>37</v>
      </c>
      <c r="AX273" s="13" t="s">
        <v>76</v>
      </c>
      <c r="AY273" s="237" t="s">
        <v>152</v>
      </c>
    </row>
    <row r="274" s="13" customFormat="1">
      <c r="A274" s="13"/>
      <c r="B274" s="227"/>
      <c r="C274" s="228"/>
      <c r="D274" s="219" t="s">
        <v>237</v>
      </c>
      <c r="E274" s="229" t="s">
        <v>19</v>
      </c>
      <c r="F274" s="230" t="s">
        <v>534</v>
      </c>
      <c r="G274" s="228"/>
      <c r="H274" s="231">
        <v>11.5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237</v>
      </c>
      <c r="AU274" s="237" t="s">
        <v>86</v>
      </c>
      <c r="AV274" s="13" t="s">
        <v>86</v>
      </c>
      <c r="AW274" s="13" t="s">
        <v>37</v>
      </c>
      <c r="AX274" s="13" t="s">
        <v>76</v>
      </c>
      <c r="AY274" s="237" t="s">
        <v>152</v>
      </c>
    </row>
    <row r="275" s="13" customFormat="1">
      <c r="A275" s="13"/>
      <c r="B275" s="227"/>
      <c r="C275" s="228"/>
      <c r="D275" s="219" t="s">
        <v>237</v>
      </c>
      <c r="E275" s="229" t="s">
        <v>19</v>
      </c>
      <c r="F275" s="230" t="s">
        <v>535</v>
      </c>
      <c r="G275" s="228"/>
      <c r="H275" s="231">
        <v>719.66999999999996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237</v>
      </c>
      <c r="AU275" s="237" t="s">
        <v>86</v>
      </c>
      <c r="AV275" s="13" t="s">
        <v>86</v>
      </c>
      <c r="AW275" s="13" t="s">
        <v>37</v>
      </c>
      <c r="AX275" s="13" t="s">
        <v>76</v>
      </c>
      <c r="AY275" s="237" t="s">
        <v>152</v>
      </c>
    </row>
    <row r="276" s="13" customFormat="1">
      <c r="A276" s="13"/>
      <c r="B276" s="227"/>
      <c r="C276" s="228"/>
      <c r="D276" s="219" t="s">
        <v>237</v>
      </c>
      <c r="E276" s="229" t="s">
        <v>19</v>
      </c>
      <c r="F276" s="230" t="s">
        <v>536</v>
      </c>
      <c r="G276" s="228"/>
      <c r="H276" s="231">
        <v>1.0109999999999999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237</v>
      </c>
      <c r="AU276" s="237" t="s">
        <v>86</v>
      </c>
      <c r="AV276" s="13" t="s">
        <v>86</v>
      </c>
      <c r="AW276" s="13" t="s">
        <v>37</v>
      </c>
      <c r="AX276" s="13" t="s">
        <v>76</v>
      </c>
      <c r="AY276" s="237" t="s">
        <v>152</v>
      </c>
    </row>
    <row r="277" s="13" customFormat="1">
      <c r="A277" s="13"/>
      <c r="B277" s="227"/>
      <c r="C277" s="228"/>
      <c r="D277" s="219" t="s">
        <v>237</v>
      </c>
      <c r="E277" s="229" t="s">
        <v>19</v>
      </c>
      <c r="F277" s="230" t="s">
        <v>537</v>
      </c>
      <c r="G277" s="228"/>
      <c r="H277" s="231">
        <v>24.978000000000002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237</v>
      </c>
      <c r="AU277" s="237" t="s">
        <v>86</v>
      </c>
      <c r="AV277" s="13" t="s">
        <v>86</v>
      </c>
      <c r="AW277" s="13" t="s">
        <v>37</v>
      </c>
      <c r="AX277" s="13" t="s">
        <v>76</v>
      </c>
      <c r="AY277" s="237" t="s">
        <v>152</v>
      </c>
    </row>
    <row r="278" s="14" customFormat="1">
      <c r="A278" s="14"/>
      <c r="B278" s="242"/>
      <c r="C278" s="243"/>
      <c r="D278" s="219" t="s">
        <v>237</v>
      </c>
      <c r="E278" s="244" t="s">
        <v>19</v>
      </c>
      <c r="F278" s="245" t="s">
        <v>302</v>
      </c>
      <c r="G278" s="243"/>
      <c r="H278" s="246">
        <v>810.67899999999997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237</v>
      </c>
      <c r="AU278" s="252" t="s">
        <v>86</v>
      </c>
      <c r="AV278" s="14" t="s">
        <v>175</v>
      </c>
      <c r="AW278" s="14" t="s">
        <v>37</v>
      </c>
      <c r="AX278" s="14" t="s">
        <v>84</v>
      </c>
      <c r="AY278" s="252" t="s">
        <v>152</v>
      </c>
    </row>
    <row r="279" s="2" customFormat="1" ht="37.8" customHeight="1">
      <c r="A279" s="38"/>
      <c r="B279" s="39"/>
      <c r="C279" s="205" t="s">
        <v>538</v>
      </c>
      <c r="D279" s="205" t="s">
        <v>155</v>
      </c>
      <c r="E279" s="206" t="s">
        <v>539</v>
      </c>
      <c r="F279" s="207" t="s">
        <v>540</v>
      </c>
      <c r="G279" s="208" t="s">
        <v>514</v>
      </c>
      <c r="H279" s="209">
        <v>23.5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175</v>
      </c>
      <c r="AT279" s="217" t="s">
        <v>155</v>
      </c>
      <c r="AU279" s="217" t="s">
        <v>86</v>
      </c>
      <c r="AY279" s="17" t="s">
        <v>152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175</v>
      </c>
      <c r="BM279" s="217" t="s">
        <v>541</v>
      </c>
    </row>
    <row r="280" s="2" customFormat="1">
      <c r="A280" s="38"/>
      <c r="B280" s="39"/>
      <c r="C280" s="40"/>
      <c r="D280" s="219" t="s">
        <v>160</v>
      </c>
      <c r="E280" s="40"/>
      <c r="F280" s="220" t="s">
        <v>542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160</v>
      </c>
      <c r="AU280" s="17" t="s">
        <v>86</v>
      </c>
    </row>
    <row r="281" s="2" customFormat="1">
      <c r="A281" s="38"/>
      <c r="B281" s="39"/>
      <c r="C281" s="40"/>
      <c r="D281" s="224" t="s">
        <v>161</v>
      </c>
      <c r="E281" s="40"/>
      <c r="F281" s="225" t="s">
        <v>543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161</v>
      </c>
      <c r="AU281" s="17" t="s">
        <v>86</v>
      </c>
    </row>
    <row r="282" s="13" customFormat="1">
      <c r="A282" s="13"/>
      <c r="B282" s="227"/>
      <c r="C282" s="228"/>
      <c r="D282" s="219" t="s">
        <v>237</v>
      </c>
      <c r="E282" s="229" t="s">
        <v>19</v>
      </c>
      <c r="F282" s="230" t="s">
        <v>544</v>
      </c>
      <c r="G282" s="228"/>
      <c r="H282" s="231">
        <v>10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237</v>
      </c>
      <c r="AU282" s="237" t="s">
        <v>86</v>
      </c>
      <c r="AV282" s="13" t="s">
        <v>86</v>
      </c>
      <c r="AW282" s="13" t="s">
        <v>37</v>
      </c>
      <c r="AX282" s="13" t="s">
        <v>76</v>
      </c>
      <c r="AY282" s="237" t="s">
        <v>152</v>
      </c>
    </row>
    <row r="283" s="13" customFormat="1">
      <c r="A283" s="13"/>
      <c r="B283" s="227"/>
      <c r="C283" s="228"/>
      <c r="D283" s="219" t="s">
        <v>237</v>
      </c>
      <c r="E283" s="229" t="s">
        <v>19</v>
      </c>
      <c r="F283" s="230" t="s">
        <v>545</v>
      </c>
      <c r="G283" s="228"/>
      <c r="H283" s="231">
        <v>13.5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237</v>
      </c>
      <c r="AU283" s="237" t="s">
        <v>86</v>
      </c>
      <c r="AV283" s="13" t="s">
        <v>86</v>
      </c>
      <c r="AW283" s="13" t="s">
        <v>37</v>
      </c>
      <c r="AX283" s="13" t="s">
        <v>76</v>
      </c>
      <c r="AY283" s="237" t="s">
        <v>152</v>
      </c>
    </row>
    <row r="284" s="14" customFormat="1">
      <c r="A284" s="14"/>
      <c r="B284" s="242"/>
      <c r="C284" s="243"/>
      <c r="D284" s="219" t="s">
        <v>237</v>
      </c>
      <c r="E284" s="244" t="s">
        <v>19</v>
      </c>
      <c r="F284" s="245" t="s">
        <v>302</v>
      </c>
      <c r="G284" s="243"/>
      <c r="H284" s="246">
        <v>23.5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237</v>
      </c>
      <c r="AU284" s="252" t="s">
        <v>86</v>
      </c>
      <c r="AV284" s="14" t="s">
        <v>175</v>
      </c>
      <c r="AW284" s="14" t="s">
        <v>37</v>
      </c>
      <c r="AX284" s="14" t="s">
        <v>84</v>
      </c>
      <c r="AY284" s="252" t="s">
        <v>152</v>
      </c>
    </row>
    <row r="285" s="2" customFormat="1" ht="24.15" customHeight="1">
      <c r="A285" s="38"/>
      <c r="B285" s="39"/>
      <c r="C285" s="205" t="s">
        <v>546</v>
      </c>
      <c r="D285" s="205" t="s">
        <v>155</v>
      </c>
      <c r="E285" s="206" t="s">
        <v>547</v>
      </c>
      <c r="F285" s="207" t="s">
        <v>548</v>
      </c>
      <c r="G285" s="208" t="s">
        <v>514</v>
      </c>
      <c r="H285" s="209">
        <v>261.75799999999998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175</v>
      </c>
      <c r="AT285" s="217" t="s">
        <v>155</v>
      </c>
      <c r="AU285" s="217" t="s">
        <v>86</v>
      </c>
      <c r="AY285" s="17" t="s">
        <v>152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175</v>
      </c>
      <c r="BM285" s="217" t="s">
        <v>549</v>
      </c>
    </row>
    <row r="286" s="2" customFormat="1">
      <c r="A286" s="38"/>
      <c r="B286" s="39"/>
      <c r="C286" s="40"/>
      <c r="D286" s="219" t="s">
        <v>160</v>
      </c>
      <c r="E286" s="40"/>
      <c r="F286" s="220" t="s">
        <v>550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160</v>
      </c>
      <c r="AU286" s="17" t="s">
        <v>86</v>
      </c>
    </row>
    <row r="287" s="2" customFormat="1">
      <c r="A287" s="38"/>
      <c r="B287" s="39"/>
      <c r="C287" s="40"/>
      <c r="D287" s="224" t="s">
        <v>161</v>
      </c>
      <c r="E287" s="40"/>
      <c r="F287" s="225" t="s">
        <v>551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161</v>
      </c>
      <c r="AU287" s="17" t="s">
        <v>86</v>
      </c>
    </row>
    <row r="288" s="13" customFormat="1">
      <c r="A288" s="13"/>
      <c r="B288" s="227"/>
      <c r="C288" s="228"/>
      <c r="D288" s="219" t="s">
        <v>237</v>
      </c>
      <c r="E288" s="229" t="s">
        <v>19</v>
      </c>
      <c r="F288" s="230" t="s">
        <v>552</v>
      </c>
      <c r="G288" s="228"/>
      <c r="H288" s="231">
        <v>225.19999999999999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237</v>
      </c>
      <c r="AU288" s="237" t="s">
        <v>86</v>
      </c>
      <c r="AV288" s="13" t="s">
        <v>86</v>
      </c>
      <c r="AW288" s="13" t="s">
        <v>37</v>
      </c>
      <c r="AX288" s="13" t="s">
        <v>76</v>
      </c>
      <c r="AY288" s="237" t="s">
        <v>152</v>
      </c>
    </row>
    <row r="289" s="13" customFormat="1">
      <c r="A289" s="13"/>
      <c r="B289" s="227"/>
      <c r="C289" s="228"/>
      <c r="D289" s="219" t="s">
        <v>237</v>
      </c>
      <c r="E289" s="229" t="s">
        <v>19</v>
      </c>
      <c r="F289" s="230" t="s">
        <v>553</v>
      </c>
      <c r="G289" s="228"/>
      <c r="H289" s="231">
        <v>12.539999999999999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237</v>
      </c>
      <c r="AU289" s="237" t="s">
        <v>86</v>
      </c>
      <c r="AV289" s="13" t="s">
        <v>86</v>
      </c>
      <c r="AW289" s="13" t="s">
        <v>37</v>
      </c>
      <c r="AX289" s="13" t="s">
        <v>76</v>
      </c>
      <c r="AY289" s="237" t="s">
        <v>152</v>
      </c>
    </row>
    <row r="290" s="13" customFormat="1">
      <c r="A290" s="13"/>
      <c r="B290" s="227"/>
      <c r="C290" s="228"/>
      <c r="D290" s="219" t="s">
        <v>237</v>
      </c>
      <c r="E290" s="229" t="s">
        <v>19</v>
      </c>
      <c r="F290" s="230" t="s">
        <v>554</v>
      </c>
      <c r="G290" s="228"/>
      <c r="H290" s="231">
        <v>14.976000000000001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237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152</v>
      </c>
    </row>
    <row r="291" s="13" customFormat="1">
      <c r="A291" s="13"/>
      <c r="B291" s="227"/>
      <c r="C291" s="228"/>
      <c r="D291" s="219" t="s">
        <v>237</v>
      </c>
      <c r="E291" s="229" t="s">
        <v>19</v>
      </c>
      <c r="F291" s="230" t="s">
        <v>555</v>
      </c>
      <c r="G291" s="228"/>
      <c r="H291" s="231">
        <v>9.0419999999999998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237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152</v>
      </c>
    </row>
    <row r="292" s="14" customFormat="1">
      <c r="A292" s="14"/>
      <c r="B292" s="242"/>
      <c r="C292" s="243"/>
      <c r="D292" s="219" t="s">
        <v>237</v>
      </c>
      <c r="E292" s="244" t="s">
        <v>19</v>
      </c>
      <c r="F292" s="245" t="s">
        <v>302</v>
      </c>
      <c r="G292" s="243"/>
      <c r="H292" s="246">
        <v>261.75799999999998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237</v>
      </c>
      <c r="AU292" s="252" t="s">
        <v>86</v>
      </c>
      <c r="AV292" s="14" t="s">
        <v>175</v>
      </c>
      <c r="AW292" s="14" t="s">
        <v>37</v>
      </c>
      <c r="AX292" s="14" t="s">
        <v>84</v>
      </c>
      <c r="AY292" s="252" t="s">
        <v>152</v>
      </c>
    </row>
    <row r="293" s="2" customFormat="1" ht="33" customHeight="1">
      <c r="A293" s="38"/>
      <c r="B293" s="39"/>
      <c r="C293" s="205" t="s">
        <v>556</v>
      </c>
      <c r="D293" s="205" t="s">
        <v>155</v>
      </c>
      <c r="E293" s="206" t="s">
        <v>557</v>
      </c>
      <c r="F293" s="207" t="s">
        <v>558</v>
      </c>
      <c r="G293" s="208" t="s">
        <v>514</v>
      </c>
      <c r="H293" s="209">
        <v>25.356000000000002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175</v>
      </c>
      <c r="AT293" s="217" t="s">
        <v>155</v>
      </c>
      <c r="AU293" s="217" t="s">
        <v>86</v>
      </c>
      <c r="AY293" s="17" t="s">
        <v>152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175</v>
      </c>
      <c r="BM293" s="217" t="s">
        <v>559</v>
      </c>
    </row>
    <row r="294" s="2" customFormat="1">
      <c r="A294" s="38"/>
      <c r="B294" s="39"/>
      <c r="C294" s="40"/>
      <c r="D294" s="219" t="s">
        <v>160</v>
      </c>
      <c r="E294" s="40"/>
      <c r="F294" s="220" t="s">
        <v>560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160</v>
      </c>
      <c r="AU294" s="17" t="s">
        <v>86</v>
      </c>
    </row>
    <row r="295" s="2" customFormat="1">
      <c r="A295" s="38"/>
      <c r="B295" s="39"/>
      <c r="C295" s="40"/>
      <c r="D295" s="224" t="s">
        <v>161</v>
      </c>
      <c r="E295" s="40"/>
      <c r="F295" s="225" t="s">
        <v>561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161</v>
      </c>
      <c r="AU295" s="17" t="s">
        <v>86</v>
      </c>
    </row>
    <row r="296" s="13" customFormat="1">
      <c r="A296" s="13"/>
      <c r="B296" s="227"/>
      <c r="C296" s="228"/>
      <c r="D296" s="219" t="s">
        <v>237</v>
      </c>
      <c r="E296" s="229" t="s">
        <v>19</v>
      </c>
      <c r="F296" s="230" t="s">
        <v>562</v>
      </c>
      <c r="G296" s="228"/>
      <c r="H296" s="231">
        <v>0.10000000000000001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237</v>
      </c>
      <c r="AU296" s="237" t="s">
        <v>86</v>
      </c>
      <c r="AV296" s="13" t="s">
        <v>86</v>
      </c>
      <c r="AW296" s="13" t="s">
        <v>37</v>
      </c>
      <c r="AX296" s="13" t="s">
        <v>76</v>
      </c>
      <c r="AY296" s="237" t="s">
        <v>152</v>
      </c>
    </row>
    <row r="297" s="13" customFormat="1">
      <c r="A297" s="13"/>
      <c r="B297" s="227"/>
      <c r="C297" s="228"/>
      <c r="D297" s="219" t="s">
        <v>237</v>
      </c>
      <c r="E297" s="229" t="s">
        <v>19</v>
      </c>
      <c r="F297" s="230" t="s">
        <v>563</v>
      </c>
      <c r="G297" s="228"/>
      <c r="H297" s="231">
        <v>25.256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237</v>
      </c>
      <c r="AU297" s="237" t="s">
        <v>86</v>
      </c>
      <c r="AV297" s="13" t="s">
        <v>86</v>
      </c>
      <c r="AW297" s="13" t="s">
        <v>37</v>
      </c>
      <c r="AX297" s="13" t="s">
        <v>76</v>
      </c>
      <c r="AY297" s="237" t="s">
        <v>152</v>
      </c>
    </row>
    <row r="298" s="14" customFormat="1">
      <c r="A298" s="14"/>
      <c r="B298" s="242"/>
      <c r="C298" s="243"/>
      <c r="D298" s="219" t="s">
        <v>237</v>
      </c>
      <c r="E298" s="244" t="s">
        <v>19</v>
      </c>
      <c r="F298" s="245" t="s">
        <v>302</v>
      </c>
      <c r="G298" s="243"/>
      <c r="H298" s="246">
        <v>25.356000000000002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237</v>
      </c>
      <c r="AU298" s="252" t="s">
        <v>86</v>
      </c>
      <c r="AV298" s="14" t="s">
        <v>175</v>
      </c>
      <c r="AW298" s="14" t="s">
        <v>37</v>
      </c>
      <c r="AX298" s="14" t="s">
        <v>84</v>
      </c>
      <c r="AY298" s="252" t="s">
        <v>152</v>
      </c>
    </row>
    <row r="299" s="2" customFormat="1" ht="33" customHeight="1">
      <c r="A299" s="38"/>
      <c r="B299" s="39"/>
      <c r="C299" s="205" t="s">
        <v>564</v>
      </c>
      <c r="D299" s="205" t="s">
        <v>155</v>
      </c>
      <c r="E299" s="206" t="s">
        <v>565</v>
      </c>
      <c r="F299" s="207" t="s">
        <v>566</v>
      </c>
      <c r="G299" s="208" t="s">
        <v>514</v>
      </c>
      <c r="H299" s="209">
        <v>462.60000000000002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47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175</v>
      </c>
      <c r="AT299" s="217" t="s">
        <v>155</v>
      </c>
      <c r="AU299" s="217" t="s">
        <v>86</v>
      </c>
      <c r="AY299" s="17" t="s">
        <v>152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84</v>
      </c>
      <c r="BK299" s="218">
        <f>ROUND(I299*H299,2)</f>
        <v>0</v>
      </c>
      <c r="BL299" s="17" t="s">
        <v>175</v>
      </c>
      <c r="BM299" s="217" t="s">
        <v>567</v>
      </c>
    </row>
    <row r="300" s="2" customFormat="1">
      <c r="A300" s="38"/>
      <c r="B300" s="39"/>
      <c r="C300" s="40"/>
      <c r="D300" s="219" t="s">
        <v>160</v>
      </c>
      <c r="E300" s="40"/>
      <c r="F300" s="220" t="s">
        <v>568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160</v>
      </c>
      <c r="AU300" s="17" t="s">
        <v>86</v>
      </c>
    </row>
    <row r="301" s="2" customFormat="1">
      <c r="A301" s="38"/>
      <c r="B301" s="39"/>
      <c r="C301" s="40"/>
      <c r="D301" s="224" t="s">
        <v>161</v>
      </c>
      <c r="E301" s="40"/>
      <c r="F301" s="225" t="s">
        <v>569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86</v>
      </c>
    </row>
    <row r="302" s="13" customFormat="1">
      <c r="A302" s="13"/>
      <c r="B302" s="227"/>
      <c r="C302" s="228"/>
      <c r="D302" s="219" t="s">
        <v>237</v>
      </c>
      <c r="E302" s="229" t="s">
        <v>19</v>
      </c>
      <c r="F302" s="230" t="s">
        <v>570</v>
      </c>
      <c r="G302" s="228"/>
      <c r="H302" s="231">
        <v>340.07999999999998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237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152</v>
      </c>
    </row>
    <row r="303" s="13" customFormat="1">
      <c r="A303" s="13"/>
      <c r="B303" s="227"/>
      <c r="C303" s="228"/>
      <c r="D303" s="219" t="s">
        <v>237</v>
      </c>
      <c r="E303" s="229" t="s">
        <v>19</v>
      </c>
      <c r="F303" s="230" t="s">
        <v>571</v>
      </c>
      <c r="G303" s="228"/>
      <c r="H303" s="231">
        <v>122.52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237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152</v>
      </c>
    </row>
    <row r="304" s="14" customFormat="1">
      <c r="A304" s="14"/>
      <c r="B304" s="242"/>
      <c r="C304" s="243"/>
      <c r="D304" s="219" t="s">
        <v>237</v>
      </c>
      <c r="E304" s="244" t="s">
        <v>19</v>
      </c>
      <c r="F304" s="245" t="s">
        <v>302</v>
      </c>
      <c r="G304" s="243"/>
      <c r="H304" s="246">
        <v>462.60000000000002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237</v>
      </c>
      <c r="AU304" s="252" t="s">
        <v>86</v>
      </c>
      <c r="AV304" s="14" t="s">
        <v>175</v>
      </c>
      <c r="AW304" s="14" t="s">
        <v>37</v>
      </c>
      <c r="AX304" s="14" t="s">
        <v>84</v>
      </c>
      <c r="AY304" s="252" t="s">
        <v>152</v>
      </c>
    </row>
    <row r="305" s="12" customFormat="1" ht="22.8" customHeight="1">
      <c r="A305" s="12"/>
      <c r="B305" s="189"/>
      <c r="C305" s="190"/>
      <c r="D305" s="191" t="s">
        <v>75</v>
      </c>
      <c r="E305" s="203" t="s">
        <v>572</v>
      </c>
      <c r="F305" s="203" t="s">
        <v>573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SUM(P306:P313)</f>
        <v>0</v>
      </c>
      <c r="Q305" s="197"/>
      <c r="R305" s="198">
        <f>SUM(R306:R313)</f>
        <v>0</v>
      </c>
      <c r="S305" s="197"/>
      <c r="T305" s="199">
        <f>SUM(T306:T313)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84</v>
      </c>
      <c r="AT305" s="201" t="s">
        <v>75</v>
      </c>
      <c r="AU305" s="201" t="s">
        <v>84</v>
      </c>
      <c r="AY305" s="200" t="s">
        <v>152</v>
      </c>
      <c r="BK305" s="202">
        <f>SUM(BK306:BK313)</f>
        <v>0</v>
      </c>
    </row>
    <row r="306" s="2" customFormat="1" ht="33" customHeight="1">
      <c r="A306" s="38"/>
      <c r="B306" s="39"/>
      <c r="C306" s="205" t="s">
        <v>574</v>
      </c>
      <c r="D306" s="205" t="s">
        <v>155</v>
      </c>
      <c r="E306" s="206" t="s">
        <v>575</v>
      </c>
      <c r="F306" s="207" t="s">
        <v>576</v>
      </c>
      <c r="G306" s="208" t="s">
        <v>514</v>
      </c>
      <c r="H306" s="209">
        <v>0.22400000000000001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47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175</v>
      </c>
      <c r="AT306" s="217" t="s">
        <v>155</v>
      </c>
      <c r="AU306" s="217" t="s">
        <v>86</v>
      </c>
      <c r="AY306" s="17" t="s">
        <v>152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84</v>
      </c>
      <c r="BK306" s="218">
        <f>ROUND(I306*H306,2)</f>
        <v>0</v>
      </c>
      <c r="BL306" s="17" t="s">
        <v>175</v>
      </c>
      <c r="BM306" s="217" t="s">
        <v>577</v>
      </c>
    </row>
    <row r="307" s="2" customFormat="1">
      <c r="A307" s="38"/>
      <c r="B307" s="39"/>
      <c r="C307" s="40"/>
      <c r="D307" s="219" t="s">
        <v>160</v>
      </c>
      <c r="E307" s="40"/>
      <c r="F307" s="220" t="s">
        <v>578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160</v>
      </c>
      <c r="AU307" s="17" t="s">
        <v>86</v>
      </c>
    </row>
    <row r="308" s="2" customFormat="1">
      <c r="A308" s="38"/>
      <c r="B308" s="39"/>
      <c r="C308" s="40"/>
      <c r="D308" s="224" t="s">
        <v>161</v>
      </c>
      <c r="E308" s="40"/>
      <c r="F308" s="225" t="s">
        <v>579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161</v>
      </c>
      <c r="AU308" s="17" t="s">
        <v>86</v>
      </c>
    </row>
    <row r="309" s="2" customFormat="1" ht="33" customHeight="1">
      <c r="A309" s="38"/>
      <c r="B309" s="39"/>
      <c r="C309" s="205" t="s">
        <v>580</v>
      </c>
      <c r="D309" s="205" t="s">
        <v>155</v>
      </c>
      <c r="E309" s="206" t="s">
        <v>581</v>
      </c>
      <c r="F309" s="207" t="s">
        <v>582</v>
      </c>
      <c r="G309" s="208" t="s">
        <v>514</v>
      </c>
      <c r="H309" s="209">
        <v>1.1200000000000001</v>
      </c>
      <c r="I309" s="210"/>
      <c r="J309" s="211">
        <f>ROUND(I309*H309,2)</f>
        <v>0</v>
      </c>
      <c r="K309" s="212"/>
      <c r="L309" s="44"/>
      <c r="M309" s="213" t="s">
        <v>19</v>
      </c>
      <c r="N309" s="214" t="s">
        <v>47</v>
      </c>
      <c r="O309" s="84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7" t="s">
        <v>175</v>
      </c>
      <c r="AT309" s="217" t="s">
        <v>155</v>
      </c>
      <c r="AU309" s="217" t="s">
        <v>86</v>
      </c>
      <c r="AY309" s="17" t="s">
        <v>152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7" t="s">
        <v>84</v>
      </c>
      <c r="BK309" s="218">
        <f>ROUND(I309*H309,2)</f>
        <v>0</v>
      </c>
      <c r="BL309" s="17" t="s">
        <v>175</v>
      </c>
      <c r="BM309" s="217" t="s">
        <v>583</v>
      </c>
    </row>
    <row r="310" s="2" customFormat="1">
      <c r="A310" s="38"/>
      <c r="B310" s="39"/>
      <c r="C310" s="40"/>
      <c r="D310" s="219" t="s">
        <v>160</v>
      </c>
      <c r="E310" s="40"/>
      <c r="F310" s="220" t="s">
        <v>584</v>
      </c>
      <c r="G310" s="40"/>
      <c r="H310" s="40"/>
      <c r="I310" s="221"/>
      <c r="J310" s="40"/>
      <c r="K310" s="40"/>
      <c r="L310" s="44"/>
      <c r="M310" s="222"/>
      <c r="N310" s="223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160</v>
      </c>
      <c r="AU310" s="17" t="s">
        <v>86</v>
      </c>
    </row>
    <row r="311" s="2" customFormat="1">
      <c r="A311" s="38"/>
      <c r="B311" s="39"/>
      <c r="C311" s="40"/>
      <c r="D311" s="224" t="s">
        <v>161</v>
      </c>
      <c r="E311" s="40"/>
      <c r="F311" s="225" t="s">
        <v>585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161</v>
      </c>
      <c r="AU311" s="17" t="s">
        <v>86</v>
      </c>
    </row>
    <row r="312" s="2" customFormat="1">
      <c r="A312" s="38"/>
      <c r="B312" s="39"/>
      <c r="C312" s="40"/>
      <c r="D312" s="219" t="s">
        <v>163</v>
      </c>
      <c r="E312" s="40"/>
      <c r="F312" s="226" t="s">
        <v>586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163</v>
      </c>
      <c r="AU312" s="17" t="s">
        <v>86</v>
      </c>
    </row>
    <row r="313" s="13" customFormat="1">
      <c r="A313" s="13"/>
      <c r="B313" s="227"/>
      <c r="C313" s="228"/>
      <c r="D313" s="219" t="s">
        <v>237</v>
      </c>
      <c r="E313" s="228"/>
      <c r="F313" s="230" t="s">
        <v>587</v>
      </c>
      <c r="G313" s="228"/>
      <c r="H313" s="231">
        <v>1.1200000000000001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237</v>
      </c>
      <c r="AU313" s="237" t="s">
        <v>86</v>
      </c>
      <c r="AV313" s="13" t="s">
        <v>86</v>
      </c>
      <c r="AW313" s="13" t="s">
        <v>4</v>
      </c>
      <c r="AX313" s="13" t="s">
        <v>84</v>
      </c>
      <c r="AY313" s="237" t="s">
        <v>152</v>
      </c>
    </row>
    <row r="314" s="12" customFormat="1" ht="25.92" customHeight="1">
      <c r="A314" s="12"/>
      <c r="B314" s="189"/>
      <c r="C314" s="190"/>
      <c r="D314" s="191" t="s">
        <v>75</v>
      </c>
      <c r="E314" s="192" t="s">
        <v>588</v>
      </c>
      <c r="F314" s="192" t="s">
        <v>589</v>
      </c>
      <c r="G314" s="190"/>
      <c r="H314" s="190"/>
      <c r="I314" s="193"/>
      <c r="J314" s="194">
        <f>BK314</f>
        <v>0</v>
      </c>
      <c r="K314" s="190"/>
      <c r="L314" s="195"/>
      <c r="M314" s="196"/>
      <c r="N314" s="197"/>
      <c r="O314" s="197"/>
      <c r="P314" s="198">
        <f>P315</f>
        <v>0</v>
      </c>
      <c r="Q314" s="197"/>
      <c r="R314" s="198">
        <f>R315</f>
        <v>0</v>
      </c>
      <c r="S314" s="197"/>
      <c r="T314" s="199">
        <f>T315</f>
        <v>0.0060000000000000001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0" t="s">
        <v>86</v>
      </c>
      <c r="AT314" s="201" t="s">
        <v>75</v>
      </c>
      <c r="AU314" s="201" t="s">
        <v>76</v>
      </c>
      <c r="AY314" s="200" t="s">
        <v>152</v>
      </c>
      <c r="BK314" s="202">
        <f>BK315</f>
        <v>0</v>
      </c>
    </row>
    <row r="315" s="12" customFormat="1" ht="22.8" customHeight="1">
      <c r="A315" s="12"/>
      <c r="B315" s="189"/>
      <c r="C315" s="190"/>
      <c r="D315" s="191" t="s">
        <v>75</v>
      </c>
      <c r="E315" s="203" t="s">
        <v>590</v>
      </c>
      <c r="F315" s="203" t="s">
        <v>591</v>
      </c>
      <c r="G315" s="190"/>
      <c r="H315" s="190"/>
      <c r="I315" s="193"/>
      <c r="J315" s="204">
        <f>BK315</f>
        <v>0</v>
      </c>
      <c r="K315" s="190"/>
      <c r="L315" s="195"/>
      <c r="M315" s="196"/>
      <c r="N315" s="197"/>
      <c r="O315" s="197"/>
      <c r="P315" s="198">
        <f>SUM(P316:P317)</f>
        <v>0</v>
      </c>
      <c r="Q315" s="197"/>
      <c r="R315" s="198">
        <f>SUM(R316:R317)</f>
        <v>0</v>
      </c>
      <c r="S315" s="197"/>
      <c r="T315" s="199">
        <f>SUM(T316:T317)</f>
        <v>0.0060000000000000001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86</v>
      </c>
      <c r="AT315" s="201" t="s">
        <v>75</v>
      </c>
      <c r="AU315" s="201" t="s">
        <v>84</v>
      </c>
      <c r="AY315" s="200" t="s">
        <v>152</v>
      </c>
      <c r="BK315" s="202">
        <f>SUM(BK316:BK317)</f>
        <v>0</v>
      </c>
    </row>
    <row r="316" s="2" customFormat="1" ht="16.5" customHeight="1">
      <c r="A316" s="38"/>
      <c r="B316" s="39"/>
      <c r="C316" s="205" t="s">
        <v>592</v>
      </c>
      <c r="D316" s="205" t="s">
        <v>155</v>
      </c>
      <c r="E316" s="206" t="s">
        <v>593</v>
      </c>
      <c r="F316" s="207" t="s">
        <v>594</v>
      </c>
      <c r="G316" s="208" t="s">
        <v>157</v>
      </c>
      <c r="H316" s="209">
        <v>1</v>
      </c>
      <c r="I316" s="210"/>
      <c r="J316" s="211">
        <f>ROUND(I316*H316,2)</f>
        <v>0</v>
      </c>
      <c r="K316" s="212"/>
      <c r="L316" s="44"/>
      <c r="M316" s="213" t="s">
        <v>19</v>
      </c>
      <c r="N316" s="214" t="s">
        <v>47</v>
      </c>
      <c r="O316" s="84"/>
      <c r="P316" s="215">
        <f>O316*H316</f>
        <v>0</v>
      </c>
      <c r="Q316" s="215">
        <v>0</v>
      </c>
      <c r="R316" s="215">
        <f>Q316*H316</f>
        <v>0</v>
      </c>
      <c r="S316" s="215">
        <v>0.0060000000000000001</v>
      </c>
      <c r="T316" s="216">
        <f>S316*H316</f>
        <v>0.0060000000000000001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245</v>
      </c>
      <c r="AT316" s="217" t="s">
        <v>155</v>
      </c>
      <c r="AU316" s="217" t="s">
        <v>86</v>
      </c>
      <c r="AY316" s="17" t="s">
        <v>152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84</v>
      </c>
      <c r="BK316" s="218">
        <f>ROUND(I316*H316,2)</f>
        <v>0</v>
      </c>
      <c r="BL316" s="17" t="s">
        <v>245</v>
      </c>
      <c r="BM316" s="217" t="s">
        <v>595</v>
      </c>
    </row>
    <row r="317" s="2" customFormat="1">
      <c r="A317" s="38"/>
      <c r="B317" s="39"/>
      <c r="C317" s="40"/>
      <c r="D317" s="219" t="s">
        <v>160</v>
      </c>
      <c r="E317" s="40"/>
      <c r="F317" s="220" t="s">
        <v>596</v>
      </c>
      <c r="G317" s="40"/>
      <c r="H317" s="40"/>
      <c r="I317" s="221"/>
      <c r="J317" s="40"/>
      <c r="K317" s="40"/>
      <c r="L317" s="44"/>
      <c r="M317" s="238"/>
      <c r="N317" s="239"/>
      <c r="O317" s="240"/>
      <c r="P317" s="240"/>
      <c r="Q317" s="240"/>
      <c r="R317" s="240"/>
      <c r="S317" s="240"/>
      <c r="T317" s="241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160</v>
      </c>
      <c r="AU317" s="17" t="s">
        <v>86</v>
      </c>
    </row>
    <row r="318" s="2" customFormat="1" ht="6.96" customHeight="1">
      <c r="A318" s="38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3nFbI8+WmdyHGT80fP022t/qDAYjZ6RLWhr7o/BZKoP6k+n5Elu3I1tuWnuLe0r1blwx8ll0xTZv8RtEuD3bcw==" hashValue="cvU7wxzeCC+RhK3JY0GC3ic9UhB4GZXEbqk6Aaijra7HrnmqvWpUVrZkMcZ+xhASRQc0KDSkx3qj+n+YTiUvMQ==" algorithmName="SHA-512" password="CC35"/>
  <autoFilter ref="C85:K31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102" r:id="rId2" display="https://podminky.urs.cz/item/CS_URS_2023_01/111301111"/>
    <hyperlink ref="F106" r:id="rId3" display="https://podminky.urs.cz/item/CS_URS_2023_01/112101101"/>
    <hyperlink ref="F114" r:id="rId4" display="https://podminky.urs.cz/item/CS_URS_2023_01/112101102"/>
    <hyperlink ref="F125" r:id="rId5" display="https://podminky.urs.cz/item/CS_URS_2023_01/112101121"/>
    <hyperlink ref="F135" r:id="rId6" display="https://podminky.urs.cz/item/CS_URS_2023_01/112251101"/>
    <hyperlink ref="F139" r:id="rId7" display="https://podminky.urs.cz/item/CS_URS_2023_01/112251102"/>
    <hyperlink ref="F143" r:id="rId8" display="https://podminky.urs.cz/item/CS_URS_2023_01/113106121"/>
    <hyperlink ref="F148" r:id="rId9" display="https://podminky.urs.cz/item/CS_URS_2023_01/113106144"/>
    <hyperlink ref="F153" r:id="rId10" display="https://podminky.urs.cz/item/CS_URS_2023_01/113106211"/>
    <hyperlink ref="F157" r:id="rId11" display="https://podminky.urs.cz/item/CS_URS_2023_01/113107241"/>
    <hyperlink ref="F162" r:id="rId12" display="https://podminky.urs.cz/item/CS_URS_2023_01/113107522"/>
    <hyperlink ref="F167" r:id="rId13" display="https://podminky.urs.cz/item/CS_URS_2023_01/113107532"/>
    <hyperlink ref="F173" r:id="rId14" display="https://podminky.urs.cz/item/CS_URS_2023_01/113154364"/>
    <hyperlink ref="F177" r:id="rId15" display="https://podminky.urs.cz/item/CS_URS_2023_01/113202111"/>
    <hyperlink ref="F183" r:id="rId16" display="https://podminky.urs.cz/item/CS_URS_2023_01/122551101"/>
    <hyperlink ref="F188" r:id="rId17" display="https://podminky.urs.cz/item/CS_URS_2023_01/162201401"/>
    <hyperlink ref="F193" r:id="rId18" display="https://podminky.urs.cz/item/CS_URS_2023_01/162201402"/>
    <hyperlink ref="F198" r:id="rId19" display="https://podminky.urs.cz/item/CS_URS_2023_01/162201405"/>
    <hyperlink ref="F203" r:id="rId20" display="https://podminky.urs.cz/item/CS_URS_2023_01/162201411"/>
    <hyperlink ref="F208" r:id="rId21" display="https://podminky.urs.cz/item/CS_URS_2023_01/162201412"/>
    <hyperlink ref="F213" r:id="rId22" display="https://podminky.urs.cz/item/CS_URS_2023_01/162201415"/>
    <hyperlink ref="F218" r:id="rId23" display="https://podminky.urs.cz/item/CS_URS_2023_01/162201421"/>
    <hyperlink ref="F223" r:id="rId24" display="https://podminky.urs.cz/item/CS_URS_2023_01/162201422"/>
    <hyperlink ref="F229" r:id="rId25" display="https://podminky.urs.cz/item/CS_URS_2023_01/919112114"/>
    <hyperlink ref="F234" r:id="rId26" display="https://podminky.urs.cz/item/CS_URS_2023_01/966006132"/>
    <hyperlink ref="F238" r:id="rId27" display="https://podminky.urs.cz/item/CS_URS_2023_01/966006211"/>
    <hyperlink ref="F242" r:id="rId28" display="https://podminky.urs.cz/item/CS_URS_2023_01/966008221"/>
    <hyperlink ref="F247" r:id="rId29" display="https://podminky.urs.cz/item/CS_URS_2023_01/966071821"/>
    <hyperlink ref="F251" r:id="rId30" display="https://podminky.urs.cz/item/CS_URS_2023_01/981511114"/>
    <hyperlink ref="F256" r:id="rId31" display="https://podminky.urs.cz/item/CS_URS_2023_01/981513114"/>
    <hyperlink ref="F262" r:id="rId32" display="https://podminky.urs.cz/item/CS_URS_2023_01/997013501"/>
    <hyperlink ref="F266" r:id="rId33" display="https://podminky.urs.cz/item/CS_URS_2023_01/997013509"/>
    <hyperlink ref="F272" r:id="rId34" display="https://podminky.urs.cz/item/CS_URS_2023_01/997013601r"/>
    <hyperlink ref="F281" r:id="rId35" display="https://podminky.urs.cz/item/CS_URS_2023_01/997013602r"/>
    <hyperlink ref="F287" r:id="rId36" display="https://podminky.urs.cz/item/CS_URS_2023_01/997013655r"/>
    <hyperlink ref="F295" r:id="rId37" display="https://podminky.urs.cz/item/CS_URS_2023_01/997013811r"/>
    <hyperlink ref="F301" r:id="rId38" display="https://podminky.urs.cz/item/CS_URS_2023_01/997013847r"/>
    <hyperlink ref="F308" r:id="rId39" display="https://podminky.urs.cz/item/CS_URS_2023_01/998225111"/>
    <hyperlink ref="F311" r:id="rId4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ROUND((SUM(BE83:BE123)),  2)</f>
        <v>0</v>
      </c>
      <c r="G33" s="38"/>
      <c r="H33" s="38"/>
      <c r="I33" s="148">
        <v>0.20999999999999999</v>
      </c>
      <c r="J33" s="147">
        <f>ROUND(((SUM(BE83:BE123))*I33),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ROUND((SUM(BF83:BF123)),  2)</f>
        <v>0</v>
      </c>
      <c r="G34" s="38"/>
      <c r="H34" s="38"/>
      <c r="I34" s="148">
        <v>0.14999999999999999</v>
      </c>
      <c r="J34" s="147">
        <f>ROUND(((SUM(BF83:BF123))*I34),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020.1 - Příprava území-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282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283</v>
      </c>
      <c r="E63" s="174"/>
      <c r="F63" s="174"/>
      <c r="G63" s="174"/>
      <c r="H63" s="174"/>
      <c r="I63" s="174"/>
      <c r="J63" s="175">
        <f>J123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Stavební úprava prostoru mezi tř. 17. listopadu a ulicí Nedbalovou v Karviné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020.1 - Příprava území- neuznatelné položky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Karviná</v>
      </c>
      <c r="G77" s="40"/>
      <c r="H77" s="40"/>
      <c r="I77" s="32" t="s">
        <v>23</v>
      </c>
      <c r="J77" s="72" t="str">
        <f>IF(J12="","",J12)</f>
        <v>14. 4. 2022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Karviná</v>
      </c>
      <c r="G79" s="40"/>
      <c r="H79" s="40"/>
      <c r="I79" s="32" t="s">
        <v>33</v>
      </c>
      <c r="J79" s="36" t="str">
        <f>E21</f>
        <v>Dopravoprojekt Ostrava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38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137</v>
      </c>
      <c r="D82" s="180" t="s">
        <v>61</v>
      </c>
      <c r="E82" s="180" t="s">
        <v>57</v>
      </c>
      <c r="F82" s="180" t="s">
        <v>58</v>
      </c>
      <c r="G82" s="180" t="s">
        <v>138</v>
      </c>
      <c r="H82" s="180" t="s">
        <v>139</v>
      </c>
      <c r="I82" s="180" t="s">
        <v>140</v>
      </c>
      <c r="J82" s="181" t="s">
        <v>128</v>
      </c>
      <c r="K82" s="182" t="s">
        <v>141</v>
      </c>
      <c r="L82" s="183"/>
      <c r="M82" s="92" t="s">
        <v>19</v>
      </c>
      <c r="N82" s="93" t="s">
        <v>46</v>
      </c>
      <c r="O82" s="93" t="s">
        <v>142</v>
      </c>
      <c r="P82" s="93" t="s">
        <v>143</v>
      </c>
      <c r="Q82" s="93" t="s">
        <v>144</v>
      </c>
      <c r="R82" s="93" t="s">
        <v>145</v>
      </c>
      <c r="S82" s="93" t="s">
        <v>146</v>
      </c>
      <c r="T82" s="94" t="s">
        <v>147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148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37.023000000000003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129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75</v>
      </c>
      <c r="E84" s="192" t="s">
        <v>286</v>
      </c>
      <c r="F84" s="192" t="s">
        <v>287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P85+P101+P123</f>
        <v>0</v>
      </c>
      <c r="Q84" s="197"/>
      <c r="R84" s="198">
        <f>R85+R101+R123</f>
        <v>0</v>
      </c>
      <c r="S84" s="197"/>
      <c r="T84" s="199">
        <f>T85+T101+T123</f>
        <v>37.023000000000003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76</v>
      </c>
      <c r="AY84" s="200" t="s">
        <v>152</v>
      </c>
      <c r="BK84" s="202">
        <f>BK85+BK101+BK123</f>
        <v>0</v>
      </c>
    </row>
    <row r="85" s="12" customFormat="1" ht="22.8" customHeight="1">
      <c r="A85" s="12"/>
      <c r="B85" s="189"/>
      <c r="C85" s="190"/>
      <c r="D85" s="191" t="s">
        <v>75</v>
      </c>
      <c r="E85" s="203" t="s">
        <v>84</v>
      </c>
      <c r="F85" s="203" t="s">
        <v>288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37.023000000000003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84</v>
      </c>
      <c r="AY85" s="200" t="s">
        <v>152</v>
      </c>
      <c r="BK85" s="202">
        <f>SUM(BK86:BK100)</f>
        <v>0</v>
      </c>
    </row>
    <row r="86" s="2" customFormat="1" ht="24.15" customHeight="1">
      <c r="A86" s="38"/>
      <c r="B86" s="39"/>
      <c r="C86" s="205" t="s">
        <v>84</v>
      </c>
      <c r="D86" s="205" t="s">
        <v>155</v>
      </c>
      <c r="E86" s="206" t="s">
        <v>370</v>
      </c>
      <c r="F86" s="207" t="s">
        <v>371</v>
      </c>
      <c r="G86" s="208" t="s">
        <v>291</v>
      </c>
      <c r="H86" s="209">
        <v>41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0.098000000000000004</v>
      </c>
      <c r="T86" s="216">
        <f>S86*H86</f>
        <v>4.0179999999999998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175</v>
      </c>
      <c r="AT86" s="217" t="s">
        <v>155</v>
      </c>
      <c r="AU86" s="217" t="s">
        <v>86</v>
      </c>
      <c r="AY86" s="17" t="s">
        <v>152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84</v>
      </c>
      <c r="BK86" s="218">
        <f>ROUND(I86*H86,2)</f>
        <v>0</v>
      </c>
      <c r="BL86" s="17" t="s">
        <v>175</v>
      </c>
      <c r="BM86" s="217" t="s">
        <v>598</v>
      </c>
    </row>
    <row r="87" s="2" customFormat="1">
      <c r="A87" s="38"/>
      <c r="B87" s="39"/>
      <c r="C87" s="40"/>
      <c r="D87" s="219" t="s">
        <v>160</v>
      </c>
      <c r="E87" s="40"/>
      <c r="F87" s="220" t="s">
        <v>373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86</v>
      </c>
    </row>
    <row r="88" s="2" customFormat="1">
      <c r="A88" s="38"/>
      <c r="B88" s="39"/>
      <c r="C88" s="40"/>
      <c r="D88" s="224" t="s">
        <v>161</v>
      </c>
      <c r="E88" s="40"/>
      <c r="F88" s="225" t="s">
        <v>374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161</v>
      </c>
      <c r="AU88" s="17" t="s">
        <v>86</v>
      </c>
    </row>
    <row r="89" s="2" customFormat="1">
      <c r="A89" s="38"/>
      <c r="B89" s="39"/>
      <c r="C89" s="40"/>
      <c r="D89" s="219" t="s">
        <v>163</v>
      </c>
      <c r="E89" s="40"/>
      <c r="F89" s="226" t="s">
        <v>375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163</v>
      </c>
      <c r="AU89" s="17" t="s">
        <v>86</v>
      </c>
    </row>
    <row r="90" s="2" customFormat="1" ht="33" customHeight="1">
      <c r="A90" s="38"/>
      <c r="B90" s="39"/>
      <c r="C90" s="205" t="s">
        <v>86</v>
      </c>
      <c r="D90" s="205" t="s">
        <v>155</v>
      </c>
      <c r="E90" s="206" t="s">
        <v>384</v>
      </c>
      <c r="F90" s="207" t="s">
        <v>385</v>
      </c>
      <c r="G90" s="208" t="s">
        <v>291</v>
      </c>
      <c r="H90" s="209">
        <v>41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0.625</v>
      </c>
      <c r="T90" s="216">
        <f>S90*H90</f>
        <v>25.625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175</v>
      </c>
      <c r="AT90" s="217" t="s">
        <v>155</v>
      </c>
      <c r="AU90" s="217" t="s">
        <v>86</v>
      </c>
      <c r="AY90" s="17" t="s">
        <v>152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175</v>
      </c>
      <c r="BM90" s="217" t="s">
        <v>599</v>
      </c>
    </row>
    <row r="91" s="2" customFormat="1">
      <c r="A91" s="38"/>
      <c r="B91" s="39"/>
      <c r="C91" s="40"/>
      <c r="D91" s="219" t="s">
        <v>160</v>
      </c>
      <c r="E91" s="40"/>
      <c r="F91" s="220" t="s">
        <v>387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>
      <c r="A92" s="38"/>
      <c r="B92" s="39"/>
      <c r="C92" s="40"/>
      <c r="D92" s="224" t="s">
        <v>161</v>
      </c>
      <c r="E92" s="40"/>
      <c r="F92" s="225" t="s">
        <v>388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161</v>
      </c>
      <c r="AU92" s="17" t="s">
        <v>86</v>
      </c>
    </row>
    <row r="93" s="13" customFormat="1">
      <c r="A93" s="13"/>
      <c r="B93" s="227"/>
      <c r="C93" s="228"/>
      <c r="D93" s="219" t="s">
        <v>237</v>
      </c>
      <c r="E93" s="229" t="s">
        <v>19</v>
      </c>
      <c r="F93" s="230" t="s">
        <v>600</v>
      </c>
      <c r="G93" s="228"/>
      <c r="H93" s="231">
        <v>41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237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152</v>
      </c>
    </row>
    <row r="94" s="14" customFormat="1">
      <c r="A94" s="14"/>
      <c r="B94" s="242"/>
      <c r="C94" s="243"/>
      <c r="D94" s="219" t="s">
        <v>237</v>
      </c>
      <c r="E94" s="244" t="s">
        <v>19</v>
      </c>
      <c r="F94" s="245" t="s">
        <v>302</v>
      </c>
      <c r="G94" s="243"/>
      <c r="H94" s="246">
        <v>41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237</v>
      </c>
      <c r="AU94" s="252" t="s">
        <v>86</v>
      </c>
      <c r="AV94" s="14" t="s">
        <v>175</v>
      </c>
      <c r="AW94" s="14" t="s">
        <v>37</v>
      </c>
      <c r="AX94" s="14" t="s">
        <v>84</v>
      </c>
      <c r="AY94" s="252" t="s">
        <v>152</v>
      </c>
    </row>
    <row r="95" s="2" customFormat="1" ht="16.5" customHeight="1">
      <c r="A95" s="38"/>
      <c r="B95" s="39"/>
      <c r="C95" s="205" t="s">
        <v>170</v>
      </c>
      <c r="D95" s="205" t="s">
        <v>155</v>
      </c>
      <c r="E95" s="206" t="s">
        <v>397</v>
      </c>
      <c r="F95" s="207" t="s">
        <v>398</v>
      </c>
      <c r="G95" s="208" t="s">
        <v>399</v>
      </c>
      <c r="H95" s="209">
        <v>36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0.20499999999999999</v>
      </c>
      <c r="T95" s="216">
        <f>S95*H95</f>
        <v>7.3799999999999999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175</v>
      </c>
      <c r="AT95" s="217" t="s">
        <v>155</v>
      </c>
      <c r="AU95" s="217" t="s">
        <v>86</v>
      </c>
      <c r="AY95" s="17" t="s">
        <v>152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175</v>
      </c>
      <c r="BM95" s="217" t="s">
        <v>601</v>
      </c>
    </row>
    <row r="96" s="2" customFormat="1">
      <c r="A96" s="38"/>
      <c r="B96" s="39"/>
      <c r="C96" s="40"/>
      <c r="D96" s="219" t="s">
        <v>160</v>
      </c>
      <c r="E96" s="40"/>
      <c r="F96" s="220" t="s">
        <v>401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160</v>
      </c>
      <c r="AU96" s="17" t="s">
        <v>86</v>
      </c>
    </row>
    <row r="97" s="2" customFormat="1">
      <c r="A97" s="38"/>
      <c r="B97" s="39"/>
      <c r="C97" s="40"/>
      <c r="D97" s="224" t="s">
        <v>161</v>
      </c>
      <c r="E97" s="40"/>
      <c r="F97" s="225" t="s">
        <v>402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161</v>
      </c>
      <c r="AU97" s="17" t="s">
        <v>86</v>
      </c>
    </row>
    <row r="98" s="13" customFormat="1">
      <c r="A98" s="13"/>
      <c r="B98" s="227"/>
      <c r="C98" s="228"/>
      <c r="D98" s="219" t="s">
        <v>237</v>
      </c>
      <c r="E98" s="229" t="s">
        <v>19</v>
      </c>
      <c r="F98" s="230" t="s">
        <v>602</v>
      </c>
      <c r="G98" s="228"/>
      <c r="H98" s="231">
        <v>18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237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152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603</v>
      </c>
      <c r="G99" s="228"/>
      <c r="H99" s="231">
        <v>18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152</v>
      </c>
    </row>
    <row r="100" s="14" customFormat="1">
      <c r="A100" s="14"/>
      <c r="B100" s="242"/>
      <c r="C100" s="243"/>
      <c r="D100" s="219" t="s">
        <v>237</v>
      </c>
      <c r="E100" s="244" t="s">
        <v>19</v>
      </c>
      <c r="F100" s="245" t="s">
        <v>302</v>
      </c>
      <c r="G100" s="243"/>
      <c r="H100" s="246">
        <v>36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237</v>
      </c>
      <c r="AU100" s="252" t="s">
        <v>86</v>
      </c>
      <c r="AV100" s="14" t="s">
        <v>175</v>
      </c>
      <c r="AW100" s="14" t="s">
        <v>37</v>
      </c>
      <c r="AX100" s="14" t="s">
        <v>84</v>
      </c>
      <c r="AY100" s="252" t="s">
        <v>152</v>
      </c>
    </row>
    <row r="101" s="12" customFormat="1" ht="22.8" customHeight="1">
      <c r="A101" s="12"/>
      <c r="B101" s="189"/>
      <c r="C101" s="190"/>
      <c r="D101" s="191" t="s">
        <v>75</v>
      </c>
      <c r="E101" s="203" t="s">
        <v>509</v>
      </c>
      <c r="F101" s="203" t="s">
        <v>510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SUM(P102:P122)</f>
        <v>0</v>
      </c>
      <c r="Q101" s="197"/>
      <c r="R101" s="198">
        <f>SUM(R102:R122)</f>
        <v>0</v>
      </c>
      <c r="S101" s="197"/>
      <c r="T101" s="199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75</v>
      </c>
      <c r="AU101" s="201" t="s">
        <v>84</v>
      </c>
      <c r="AY101" s="200" t="s">
        <v>152</v>
      </c>
      <c r="BK101" s="202">
        <f>SUM(BK102:BK122)</f>
        <v>0</v>
      </c>
    </row>
    <row r="102" s="2" customFormat="1" ht="24.15" customHeight="1">
      <c r="A102" s="38"/>
      <c r="B102" s="39"/>
      <c r="C102" s="205" t="s">
        <v>151</v>
      </c>
      <c r="D102" s="205" t="s">
        <v>155</v>
      </c>
      <c r="E102" s="206" t="s">
        <v>512</v>
      </c>
      <c r="F102" s="207" t="s">
        <v>513</v>
      </c>
      <c r="G102" s="208" t="s">
        <v>514</v>
      </c>
      <c r="H102" s="209">
        <v>31.277999999999999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175</v>
      </c>
      <c r="AT102" s="217" t="s">
        <v>155</v>
      </c>
      <c r="AU102" s="217" t="s">
        <v>86</v>
      </c>
      <c r="AY102" s="17" t="s">
        <v>152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175</v>
      </c>
      <c r="BM102" s="217" t="s">
        <v>604</v>
      </c>
    </row>
    <row r="103" s="2" customFormat="1">
      <c r="A103" s="38"/>
      <c r="B103" s="39"/>
      <c r="C103" s="40"/>
      <c r="D103" s="219" t="s">
        <v>160</v>
      </c>
      <c r="E103" s="40"/>
      <c r="F103" s="220" t="s">
        <v>516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>
      <c r="A104" s="38"/>
      <c r="B104" s="39"/>
      <c r="C104" s="40"/>
      <c r="D104" s="224" t="s">
        <v>161</v>
      </c>
      <c r="E104" s="40"/>
      <c r="F104" s="225" t="s">
        <v>517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161</v>
      </c>
      <c r="AU104" s="17" t="s">
        <v>86</v>
      </c>
    </row>
    <row r="105" s="13" customFormat="1">
      <c r="A105" s="13"/>
      <c r="B105" s="227"/>
      <c r="C105" s="228"/>
      <c r="D105" s="219" t="s">
        <v>237</v>
      </c>
      <c r="E105" s="229" t="s">
        <v>19</v>
      </c>
      <c r="F105" s="230" t="s">
        <v>605</v>
      </c>
      <c r="G105" s="228"/>
      <c r="H105" s="231">
        <v>31.277999999999999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237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152</v>
      </c>
    </row>
    <row r="106" s="2" customFormat="1" ht="24.15" customHeight="1">
      <c r="A106" s="38"/>
      <c r="B106" s="39"/>
      <c r="C106" s="205" t="s">
        <v>185</v>
      </c>
      <c r="D106" s="205" t="s">
        <v>155</v>
      </c>
      <c r="E106" s="206" t="s">
        <v>519</v>
      </c>
      <c r="F106" s="207" t="s">
        <v>520</v>
      </c>
      <c r="G106" s="208" t="s">
        <v>514</v>
      </c>
      <c r="H106" s="209">
        <v>156.38999999999999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175</v>
      </c>
      <c r="AT106" s="217" t="s">
        <v>155</v>
      </c>
      <c r="AU106" s="217" t="s">
        <v>86</v>
      </c>
      <c r="AY106" s="17" t="s">
        <v>152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175</v>
      </c>
      <c r="BM106" s="217" t="s">
        <v>606</v>
      </c>
    </row>
    <row r="107" s="2" customFormat="1">
      <c r="A107" s="38"/>
      <c r="B107" s="39"/>
      <c r="C107" s="40"/>
      <c r="D107" s="219" t="s">
        <v>160</v>
      </c>
      <c r="E107" s="40"/>
      <c r="F107" s="220" t="s">
        <v>522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2" customFormat="1">
      <c r="A108" s="38"/>
      <c r="B108" s="39"/>
      <c r="C108" s="40"/>
      <c r="D108" s="224" t="s">
        <v>161</v>
      </c>
      <c r="E108" s="40"/>
      <c r="F108" s="225" t="s">
        <v>523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161</v>
      </c>
      <c r="AU108" s="17" t="s">
        <v>86</v>
      </c>
    </row>
    <row r="109" s="2" customFormat="1">
      <c r="A109" s="38"/>
      <c r="B109" s="39"/>
      <c r="C109" s="40"/>
      <c r="D109" s="219" t="s">
        <v>163</v>
      </c>
      <c r="E109" s="40"/>
      <c r="F109" s="226" t="s">
        <v>524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163</v>
      </c>
      <c r="AU109" s="17" t="s">
        <v>86</v>
      </c>
    </row>
    <row r="110" s="13" customFormat="1">
      <c r="A110" s="13"/>
      <c r="B110" s="227"/>
      <c r="C110" s="228"/>
      <c r="D110" s="219" t="s">
        <v>237</v>
      </c>
      <c r="E110" s="229" t="s">
        <v>19</v>
      </c>
      <c r="F110" s="230" t="s">
        <v>607</v>
      </c>
      <c r="G110" s="228"/>
      <c r="H110" s="231">
        <v>31.277999999999999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237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152</v>
      </c>
    </row>
    <row r="111" s="13" customFormat="1">
      <c r="A111" s="13"/>
      <c r="B111" s="227"/>
      <c r="C111" s="228"/>
      <c r="D111" s="219" t="s">
        <v>237</v>
      </c>
      <c r="E111" s="228"/>
      <c r="F111" s="230" t="s">
        <v>608</v>
      </c>
      <c r="G111" s="228"/>
      <c r="H111" s="231">
        <v>156.38999999999999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237</v>
      </c>
      <c r="AU111" s="237" t="s">
        <v>86</v>
      </c>
      <c r="AV111" s="13" t="s">
        <v>86</v>
      </c>
      <c r="AW111" s="13" t="s">
        <v>4</v>
      </c>
      <c r="AX111" s="13" t="s">
        <v>84</v>
      </c>
      <c r="AY111" s="237" t="s">
        <v>152</v>
      </c>
    </row>
    <row r="112" s="2" customFormat="1" ht="33" customHeight="1">
      <c r="A112" s="38"/>
      <c r="B112" s="39"/>
      <c r="C112" s="205" t="s">
        <v>191</v>
      </c>
      <c r="D112" s="205" t="s">
        <v>155</v>
      </c>
      <c r="E112" s="206" t="s">
        <v>528</v>
      </c>
      <c r="F112" s="207" t="s">
        <v>529</v>
      </c>
      <c r="G112" s="208" t="s">
        <v>514</v>
      </c>
      <c r="H112" s="209">
        <v>29.117999999999999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175</v>
      </c>
      <c r="AT112" s="217" t="s">
        <v>155</v>
      </c>
      <c r="AU112" s="217" t="s">
        <v>86</v>
      </c>
      <c r="AY112" s="17" t="s">
        <v>152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175</v>
      </c>
      <c r="BM112" s="217" t="s">
        <v>609</v>
      </c>
    </row>
    <row r="113" s="2" customFormat="1">
      <c r="A113" s="38"/>
      <c r="B113" s="39"/>
      <c r="C113" s="40"/>
      <c r="D113" s="219" t="s">
        <v>160</v>
      </c>
      <c r="E113" s="40"/>
      <c r="F113" s="220" t="s">
        <v>531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2" customFormat="1">
      <c r="A114" s="38"/>
      <c r="B114" s="39"/>
      <c r="C114" s="40"/>
      <c r="D114" s="224" t="s">
        <v>161</v>
      </c>
      <c r="E114" s="40"/>
      <c r="F114" s="225" t="s">
        <v>532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161</v>
      </c>
      <c r="AU114" s="17" t="s">
        <v>86</v>
      </c>
    </row>
    <row r="115" s="13" customFormat="1">
      <c r="A115" s="13"/>
      <c r="B115" s="227"/>
      <c r="C115" s="228"/>
      <c r="D115" s="219" t="s">
        <v>237</v>
      </c>
      <c r="E115" s="229" t="s">
        <v>19</v>
      </c>
      <c r="F115" s="230" t="s">
        <v>610</v>
      </c>
      <c r="G115" s="228"/>
      <c r="H115" s="231">
        <v>28.289999999999999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237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152</v>
      </c>
    </row>
    <row r="116" s="13" customFormat="1">
      <c r="A116" s="13"/>
      <c r="B116" s="227"/>
      <c r="C116" s="228"/>
      <c r="D116" s="219" t="s">
        <v>237</v>
      </c>
      <c r="E116" s="229" t="s">
        <v>19</v>
      </c>
      <c r="F116" s="230" t="s">
        <v>611</v>
      </c>
      <c r="G116" s="228"/>
      <c r="H116" s="231">
        <v>0.82799999999999996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237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152</v>
      </c>
    </row>
    <row r="117" s="14" customFormat="1">
      <c r="A117" s="14"/>
      <c r="B117" s="242"/>
      <c r="C117" s="243"/>
      <c r="D117" s="219" t="s">
        <v>237</v>
      </c>
      <c r="E117" s="244" t="s">
        <v>19</v>
      </c>
      <c r="F117" s="245" t="s">
        <v>302</v>
      </c>
      <c r="G117" s="243"/>
      <c r="H117" s="246">
        <v>29.117999999999999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237</v>
      </c>
      <c r="AU117" s="252" t="s">
        <v>86</v>
      </c>
      <c r="AV117" s="14" t="s">
        <v>175</v>
      </c>
      <c r="AW117" s="14" t="s">
        <v>37</v>
      </c>
      <c r="AX117" s="14" t="s">
        <v>84</v>
      </c>
      <c r="AY117" s="252" t="s">
        <v>152</v>
      </c>
    </row>
    <row r="118" s="2" customFormat="1" ht="33" customHeight="1">
      <c r="A118" s="38"/>
      <c r="B118" s="39"/>
      <c r="C118" s="205" t="s">
        <v>203</v>
      </c>
      <c r="D118" s="205" t="s">
        <v>155</v>
      </c>
      <c r="E118" s="206" t="s">
        <v>565</v>
      </c>
      <c r="F118" s="207" t="s">
        <v>566</v>
      </c>
      <c r="G118" s="208" t="s">
        <v>514</v>
      </c>
      <c r="H118" s="209">
        <v>4.9199999999999999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175</v>
      </c>
      <c r="AT118" s="217" t="s">
        <v>155</v>
      </c>
      <c r="AU118" s="217" t="s">
        <v>86</v>
      </c>
      <c r="AY118" s="17" t="s">
        <v>152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175</v>
      </c>
      <c r="BM118" s="217" t="s">
        <v>612</v>
      </c>
    </row>
    <row r="119" s="2" customFormat="1">
      <c r="A119" s="38"/>
      <c r="B119" s="39"/>
      <c r="C119" s="40"/>
      <c r="D119" s="219" t="s">
        <v>160</v>
      </c>
      <c r="E119" s="40"/>
      <c r="F119" s="220" t="s">
        <v>568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86</v>
      </c>
    </row>
    <row r="120" s="2" customFormat="1">
      <c r="A120" s="38"/>
      <c r="B120" s="39"/>
      <c r="C120" s="40"/>
      <c r="D120" s="224" t="s">
        <v>161</v>
      </c>
      <c r="E120" s="40"/>
      <c r="F120" s="225" t="s">
        <v>569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161</v>
      </c>
      <c r="AU120" s="17" t="s">
        <v>86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613</v>
      </c>
      <c r="G121" s="228"/>
      <c r="H121" s="231">
        <v>4.9199999999999999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152</v>
      </c>
    </row>
    <row r="122" s="14" customFormat="1">
      <c r="A122" s="14"/>
      <c r="B122" s="242"/>
      <c r="C122" s="243"/>
      <c r="D122" s="219" t="s">
        <v>237</v>
      </c>
      <c r="E122" s="244" t="s">
        <v>19</v>
      </c>
      <c r="F122" s="245" t="s">
        <v>302</v>
      </c>
      <c r="G122" s="243"/>
      <c r="H122" s="246">
        <v>4.9199999999999999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237</v>
      </c>
      <c r="AU122" s="252" t="s">
        <v>86</v>
      </c>
      <c r="AV122" s="14" t="s">
        <v>175</v>
      </c>
      <c r="AW122" s="14" t="s">
        <v>37</v>
      </c>
      <c r="AX122" s="14" t="s">
        <v>84</v>
      </c>
      <c r="AY122" s="252" t="s">
        <v>152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572</v>
      </c>
      <c r="F123" s="203" t="s">
        <v>573</v>
      </c>
      <c r="G123" s="190"/>
      <c r="H123" s="190"/>
      <c r="I123" s="193"/>
      <c r="J123" s="204">
        <f>BK123</f>
        <v>0</v>
      </c>
      <c r="K123" s="190"/>
      <c r="L123" s="195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84</v>
      </c>
      <c r="AT123" s="201" t="s">
        <v>75</v>
      </c>
      <c r="AU123" s="201" t="s">
        <v>84</v>
      </c>
      <c r="AY123" s="200" t="s">
        <v>152</v>
      </c>
      <c r="BK123" s="202">
        <v>0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Tdcskm0KaAIivR4tGBAXMAnZ8SE7LX0CIKvw/2j/l31b58dJj5X5gzF34OjPIy2yQ90DUISb846ig9XClduHoQ==" hashValue="/eKnpvEUmceiifk4Gnh4LjxU0uJR2jtWnh7daQV5tMAREzG7aRzzaBssS5JGgWU7bNY1QxloFeOqXT2jXz+hJw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3107241"/>
    <hyperlink ref="F92" r:id="rId2" display="https://podminky.urs.cz/item/CS_URS_2023_01/113107532"/>
    <hyperlink ref="F97" r:id="rId3" display="https://podminky.urs.cz/item/CS_URS_2023_01/113202111"/>
    <hyperlink ref="F104" r:id="rId4" display="https://podminky.urs.cz/item/CS_URS_2023_01/997013501"/>
    <hyperlink ref="F108" r:id="rId5" display="https://podminky.urs.cz/item/CS_URS_2023_01/997013509"/>
    <hyperlink ref="F114" r:id="rId6" display="https://podminky.urs.cz/item/CS_URS_2023_01/997013601r"/>
    <hyperlink ref="F120" r:id="rId7" display="https://podminky.urs.cz/item/CS_URS_2023_01/997013847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ROUND((SUM(BE89:BE609)),  2)</f>
        <v>0</v>
      </c>
      <c r="G33" s="38"/>
      <c r="H33" s="38"/>
      <c r="I33" s="148">
        <v>0.20999999999999999</v>
      </c>
      <c r="J33" s="147">
        <f>ROUND(((SUM(BE89:BE609))*I33),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ROUND((SUM(BF89:BF609)),  2)</f>
        <v>0</v>
      </c>
      <c r="G34" s="38"/>
      <c r="H34" s="38"/>
      <c r="I34" s="148">
        <v>0.14999999999999999</v>
      </c>
      <c r="J34" s="147">
        <f>ROUND(((SUM(BF89:BF609))*I34),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ROUND((SUM(BH89:BH609)),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J201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616</v>
      </c>
      <c r="E63" s="174"/>
      <c r="F63" s="174"/>
      <c r="G63" s="174"/>
      <c r="H63" s="174"/>
      <c r="I63" s="174"/>
      <c r="J63" s="175">
        <f>J246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J301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618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281</v>
      </c>
      <c r="E66" s="174"/>
      <c r="F66" s="174"/>
      <c r="G66" s="174"/>
      <c r="H66" s="174"/>
      <c r="I66" s="174"/>
      <c r="J66" s="175">
        <f>J503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283</v>
      </c>
      <c r="E67" s="174"/>
      <c r="F67" s="174"/>
      <c r="G67" s="174"/>
      <c r="H67" s="174"/>
      <c r="I67" s="174"/>
      <c r="J67" s="175">
        <f>J600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619</v>
      </c>
      <c r="E68" s="168"/>
      <c r="F68" s="168"/>
      <c r="G68" s="168"/>
      <c r="H68" s="168"/>
      <c r="I68" s="168"/>
      <c r="J68" s="169">
        <f>J608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620</v>
      </c>
      <c r="E69" s="174"/>
      <c r="F69" s="174"/>
      <c r="G69" s="174"/>
      <c r="H69" s="174"/>
      <c r="I69" s="174"/>
      <c r="J69" s="175">
        <f>J609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110 -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Karviná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137</v>
      </c>
      <c r="D88" s="180" t="s">
        <v>61</v>
      </c>
      <c r="E88" s="180" t="s">
        <v>57</v>
      </c>
      <c r="F88" s="180" t="s">
        <v>58</v>
      </c>
      <c r="G88" s="180" t="s">
        <v>138</v>
      </c>
      <c r="H88" s="180" t="s">
        <v>139</v>
      </c>
      <c r="I88" s="180" t="s">
        <v>140</v>
      </c>
      <c r="J88" s="181" t="s">
        <v>128</v>
      </c>
      <c r="K88" s="182" t="s">
        <v>141</v>
      </c>
      <c r="L88" s="183"/>
      <c r="M88" s="92" t="s">
        <v>19</v>
      </c>
      <c r="N88" s="93" t="s">
        <v>46</v>
      </c>
      <c r="O88" s="93" t="s">
        <v>142</v>
      </c>
      <c r="P88" s="93" t="s">
        <v>143</v>
      </c>
      <c r="Q88" s="93" t="s">
        <v>144</v>
      </c>
      <c r="R88" s="93" t="s">
        <v>145</v>
      </c>
      <c r="S88" s="93" t="s">
        <v>146</v>
      </c>
      <c r="T88" s="94" t="s">
        <v>147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148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P90+P608</f>
        <v>0</v>
      </c>
      <c r="Q89" s="96"/>
      <c r="R89" s="186">
        <f>R90+R608</f>
        <v>3797.15946147869</v>
      </c>
      <c r="S89" s="96"/>
      <c r="T89" s="187">
        <f>T90+T608</f>
        <v>0.0044000000000000003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129</v>
      </c>
      <c r="BK89" s="188">
        <f>BK90+BK608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286</v>
      </c>
      <c r="F90" s="192" t="s">
        <v>287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P91+P201+P246+P301+P452+P503+P600</f>
        <v>0</v>
      </c>
      <c r="Q90" s="197"/>
      <c r="R90" s="198">
        <f>R91+R201+R246+R301+R452+R503+R600</f>
        <v>3797.15946147869</v>
      </c>
      <c r="S90" s="197"/>
      <c r="T90" s="199">
        <f>T91+T201+T246+T301+T452+T503+T600</f>
        <v>0.0044000000000000003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152</v>
      </c>
      <c r="BK90" s="202">
        <f>BK91+BK201+BK246+BK301+BK452+BK503+BK600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288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SUM(P92:P200)</f>
        <v>0</v>
      </c>
      <c r="Q91" s="197"/>
      <c r="R91" s="198">
        <f>SUM(R92:R200)</f>
        <v>3050.8616158999998</v>
      </c>
      <c r="S91" s="197"/>
      <c r="T91" s="199">
        <f>SUM(T92:T200)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152</v>
      </c>
      <c r="BK91" s="202">
        <f>SUM(BK92:BK200)</f>
        <v>0</v>
      </c>
    </row>
    <row r="92" s="2" customFormat="1" ht="33" customHeight="1">
      <c r="A92" s="38"/>
      <c r="B92" s="39"/>
      <c r="C92" s="205" t="s">
        <v>84</v>
      </c>
      <c r="D92" s="205" t="s">
        <v>155</v>
      </c>
      <c r="E92" s="206" t="s">
        <v>621</v>
      </c>
      <c r="F92" s="207" t="s">
        <v>622</v>
      </c>
      <c r="G92" s="208" t="s">
        <v>407</v>
      </c>
      <c r="H92" s="209">
        <v>2391.0619999999999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175</v>
      </c>
      <c r="AT92" s="217" t="s">
        <v>155</v>
      </c>
      <c r="AU92" s="217" t="s">
        <v>86</v>
      </c>
      <c r="AY92" s="17" t="s">
        <v>152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175</v>
      </c>
      <c r="BM92" s="217" t="s">
        <v>623</v>
      </c>
    </row>
    <row r="93" s="2" customFormat="1">
      <c r="A93" s="38"/>
      <c r="B93" s="39"/>
      <c r="C93" s="40"/>
      <c r="D93" s="219" t="s">
        <v>160</v>
      </c>
      <c r="E93" s="40"/>
      <c r="F93" s="220" t="s">
        <v>624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2" customFormat="1">
      <c r="A94" s="38"/>
      <c r="B94" s="39"/>
      <c r="C94" s="40"/>
      <c r="D94" s="224" t="s">
        <v>161</v>
      </c>
      <c r="E94" s="40"/>
      <c r="F94" s="225" t="s">
        <v>625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86</v>
      </c>
    </row>
    <row r="95" s="2" customFormat="1">
      <c r="A95" s="38"/>
      <c r="B95" s="39"/>
      <c r="C95" s="40"/>
      <c r="D95" s="219" t="s">
        <v>163</v>
      </c>
      <c r="E95" s="40"/>
      <c r="F95" s="226" t="s">
        <v>626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163</v>
      </c>
      <c r="AU95" s="17" t="s">
        <v>86</v>
      </c>
    </row>
    <row r="96" s="13" customFormat="1">
      <c r="A96" s="13"/>
      <c r="B96" s="227"/>
      <c r="C96" s="228"/>
      <c r="D96" s="219" t="s">
        <v>237</v>
      </c>
      <c r="E96" s="229" t="s">
        <v>19</v>
      </c>
      <c r="F96" s="230" t="s">
        <v>627</v>
      </c>
      <c r="G96" s="228"/>
      <c r="H96" s="231">
        <v>233.46899999999999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237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152</v>
      </c>
    </row>
    <row r="97" s="13" customFormat="1">
      <c r="A97" s="13"/>
      <c r="B97" s="227"/>
      <c r="C97" s="228"/>
      <c r="D97" s="219" t="s">
        <v>237</v>
      </c>
      <c r="E97" s="229" t="s">
        <v>19</v>
      </c>
      <c r="F97" s="230" t="s">
        <v>628</v>
      </c>
      <c r="G97" s="228"/>
      <c r="H97" s="231">
        <v>58.436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237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152</v>
      </c>
    </row>
    <row r="98" s="13" customFormat="1">
      <c r="A98" s="13"/>
      <c r="B98" s="227"/>
      <c r="C98" s="228"/>
      <c r="D98" s="219" t="s">
        <v>237</v>
      </c>
      <c r="E98" s="229" t="s">
        <v>19</v>
      </c>
      <c r="F98" s="230" t="s">
        <v>629</v>
      </c>
      <c r="G98" s="228"/>
      <c r="H98" s="231">
        <v>59.609000000000002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237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152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630</v>
      </c>
      <c r="G99" s="228"/>
      <c r="H99" s="231">
        <v>1142.5319999999999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152</v>
      </c>
    </row>
    <row r="100" s="13" customFormat="1">
      <c r="A100" s="13"/>
      <c r="B100" s="227"/>
      <c r="C100" s="228"/>
      <c r="D100" s="219" t="s">
        <v>237</v>
      </c>
      <c r="E100" s="229" t="s">
        <v>19</v>
      </c>
      <c r="F100" s="230" t="s">
        <v>631</v>
      </c>
      <c r="G100" s="228"/>
      <c r="H100" s="231">
        <v>129.279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237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152</v>
      </c>
    </row>
    <row r="101" s="13" customFormat="1">
      <c r="A101" s="13"/>
      <c r="B101" s="227"/>
      <c r="C101" s="228"/>
      <c r="D101" s="219" t="s">
        <v>237</v>
      </c>
      <c r="E101" s="229" t="s">
        <v>19</v>
      </c>
      <c r="F101" s="230" t="s">
        <v>632</v>
      </c>
      <c r="G101" s="228"/>
      <c r="H101" s="231">
        <v>344.90600000000001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237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152</v>
      </c>
    </row>
    <row r="102" s="13" customFormat="1">
      <c r="A102" s="13"/>
      <c r="B102" s="227"/>
      <c r="C102" s="228"/>
      <c r="D102" s="219" t="s">
        <v>237</v>
      </c>
      <c r="E102" s="229" t="s">
        <v>19</v>
      </c>
      <c r="F102" s="230" t="s">
        <v>633</v>
      </c>
      <c r="G102" s="228"/>
      <c r="H102" s="231">
        <v>370.399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237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152</v>
      </c>
    </row>
    <row r="103" s="13" customFormat="1">
      <c r="A103" s="13"/>
      <c r="B103" s="227"/>
      <c r="C103" s="228"/>
      <c r="D103" s="219" t="s">
        <v>237</v>
      </c>
      <c r="E103" s="229" t="s">
        <v>19</v>
      </c>
      <c r="F103" s="230" t="s">
        <v>634</v>
      </c>
      <c r="G103" s="228"/>
      <c r="H103" s="231">
        <v>37.697000000000003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237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152</v>
      </c>
    </row>
    <row r="104" s="13" customFormat="1">
      <c r="A104" s="13"/>
      <c r="B104" s="227"/>
      <c r="C104" s="228"/>
      <c r="D104" s="219" t="s">
        <v>237</v>
      </c>
      <c r="E104" s="229" t="s">
        <v>19</v>
      </c>
      <c r="F104" s="230" t="s">
        <v>635</v>
      </c>
      <c r="G104" s="228"/>
      <c r="H104" s="231">
        <v>35.838999999999999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237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152</v>
      </c>
    </row>
    <row r="105" s="13" customFormat="1">
      <c r="A105" s="13"/>
      <c r="B105" s="227"/>
      <c r="C105" s="228"/>
      <c r="D105" s="219" t="s">
        <v>237</v>
      </c>
      <c r="E105" s="229" t="s">
        <v>19</v>
      </c>
      <c r="F105" s="230" t="s">
        <v>636</v>
      </c>
      <c r="G105" s="228"/>
      <c r="H105" s="231">
        <v>1.8560000000000001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237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152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637</v>
      </c>
      <c r="G106" s="228"/>
      <c r="H106" s="231">
        <v>-22.960000000000001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152</v>
      </c>
    </row>
    <row r="107" s="14" customFormat="1">
      <c r="A107" s="14"/>
      <c r="B107" s="242"/>
      <c r="C107" s="243"/>
      <c r="D107" s="219" t="s">
        <v>237</v>
      </c>
      <c r="E107" s="244" t="s">
        <v>19</v>
      </c>
      <c r="F107" s="245" t="s">
        <v>302</v>
      </c>
      <c r="G107" s="243"/>
      <c r="H107" s="246">
        <v>2391.0619999999999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237</v>
      </c>
      <c r="AU107" s="252" t="s">
        <v>86</v>
      </c>
      <c r="AV107" s="14" t="s">
        <v>175</v>
      </c>
      <c r="AW107" s="14" t="s">
        <v>37</v>
      </c>
      <c r="AX107" s="14" t="s">
        <v>84</v>
      </c>
      <c r="AY107" s="252" t="s">
        <v>152</v>
      </c>
    </row>
    <row r="108" s="2" customFormat="1" ht="33" customHeight="1">
      <c r="A108" s="38"/>
      <c r="B108" s="39"/>
      <c r="C108" s="205" t="s">
        <v>86</v>
      </c>
      <c r="D108" s="205" t="s">
        <v>155</v>
      </c>
      <c r="E108" s="206" t="s">
        <v>638</v>
      </c>
      <c r="F108" s="207" t="s">
        <v>639</v>
      </c>
      <c r="G108" s="208" t="s">
        <v>407</v>
      </c>
      <c r="H108" s="209">
        <v>90.768000000000001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175</v>
      </c>
      <c r="AT108" s="217" t="s">
        <v>155</v>
      </c>
      <c r="AU108" s="217" t="s">
        <v>86</v>
      </c>
      <c r="AY108" s="17" t="s">
        <v>152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175</v>
      </c>
      <c r="BM108" s="217" t="s">
        <v>640</v>
      </c>
    </row>
    <row r="109" s="2" customFormat="1">
      <c r="A109" s="38"/>
      <c r="B109" s="39"/>
      <c r="C109" s="40"/>
      <c r="D109" s="219" t="s">
        <v>160</v>
      </c>
      <c r="E109" s="40"/>
      <c r="F109" s="220" t="s">
        <v>641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2" customFormat="1">
      <c r="A110" s="38"/>
      <c r="B110" s="39"/>
      <c r="C110" s="40"/>
      <c r="D110" s="224" t="s">
        <v>161</v>
      </c>
      <c r="E110" s="40"/>
      <c r="F110" s="225" t="s">
        <v>642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161</v>
      </c>
      <c r="AU110" s="17" t="s">
        <v>86</v>
      </c>
    </row>
    <row r="111" s="2" customFormat="1">
      <c r="A111" s="38"/>
      <c r="B111" s="39"/>
      <c r="C111" s="40"/>
      <c r="D111" s="219" t="s">
        <v>163</v>
      </c>
      <c r="E111" s="40"/>
      <c r="F111" s="226" t="s">
        <v>643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163</v>
      </c>
      <c r="AU111" s="17" t="s">
        <v>86</v>
      </c>
    </row>
    <row r="112" s="13" customFormat="1">
      <c r="A112" s="13"/>
      <c r="B112" s="227"/>
      <c r="C112" s="228"/>
      <c r="D112" s="219" t="s">
        <v>237</v>
      </c>
      <c r="E112" s="229" t="s">
        <v>19</v>
      </c>
      <c r="F112" s="230" t="s">
        <v>644</v>
      </c>
      <c r="G112" s="228"/>
      <c r="H112" s="231">
        <v>58.593000000000004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237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152</v>
      </c>
    </row>
    <row r="113" s="13" customFormat="1">
      <c r="A113" s="13"/>
      <c r="B113" s="227"/>
      <c r="C113" s="228"/>
      <c r="D113" s="219" t="s">
        <v>237</v>
      </c>
      <c r="E113" s="229" t="s">
        <v>19</v>
      </c>
      <c r="F113" s="230" t="s">
        <v>645</v>
      </c>
      <c r="G113" s="228"/>
      <c r="H113" s="231">
        <v>3.5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237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152</v>
      </c>
    </row>
    <row r="114" s="13" customFormat="1">
      <c r="A114" s="13"/>
      <c r="B114" s="227"/>
      <c r="C114" s="228"/>
      <c r="D114" s="219" t="s">
        <v>237</v>
      </c>
      <c r="E114" s="229" t="s">
        <v>19</v>
      </c>
      <c r="F114" s="230" t="s">
        <v>646</v>
      </c>
      <c r="G114" s="228"/>
      <c r="H114" s="231">
        <v>9.25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237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152</v>
      </c>
    </row>
    <row r="115" s="13" customFormat="1">
      <c r="A115" s="13"/>
      <c r="B115" s="227"/>
      <c r="C115" s="228"/>
      <c r="D115" s="219" t="s">
        <v>237</v>
      </c>
      <c r="E115" s="229" t="s">
        <v>19</v>
      </c>
      <c r="F115" s="230" t="s">
        <v>647</v>
      </c>
      <c r="G115" s="228"/>
      <c r="H115" s="231">
        <v>10.5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237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152</v>
      </c>
    </row>
    <row r="116" s="13" customFormat="1">
      <c r="A116" s="13"/>
      <c r="B116" s="227"/>
      <c r="C116" s="228"/>
      <c r="D116" s="219" t="s">
        <v>237</v>
      </c>
      <c r="E116" s="229" t="s">
        <v>19</v>
      </c>
      <c r="F116" s="230" t="s">
        <v>648</v>
      </c>
      <c r="G116" s="228"/>
      <c r="H116" s="231">
        <v>9.5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237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152</v>
      </c>
    </row>
    <row r="117" s="13" customFormat="1">
      <c r="A117" s="13"/>
      <c r="B117" s="227"/>
      <c r="C117" s="228"/>
      <c r="D117" s="219" t="s">
        <v>237</v>
      </c>
      <c r="E117" s="229" t="s">
        <v>19</v>
      </c>
      <c r="F117" s="230" t="s">
        <v>649</v>
      </c>
      <c r="G117" s="228"/>
      <c r="H117" s="231">
        <v>-0.57499999999999996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237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152</v>
      </c>
    </row>
    <row r="118" s="14" customFormat="1">
      <c r="A118" s="14"/>
      <c r="B118" s="242"/>
      <c r="C118" s="243"/>
      <c r="D118" s="219" t="s">
        <v>237</v>
      </c>
      <c r="E118" s="244" t="s">
        <v>19</v>
      </c>
      <c r="F118" s="245" t="s">
        <v>302</v>
      </c>
      <c r="G118" s="243"/>
      <c r="H118" s="246">
        <v>90.768000000000001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237</v>
      </c>
      <c r="AU118" s="252" t="s">
        <v>86</v>
      </c>
      <c r="AV118" s="14" t="s">
        <v>175</v>
      </c>
      <c r="AW118" s="14" t="s">
        <v>37</v>
      </c>
      <c r="AX118" s="14" t="s">
        <v>84</v>
      </c>
      <c r="AY118" s="252" t="s">
        <v>152</v>
      </c>
    </row>
    <row r="119" s="2" customFormat="1" ht="24.15" customHeight="1">
      <c r="A119" s="38"/>
      <c r="B119" s="39"/>
      <c r="C119" s="205" t="s">
        <v>170</v>
      </c>
      <c r="D119" s="205" t="s">
        <v>155</v>
      </c>
      <c r="E119" s="206" t="s">
        <v>650</v>
      </c>
      <c r="F119" s="207" t="s">
        <v>651</v>
      </c>
      <c r="G119" s="208" t="s">
        <v>407</v>
      </c>
      <c r="H119" s="209">
        <v>2.8260000000000001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175</v>
      </c>
      <c r="AT119" s="217" t="s">
        <v>155</v>
      </c>
      <c r="AU119" s="217" t="s">
        <v>86</v>
      </c>
      <c r="AY119" s="17" t="s">
        <v>152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175</v>
      </c>
      <c r="BM119" s="217" t="s">
        <v>652</v>
      </c>
    </row>
    <row r="120" s="2" customFormat="1">
      <c r="A120" s="38"/>
      <c r="B120" s="39"/>
      <c r="C120" s="40"/>
      <c r="D120" s="219" t="s">
        <v>160</v>
      </c>
      <c r="E120" s="40"/>
      <c r="F120" s="220" t="s">
        <v>653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86</v>
      </c>
    </row>
    <row r="121" s="2" customFormat="1">
      <c r="A121" s="38"/>
      <c r="B121" s="39"/>
      <c r="C121" s="40"/>
      <c r="D121" s="224" t="s">
        <v>161</v>
      </c>
      <c r="E121" s="40"/>
      <c r="F121" s="225" t="s">
        <v>654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161</v>
      </c>
      <c r="AU121" s="17" t="s">
        <v>86</v>
      </c>
    </row>
    <row r="122" s="2" customFormat="1">
      <c r="A122" s="38"/>
      <c r="B122" s="39"/>
      <c r="C122" s="40"/>
      <c r="D122" s="219" t="s">
        <v>163</v>
      </c>
      <c r="E122" s="40"/>
      <c r="F122" s="226" t="s">
        <v>655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163</v>
      </c>
      <c r="AU122" s="17" t="s">
        <v>86</v>
      </c>
    </row>
    <row r="123" s="13" customFormat="1">
      <c r="A123" s="13"/>
      <c r="B123" s="227"/>
      <c r="C123" s="228"/>
      <c r="D123" s="219" t="s">
        <v>237</v>
      </c>
      <c r="E123" s="229" t="s">
        <v>19</v>
      </c>
      <c r="F123" s="230" t="s">
        <v>656</v>
      </c>
      <c r="G123" s="228"/>
      <c r="H123" s="231">
        <v>2.25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237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152</v>
      </c>
    </row>
    <row r="124" s="13" customFormat="1">
      <c r="A124" s="13"/>
      <c r="B124" s="227"/>
      <c r="C124" s="228"/>
      <c r="D124" s="219" t="s">
        <v>237</v>
      </c>
      <c r="E124" s="229" t="s">
        <v>19</v>
      </c>
      <c r="F124" s="230" t="s">
        <v>657</v>
      </c>
      <c r="G124" s="228"/>
      <c r="H124" s="231">
        <v>0.57599999999999996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237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152</v>
      </c>
    </row>
    <row r="125" s="14" customFormat="1">
      <c r="A125" s="14"/>
      <c r="B125" s="242"/>
      <c r="C125" s="243"/>
      <c r="D125" s="219" t="s">
        <v>237</v>
      </c>
      <c r="E125" s="244" t="s">
        <v>19</v>
      </c>
      <c r="F125" s="245" t="s">
        <v>302</v>
      </c>
      <c r="G125" s="243"/>
      <c r="H125" s="246">
        <v>2.8260000000000001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237</v>
      </c>
      <c r="AU125" s="252" t="s">
        <v>86</v>
      </c>
      <c r="AV125" s="14" t="s">
        <v>175</v>
      </c>
      <c r="AW125" s="14" t="s">
        <v>37</v>
      </c>
      <c r="AX125" s="14" t="s">
        <v>84</v>
      </c>
      <c r="AY125" s="252" t="s">
        <v>152</v>
      </c>
    </row>
    <row r="126" s="2" customFormat="1" ht="37.8" customHeight="1">
      <c r="A126" s="38"/>
      <c r="B126" s="39"/>
      <c r="C126" s="205" t="s">
        <v>175</v>
      </c>
      <c r="D126" s="205" t="s">
        <v>155</v>
      </c>
      <c r="E126" s="206" t="s">
        <v>658</v>
      </c>
      <c r="F126" s="207" t="s">
        <v>659</v>
      </c>
      <c r="G126" s="208" t="s">
        <v>407</v>
      </c>
      <c r="H126" s="209">
        <v>2361.6080000000002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175</v>
      </c>
      <c r="AT126" s="217" t="s">
        <v>155</v>
      </c>
      <c r="AU126" s="217" t="s">
        <v>86</v>
      </c>
      <c r="AY126" s="17" t="s">
        <v>152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175</v>
      </c>
      <c r="BM126" s="217" t="s">
        <v>660</v>
      </c>
    </row>
    <row r="127" s="2" customFormat="1">
      <c r="A127" s="38"/>
      <c r="B127" s="39"/>
      <c r="C127" s="40"/>
      <c r="D127" s="219" t="s">
        <v>160</v>
      </c>
      <c r="E127" s="40"/>
      <c r="F127" s="220" t="s">
        <v>661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>
      <c r="A128" s="38"/>
      <c r="B128" s="39"/>
      <c r="C128" s="40"/>
      <c r="D128" s="224" t="s">
        <v>161</v>
      </c>
      <c r="E128" s="40"/>
      <c r="F128" s="225" t="s">
        <v>662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161</v>
      </c>
      <c r="AU128" s="17" t="s">
        <v>86</v>
      </c>
    </row>
    <row r="129" s="2" customFormat="1">
      <c r="A129" s="38"/>
      <c r="B129" s="39"/>
      <c r="C129" s="40"/>
      <c r="D129" s="219" t="s">
        <v>163</v>
      </c>
      <c r="E129" s="40"/>
      <c r="F129" s="226" t="s">
        <v>663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86</v>
      </c>
    </row>
    <row r="130" s="13" customFormat="1">
      <c r="A130" s="13"/>
      <c r="B130" s="227"/>
      <c r="C130" s="228"/>
      <c r="D130" s="219" t="s">
        <v>237</v>
      </c>
      <c r="E130" s="229" t="s">
        <v>19</v>
      </c>
      <c r="F130" s="230" t="s">
        <v>664</v>
      </c>
      <c r="G130" s="228"/>
      <c r="H130" s="231">
        <v>2290.9740000000002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237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152</v>
      </c>
    </row>
    <row r="131" s="13" customFormat="1">
      <c r="A131" s="13"/>
      <c r="B131" s="227"/>
      <c r="C131" s="228"/>
      <c r="D131" s="219" t="s">
        <v>237</v>
      </c>
      <c r="E131" s="229" t="s">
        <v>19</v>
      </c>
      <c r="F131" s="230" t="s">
        <v>665</v>
      </c>
      <c r="G131" s="228"/>
      <c r="H131" s="231">
        <v>91.343000000000004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237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152</v>
      </c>
    </row>
    <row r="132" s="13" customFormat="1">
      <c r="A132" s="13"/>
      <c r="B132" s="227"/>
      <c r="C132" s="228"/>
      <c r="D132" s="219" t="s">
        <v>237</v>
      </c>
      <c r="E132" s="229" t="s">
        <v>19</v>
      </c>
      <c r="F132" s="230" t="s">
        <v>666</v>
      </c>
      <c r="G132" s="228"/>
      <c r="H132" s="231">
        <v>2.8260000000000001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237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152</v>
      </c>
    </row>
    <row r="133" s="13" customFormat="1">
      <c r="A133" s="13"/>
      <c r="B133" s="227"/>
      <c r="C133" s="228"/>
      <c r="D133" s="219" t="s">
        <v>237</v>
      </c>
      <c r="E133" s="229" t="s">
        <v>19</v>
      </c>
      <c r="F133" s="230" t="s">
        <v>667</v>
      </c>
      <c r="G133" s="228"/>
      <c r="H133" s="231">
        <v>-23.535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237</v>
      </c>
      <c r="AU133" s="237" t="s">
        <v>86</v>
      </c>
      <c r="AV133" s="13" t="s">
        <v>86</v>
      </c>
      <c r="AW133" s="13" t="s">
        <v>37</v>
      </c>
      <c r="AX133" s="13" t="s">
        <v>76</v>
      </c>
      <c r="AY133" s="237" t="s">
        <v>152</v>
      </c>
    </row>
    <row r="134" s="14" customFormat="1">
      <c r="A134" s="14"/>
      <c r="B134" s="242"/>
      <c r="C134" s="243"/>
      <c r="D134" s="219" t="s">
        <v>237</v>
      </c>
      <c r="E134" s="244" t="s">
        <v>19</v>
      </c>
      <c r="F134" s="245" t="s">
        <v>302</v>
      </c>
      <c r="G134" s="243"/>
      <c r="H134" s="246">
        <v>2361.6080000000002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237</v>
      </c>
      <c r="AU134" s="252" t="s">
        <v>86</v>
      </c>
      <c r="AV134" s="14" t="s">
        <v>175</v>
      </c>
      <c r="AW134" s="14" t="s">
        <v>37</v>
      </c>
      <c r="AX134" s="14" t="s">
        <v>84</v>
      </c>
      <c r="AY134" s="252" t="s">
        <v>152</v>
      </c>
    </row>
    <row r="135" s="2" customFormat="1" ht="24.15" customHeight="1">
      <c r="A135" s="38"/>
      <c r="B135" s="39"/>
      <c r="C135" s="205" t="s">
        <v>151</v>
      </c>
      <c r="D135" s="205" t="s">
        <v>155</v>
      </c>
      <c r="E135" s="206" t="s">
        <v>668</v>
      </c>
      <c r="F135" s="207" t="s">
        <v>669</v>
      </c>
      <c r="G135" s="208" t="s">
        <v>407</v>
      </c>
      <c r="H135" s="209">
        <v>2484.6559999999999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175</v>
      </c>
      <c r="AT135" s="217" t="s">
        <v>155</v>
      </c>
      <c r="AU135" s="217" t="s">
        <v>86</v>
      </c>
      <c r="AY135" s="17" t="s">
        <v>152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175</v>
      </c>
      <c r="BM135" s="217" t="s">
        <v>670</v>
      </c>
    </row>
    <row r="136" s="2" customFormat="1">
      <c r="A136" s="38"/>
      <c r="B136" s="39"/>
      <c r="C136" s="40"/>
      <c r="D136" s="219" t="s">
        <v>160</v>
      </c>
      <c r="E136" s="40"/>
      <c r="F136" s="220" t="s">
        <v>671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2" customFormat="1">
      <c r="A137" s="38"/>
      <c r="B137" s="39"/>
      <c r="C137" s="40"/>
      <c r="D137" s="224" t="s">
        <v>161</v>
      </c>
      <c r="E137" s="40"/>
      <c r="F137" s="225" t="s">
        <v>672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86</v>
      </c>
    </row>
    <row r="138" s="2" customFormat="1">
      <c r="A138" s="38"/>
      <c r="B138" s="39"/>
      <c r="C138" s="40"/>
      <c r="D138" s="219" t="s">
        <v>163</v>
      </c>
      <c r="E138" s="40"/>
      <c r="F138" s="226" t="s">
        <v>673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86</v>
      </c>
    </row>
    <row r="139" s="13" customFormat="1">
      <c r="A139" s="13"/>
      <c r="B139" s="227"/>
      <c r="C139" s="228"/>
      <c r="D139" s="219" t="s">
        <v>237</v>
      </c>
      <c r="E139" s="229" t="s">
        <v>19</v>
      </c>
      <c r="F139" s="230" t="s">
        <v>674</v>
      </c>
      <c r="G139" s="228"/>
      <c r="H139" s="231">
        <v>2414.0219999999999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237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152</v>
      </c>
    </row>
    <row r="140" s="13" customFormat="1">
      <c r="A140" s="13"/>
      <c r="B140" s="227"/>
      <c r="C140" s="228"/>
      <c r="D140" s="219" t="s">
        <v>237</v>
      </c>
      <c r="E140" s="229" t="s">
        <v>19</v>
      </c>
      <c r="F140" s="230" t="s">
        <v>665</v>
      </c>
      <c r="G140" s="228"/>
      <c r="H140" s="231">
        <v>91.343000000000004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237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152</v>
      </c>
    </row>
    <row r="141" s="13" customFormat="1">
      <c r="A141" s="13"/>
      <c r="B141" s="227"/>
      <c r="C141" s="228"/>
      <c r="D141" s="219" t="s">
        <v>237</v>
      </c>
      <c r="E141" s="229" t="s">
        <v>19</v>
      </c>
      <c r="F141" s="230" t="s">
        <v>666</v>
      </c>
      <c r="G141" s="228"/>
      <c r="H141" s="231">
        <v>2.8260000000000001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237</v>
      </c>
      <c r="AU141" s="237" t="s">
        <v>86</v>
      </c>
      <c r="AV141" s="13" t="s">
        <v>86</v>
      </c>
      <c r="AW141" s="13" t="s">
        <v>37</v>
      </c>
      <c r="AX141" s="13" t="s">
        <v>76</v>
      </c>
      <c r="AY141" s="237" t="s">
        <v>152</v>
      </c>
    </row>
    <row r="142" s="13" customFormat="1">
      <c r="A142" s="13"/>
      <c r="B142" s="227"/>
      <c r="C142" s="228"/>
      <c r="D142" s="219" t="s">
        <v>237</v>
      </c>
      <c r="E142" s="229" t="s">
        <v>19</v>
      </c>
      <c r="F142" s="230" t="s">
        <v>667</v>
      </c>
      <c r="G142" s="228"/>
      <c r="H142" s="231">
        <v>-23.535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237</v>
      </c>
      <c r="AU142" s="237" t="s">
        <v>86</v>
      </c>
      <c r="AV142" s="13" t="s">
        <v>86</v>
      </c>
      <c r="AW142" s="13" t="s">
        <v>37</v>
      </c>
      <c r="AX142" s="13" t="s">
        <v>76</v>
      </c>
      <c r="AY142" s="237" t="s">
        <v>152</v>
      </c>
    </row>
    <row r="143" s="14" customFormat="1">
      <c r="A143" s="14"/>
      <c r="B143" s="242"/>
      <c r="C143" s="243"/>
      <c r="D143" s="219" t="s">
        <v>237</v>
      </c>
      <c r="E143" s="244" t="s">
        <v>19</v>
      </c>
      <c r="F143" s="245" t="s">
        <v>302</v>
      </c>
      <c r="G143" s="243"/>
      <c r="H143" s="246">
        <v>2484.6559999999999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237</v>
      </c>
      <c r="AU143" s="252" t="s">
        <v>86</v>
      </c>
      <c r="AV143" s="14" t="s">
        <v>175</v>
      </c>
      <c r="AW143" s="14" t="s">
        <v>37</v>
      </c>
      <c r="AX143" s="14" t="s">
        <v>84</v>
      </c>
      <c r="AY143" s="252" t="s">
        <v>152</v>
      </c>
    </row>
    <row r="144" s="2" customFormat="1" ht="33" customHeight="1">
      <c r="A144" s="38"/>
      <c r="B144" s="39"/>
      <c r="C144" s="205" t="s">
        <v>185</v>
      </c>
      <c r="D144" s="205" t="s">
        <v>155</v>
      </c>
      <c r="E144" s="206" t="s">
        <v>675</v>
      </c>
      <c r="F144" s="207" t="s">
        <v>676</v>
      </c>
      <c r="G144" s="208" t="s">
        <v>407</v>
      </c>
      <c r="H144" s="209">
        <v>1605.595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175</v>
      </c>
      <c r="AT144" s="217" t="s">
        <v>155</v>
      </c>
      <c r="AU144" s="217" t="s">
        <v>86</v>
      </c>
      <c r="AY144" s="17" t="s">
        <v>152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175</v>
      </c>
      <c r="BM144" s="217" t="s">
        <v>677</v>
      </c>
    </row>
    <row r="145" s="2" customFormat="1">
      <c r="A145" s="38"/>
      <c r="B145" s="39"/>
      <c r="C145" s="40"/>
      <c r="D145" s="219" t="s">
        <v>160</v>
      </c>
      <c r="E145" s="40"/>
      <c r="F145" s="220" t="s">
        <v>678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>
      <c r="A146" s="38"/>
      <c r="B146" s="39"/>
      <c r="C146" s="40"/>
      <c r="D146" s="224" t="s">
        <v>161</v>
      </c>
      <c r="E146" s="40"/>
      <c r="F146" s="225" t="s">
        <v>679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86</v>
      </c>
    </row>
    <row r="147" s="2" customFormat="1">
      <c r="A147" s="38"/>
      <c r="B147" s="39"/>
      <c r="C147" s="40"/>
      <c r="D147" s="219" t="s">
        <v>163</v>
      </c>
      <c r="E147" s="40"/>
      <c r="F147" s="226" t="s">
        <v>680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86</v>
      </c>
    </row>
    <row r="148" s="13" customFormat="1">
      <c r="A148" s="13"/>
      <c r="B148" s="227"/>
      <c r="C148" s="228"/>
      <c r="D148" s="219" t="s">
        <v>237</v>
      </c>
      <c r="E148" s="229" t="s">
        <v>19</v>
      </c>
      <c r="F148" s="230" t="s">
        <v>681</v>
      </c>
      <c r="G148" s="228"/>
      <c r="H148" s="231">
        <v>150.40299999999999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237</v>
      </c>
      <c r="AU148" s="237" t="s">
        <v>86</v>
      </c>
      <c r="AV148" s="13" t="s">
        <v>86</v>
      </c>
      <c r="AW148" s="13" t="s">
        <v>37</v>
      </c>
      <c r="AX148" s="13" t="s">
        <v>76</v>
      </c>
      <c r="AY148" s="237" t="s">
        <v>152</v>
      </c>
    </row>
    <row r="149" s="13" customFormat="1">
      <c r="A149" s="13"/>
      <c r="B149" s="227"/>
      <c r="C149" s="228"/>
      <c r="D149" s="219" t="s">
        <v>237</v>
      </c>
      <c r="E149" s="229" t="s">
        <v>19</v>
      </c>
      <c r="F149" s="230" t="s">
        <v>682</v>
      </c>
      <c r="G149" s="228"/>
      <c r="H149" s="231">
        <v>17.361000000000001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237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152</v>
      </c>
    </row>
    <row r="150" s="13" customFormat="1">
      <c r="A150" s="13"/>
      <c r="B150" s="227"/>
      <c r="C150" s="228"/>
      <c r="D150" s="219" t="s">
        <v>237</v>
      </c>
      <c r="E150" s="229" t="s">
        <v>19</v>
      </c>
      <c r="F150" s="230" t="s">
        <v>683</v>
      </c>
      <c r="G150" s="228"/>
      <c r="H150" s="231">
        <v>346.74000000000001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237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152</v>
      </c>
    </row>
    <row r="151" s="13" customFormat="1">
      <c r="A151" s="13"/>
      <c r="B151" s="227"/>
      <c r="C151" s="228"/>
      <c r="D151" s="219" t="s">
        <v>237</v>
      </c>
      <c r="E151" s="229" t="s">
        <v>19</v>
      </c>
      <c r="F151" s="230" t="s">
        <v>684</v>
      </c>
      <c r="G151" s="228"/>
      <c r="H151" s="231">
        <v>1105.3710000000001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237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152</v>
      </c>
    </row>
    <row r="152" s="13" customFormat="1">
      <c r="A152" s="13"/>
      <c r="B152" s="227"/>
      <c r="C152" s="228"/>
      <c r="D152" s="219" t="s">
        <v>237</v>
      </c>
      <c r="E152" s="229" t="s">
        <v>19</v>
      </c>
      <c r="F152" s="230" t="s">
        <v>685</v>
      </c>
      <c r="G152" s="228"/>
      <c r="H152" s="231">
        <v>-14.279999999999999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237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152</v>
      </c>
    </row>
    <row r="153" s="14" customFormat="1">
      <c r="A153" s="14"/>
      <c r="B153" s="242"/>
      <c r="C153" s="243"/>
      <c r="D153" s="219" t="s">
        <v>237</v>
      </c>
      <c r="E153" s="244" t="s">
        <v>19</v>
      </c>
      <c r="F153" s="245" t="s">
        <v>302</v>
      </c>
      <c r="G153" s="243"/>
      <c r="H153" s="246">
        <v>1605.595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237</v>
      </c>
      <c r="AU153" s="252" t="s">
        <v>86</v>
      </c>
      <c r="AV153" s="14" t="s">
        <v>175</v>
      </c>
      <c r="AW153" s="14" t="s">
        <v>37</v>
      </c>
      <c r="AX153" s="14" t="s">
        <v>84</v>
      </c>
      <c r="AY153" s="252" t="s">
        <v>152</v>
      </c>
    </row>
    <row r="154" s="2" customFormat="1" ht="16.5" customHeight="1">
      <c r="A154" s="38"/>
      <c r="B154" s="39"/>
      <c r="C154" s="257" t="s">
        <v>191</v>
      </c>
      <c r="D154" s="257" t="s">
        <v>686</v>
      </c>
      <c r="E154" s="258" t="s">
        <v>687</v>
      </c>
      <c r="F154" s="259" t="s">
        <v>688</v>
      </c>
      <c r="G154" s="260" t="s">
        <v>514</v>
      </c>
      <c r="H154" s="261">
        <v>3050.6309999999999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3050.6309999999999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197</v>
      </c>
      <c r="AT154" s="217" t="s">
        <v>686</v>
      </c>
      <c r="AU154" s="217" t="s">
        <v>86</v>
      </c>
      <c r="AY154" s="17" t="s">
        <v>152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175</v>
      </c>
      <c r="BM154" s="217" t="s">
        <v>689</v>
      </c>
    </row>
    <row r="155" s="2" customFormat="1">
      <c r="A155" s="38"/>
      <c r="B155" s="39"/>
      <c r="C155" s="40"/>
      <c r="D155" s="219" t="s">
        <v>160</v>
      </c>
      <c r="E155" s="40"/>
      <c r="F155" s="220" t="s">
        <v>688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86</v>
      </c>
    </row>
    <row r="156" s="2" customFormat="1">
      <c r="A156" s="38"/>
      <c r="B156" s="39"/>
      <c r="C156" s="40"/>
      <c r="D156" s="219" t="s">
        <v>163</v>
      </c>
      <c r="E156" s="40"/>
      <c r="F156" s="226" t="s">
        <v>690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86</v>
      </c>
    </row>
    <row r="157" s="13" customFormat="1">
      <c r="A157" s="13"/>
      <c r="B157" s="227"/>
      <c r="C157" s="228"/>
      <c r="D157" s="219" t="s">
        <v>237</v>
      </c>
      <c r="E157" s="229" t="s">
        <v>19</v>
      </c>
      <c r="F157" s="230" t="s">
        <v>691</v>
      </c>
      <c r="G157" s="228"/>
      <c r="H157" s="231">
        <v>285.76600000000002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237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152</v>
      </c>
    </row>
    <row r="158" s="13" customFormat="1">
      <c r="A158" s="13"/>
      <c r="B158" s="227"/>
      <c r="C158" s="228"/>
      <c r="D158" s="219" t="s">
        <v>237</v>
      </c>
      <c r="E158" s="229" t="s">
        <v>19</v>
      </c>
      <c r="F158" s="230" t="s">
        <v>692</v>
      </c>
      <c r="G158" s="228"/>
      <c r="H158" s="231">
        <v>32.985999999999997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237</v>
      </c>
      <c r="AU158" s="237" t="s">
        <v>86</v>
      </c>
      <c r="AV158" s="13" t="s">
        <v>86</v>
      </c>
      <c r="AW158" s="13" t="s">
        <v>37</v>
      </c>
      <c r="AX158" s="13" t="s">
        <v>76</v>
      </c>
      <c r="AY158" s="237" t="s">
        <v>152</v>
      </c>
    </row>
    <row r="159" s="13" customFormat="1">
      <c r="A159" s="13"/>
      <c r="B159" s="227"/>
      <c r="C159" s="228"/>
      <c r="D159" s="219" t="s">
        <v>237</v>
      </c>
      <c r="E159" s="229" t="s">
        <v>19</v>
      </c>
      <c r="F159" s="230" t="s">
        <v>693</v>
      </c>
      <c r="G159" s="228"/>
      <c r="H159" s="231">
        <v>658.80600000000004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237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152</v>
      </c>
    </row>
    <row r="160" s="13" customFormat="1">
      <c r="A160" s="13"/>
      <c r="B160" s="227"/>
      <c r="C160" s="228"/>
      <c r="D160" s="219" t="s">
        <v>237</v>
      </c>
      <c r="E160" s="229" t="s">
        <v>19</v>
      </c>
      <c r="F160" s="230" t="s">
        <v>694</v>
      </c>
      <c r="G160" s="228"/>
      <c r="H160" s="231">
        <v>2100.2049999999999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237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152</v>
      </c>
    </row>
    <row r="161" s="13" customFormat="1">
      <c r="A161" s="13"/>
      <c r="B161" s="227"/>
      <c r="C161" s="228"/>
      <c r="D161" s="219" t="s">
        <v>237</v>
      </c>
      <c r="E161" s="229" t="s">
        <v>19</v>
      </c>
      <c r="F161" s="230" t="s">
        <v>695</v>
      </c>
      <c r="G161" s="228"/>
      <c r="H161" s="231">
        <v>-27.132000000000001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237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152</v>
      </c>
    </row>
    <row r="162" s="14" customFormat="1">
      <c r="A162" s="14"/>
      <c r="B162" s="242"/>
      <c r="C162" s="243"/>
      <c r="D162" s="219" t="s">
        <v>237</v>
      </c>
      <c r="E162" s="244" t="s">
        <v>19</v>
      </c>
      <c r="F162" s="245" t="s">
        <v>302</v>
      </c>
      <c r="G162" s="243"/>
      <c r="H162" s="246">
        <v>3050.6309999999999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237</v>
      </c>
      <c r="AU162" s="252" t="s">
        <v>86</v>
      </c>
      <c r="AV162" s="14" t="s">
        <v>175</v>
      </c>
      <c r="AW162" s="14" t="s">
        <v>37</v>
      </c>
      <c r="AX162" s="14" t="s">
        <v>84</v>
      </c>
      <c r="AY162" s="252" t="s">
        <v>152</v>
      </c>
    </row>
    <row r="163" s="2" customFormat="1" ht="24.15" customHeight="1">
      <c r="A163" s="38"/>
      <c r="B163" s="39"/>
      <c r="C163" s="205" t="s">
        <v>197</v>
      </c>
      <c r="D163" s="205" t="s">
        <v>155</v>
      </c>
      <c r="E163" s="206" t="s">
        <v>696</v>
      </c>
      <c r="F163" s="207" t="s">
        <v>548</v>
      </c>
      <c r="G163" s="208" t="s">
        <v>514</v>
      </c>
      <c r="H163" s="209">
        <v>4487.0550000000003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175</v>
      </c>
      <c r="AT163" s="217" t="s">
        <v>155</v>
      </c>
      <c r="AU163" s="217" t="s">
        <v>86</v>
      </c>
      <c r="AY163" s="17" t="s">
        <v>152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175</v>
      </c>
      <c r="BM163" s="217" t="s">
        <v>697</v>
      </c>
    </row>
    <row r="164" s="2" customFormat="1">
      <c r="A164" s="38"/>
      <c r="B164" s="39"/>
      <c r="C164" s="40"/>
      <c r="D164" s="219" t="s">
        <v>160</v>
      </c>
      <c r="E164" s="40"/>
      <c r="F164" s="220" t="s">
        <v>550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160</v>
      </c>
      <c r="AU164" s="17" t="s">
        <v>86</v>
      </c>
    </row>
    <row r="165" s="2" customFormat="1">
      <c r="A165" s="38"/>
      <c r="B165" s="39"/>
      <c r="C165" s="40"/>
      <c r="D165" s="224" t="s">
        <v>161</v>
      </c>
      <c r="E165" s="40"/>
      <c r="F165" s="225" t="s">
        <v>698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161</v>
      </c>
      <c r="AU165" s="17" t="s">
        <v>86</v>
      </c>
    </row>
    <row r="166" s="2" customFormat="1">
      <c r="A166" s="38"/>
      <c r="B166" s="39"/>
      <c r="C166" s="40"/>
      <c r="D166" s="219" t="s">
        <v>163</v>
      </c>
      <c r="E166" s="40"/>
      <c r="F166" s="226" t="s">
        <v>699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86</v>
      </c>
    </row>
    <row r="167" s="13" customFormat="1">
      <c r="A167" s="13"/>
      <c r="B167" s="227"/>
      <c r="C167" s="228"/>
      <c r="D167" s="219" t="s">
        <v>237</v>
      </c>
      <c r="E167" s="229" t="s">
        <v>19</v>
      </c>
      <c r="F167" s="230" t="s">
        <v>700</v>
      </c>
      <c r="G167" s="228"/>
      <c r="H167" s="231">
        <v>4352.8509999999997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237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152</v>
      </c>
    </row>
    <row r="168" s="13" customFormat="1">
      <c r="A168" s="13"/>
      <c r="B168" s="227"/>
      <c r="C168" s="228"/>
      <c r="D168" s="219" t="s">
        <v>237</v>
      </c>
      <c r="E168" s="229" t="s">
        <v>19</v>
      </c>
      <c r="F168" s="230" t="s">
        <v>701</v>
      </c>
      <c r="G168" s="228"/>
      <c r="H168" s="231">
        <v>173.55199999999999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237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152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702</v>
      </c>
      <c r="G169" s="228"/>
      <c r="H169" s="231">
        <v>5.3689999999999998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152</v>
      </c>
    </row>
    <row r="170" s="13" customFormat="1">
      <c r="A170" s="13"/>
      <c r="B170" s="227"/>
      <c r="C170" s="228"/>
      <c r="D170" s="219" t="s">
        <v>237</v>
      </c>
      <c r="E170" s="229" t="s">
        <v>19</v>
      </c>
      <c r="F170" s="230" t="s">
        <v>703</v>
      </c>
      <c r="G170" s="228"/>
      <c r="H170" s="231">
        <v>-44.716999999999999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237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152</v>
      </c>
    </row>
    <row r="171" s="14" customFormat="1">
      <c r="A171" s="14"/>
      <c r="B171" s="242"/>
      <c r="C171" s="243"/>
      <c r="D171" s="219" t="s">
        <v>237</v>
      </c>
      <c r="E171" s="244" t="s">
        <v>19</v>
      </c>
      <c r="F171" s="245" t="s">
        <v>302</v>
      </c>
      <c r="G171" s="243"/>
      <c r="H171" s="246">
        <v>4487.0550000000003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237</v>
      </c>
      <c r="AU171" s="252" t="s">
        <v>86</v>
      </c>
      <c r="AV171" s="14" t="s">
        <v>175</v>
      </c>
      <c r="AW171" s="14" t="s">
        <v>37</v>
      </c>
      <c r="AX171" s="14" t="s">
        <v>84</v>
      </c>
      <c r="AY171" s="252" t="s">
        <v>152</v>
      </c>
    </row>
    <row r="172" s="2" customFormat="1" ht="33" customHeight="1">
      <c r="A172" s="38"/>
      <c r="B172" s="39"/>
      <c r="C172" s="205" t="s">
        <v>203</v>
      </c>
      <c r="D172" s="205" t="s">
        <v>155</v>
      </c>
      <c r="E172" s="206" t="s">
        <v>704</v>
      </c>
      <c r="F172" s="207" t="s">
        <v>705</v>
      </c>
      <c r="G172" s="208" t="s">
        <v>407</v>
      </c>
      <c r="H172" s="209">
        <v>30.375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175</v>
      </c>
      <c r="AT172" s="217" t="s">
        <v>155</v>
      </c>
      <c r="AU172" s="217" t="s">
        <v>86</v>
      </c>
      <c r="AY172" s="17" t="s">
        <v>152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175</v>
      </c>
      <c r="BM172" s="217" t="s">
        <v>706</v>
      </c>
    </row>
    <row r="173" s="2" customFormat="1">
      <c r="A173" s="38"/>
      <c r="B173" s="39"/>
      <c r="C173" s="40"/>
      <c r="D173" s="219" t="s">
        <v>160</v>
      </c>
      <c r="E173" s="40"/>
      <c r="F173" s="220" t="s">
        <v>707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>
      <c r="A174" s="38"/>
      <c r="B174" s="39"/>
      <c r="C174" s="40"/>
      <c r="D174" s="224" t="s">
        <v>161</v>
      </c>
      <c r="E174" s="40"/>
      <c r="F174" s="225" t="s">
        <v>708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161</v>
      </c>
      <c r="AU174" s="17" t="s">
        <v>86</v>
      </c>
    </row>
    <row r="175" s="2" customFormat="1">
      <c r="A175" s="38"/>
      <c r="B175" s="39"/>
      <c r="C175" s="40"/>
      <c r="D175" s="219" t="s">
        <v>163</v>
      </c>
      <c r="E175" s="40"/>
      <c r="F175" s="226" t="s">
        <v>709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86</v>
      </c>
    </row>
    <row r="176" s="13" customFormat="1">
      <c r="A176" s="13"/>
      <c r="B176" s="227"/>
      <c r="C176" s="228"/>
      <c r="D176" s="219" t="s">
        <v>237</v>
      </c>
      <c r="E176" s="229" t="s">
        <v>19</v>
      </c>
      <c r="F176" s="230" t="s">
        <v>710</v>
      </c>
      <c r="G176" s="228"/>
      <c r="H176" s="231">
        <v>1.125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237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152</v>
      </c>
    </row>
    <row r="177" s="13" customFormat="1">
      <c r="A177" s="13"/>
      <c r="B177" s="227"/>
      <c r="C177" s="228"/>
      <c r="D177" s="219" t="s">
        <v>237</v>
      </c>
      <c r="E177" s="229" t="s">
        <v>19</v>
      </c>
      <c r="F177" s="230" t="s">
        <v>711</v>
      </c>
      <c r="G177" s="228"/>
      <c r="H177" s="231">
        <v>10.5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237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152</v>
      </c>
    </row>
    <row r="178" s="13" customFormat="1">
      <c r="A178" s="13"/>
      <c r="B178" s="227"/>
      <c r="C178" s="228"/>
      <c r="D178" s="219" t="s">
        <v>237</v>
      </c>
      <c r="E178" s="229" t="s">
        <v>19</v>
      </c>
      <c r="F178" s="230" t="s">
        <v>712</v>
      </c>
      <c r="G178" s="228"/>
      <c r="H178" s="231">
        <v>9.25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237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152</v>
      </c>
    </row>
    <row r="179" s="13" customFormat="1">
      <c r="A179" s="13"/>
      <c r="B179" s="227"/>
      <c r="C179" s="228"/>
      <c r="D179" s="219" t="s">
        <v>237</v>
      </c>
      <c r="E179" s="229" t="s">
        <v>19</v>
      </c>
      <c r="F179" s="230" t="s">
        <v>713</v>
      </c>
      <c r="G179" s="228"/>
      <c r="H179" s="231">
        <v>9.5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237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152</v>
      </c>
    </row>
    <row r="180" s="14" customFormat="1">
      <c r="A180" s="14"/>
      <c r="B180" s="242"/>
      <c r="C180" s="243"/>
      <c r="D180" s="219" t="s">
        <v>237</v>
      </c>
      <c r="E180" s="244" t="s">
        <v>19</v>
      </c>
      <c r="F180" s="245" t="s">
        <v>302</v>
      </c>
      <c r="G180" s="243"/>
      <c r="H180" s="246">
        <v>30.375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237</v>
      </c>
      <c r="AU180" s="252" t="s">
        <v>86</v>
      </c>
      <c r="AV180" s="14" t="s">
        <v>175</v>
      </c>
      <c r="AW180" s="14" t="s">
        <v>37</v>
      </c>
      <c r="AX180" s="14" t="s">
        <v>84</v>
      </c>
      <c r="AY180" s="252" t="s">
        <v>152</v>
      </c>
    </row>
    <row r="181" s="2" customFormat="1" ht="24.15" customHeight="1">
      <c r="A181" s="38"/>
      <c r="B181" s="39"/>
      <c r="C181" s="205" t="s">
        <v>211</v>
      </c>
      <c r="D181" s="205" t="s">
        <v>155</v>
      </c>
      <c r="E181" s="206" t="s">
        <v>714</v>
      </c>
      <c r="F181" s="207" t="s">
        <v>715</v>
      </c>
      <c r="G181" s="208" t="s">
        <v>291</v>
      </c>
      <c r="H181" s="209">
        <v>3865.4090000000001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175</v>
      </c>
      <c r="AT181" s="217" t="s">
        <v>155</v>
      </c>
      <c r="AU181" s="217" t="s">
        <v>86</v>
      </c>
      <c r="AY181" s="17" t="s">
        <v>152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175</v>
      </c>
      <c r="BM181" s="217" t="s">
        <v>716</v>
      </c>
    </row>
    <row r="182" s="2" customFormat="1">
      <c r="A182" s="38"/>
      <c r="B182" s="39"/>
      <c r="C182" s="40"/>
      <c r="D182" s="219" t="s">
        <v>160</v>
      </c>
      <c r="E182" s="40"/>
      <c r="F182" s="220" t="s">
        <v>717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160</v>
      </c>
      <c r="AU182" s="17" t="s">
        <v>86</v>
      </c>
    </row>
    <row r="183" s="2" customFormat="1">
      <c r="A183" s="38"/>
      <c r="B183" s="39"/>
      <c r="C183" s="40"/>
      <c r="D183" s="224" t="s">
        <v>161</v>
      </c>
      <c r="E183" s="40"/>
      <c r="F183" s="225" t="s">
        <v>718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161</v>
      </c>
      <c r="AU183" s="17" t="s">
        <v>86</v>
      </c>
    </row>
    <row r="184" s="2" customFormat="1">
      <c r="A184" s="38"/>
      <c r="B184" s="39"/>
      <c r="C184" s="40"/>
      <c r="D184" s="219" t="s">
        <v>163</v>
      </c>
      <c r="E184" s="40"/>
      <c r="F184" s="226" t="s">
        <v>719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163</v>
      </c>
      <c r="AU184" s="17" t="s">
        <v>86</v>
      </c>
    </row>
    <row r="185" s="13" customFormat="1">
      <c r="A185" s="13"/>
      <c r="B185" s="227"/>
      <c r="C185" s="228"/>
      <c r="D185" s="219" t="s">
        <v>237</v>
      </c>
      <c r="E185" s="229" t="s">
        <v>19</v>
      </c>
      <c r="F185" s="230" t="s">
        <v>720</v>
      </c>
      <c r="G185" s="228"/>
      <c r="H185" s="231">
        <v>501.34500000000003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237</v>
      </c>
      <c r="AU185" s="237" t="s">
        <v>86</v>
      </c>
      <c r="AV185" s="13" t="s">
        <v>86</v>
      </c>
      <c r="AW185" s="13" t="s">
        <v>37</v>
      </c>
      <c r="AX185" s="13" t="s">
        <v>76</v>
      </c>
      <c r="AY185" s="237" t="s">
        <v>152</v>
      </c>
    </row>
    <row r="186" s="13" customFormat="1">
      <c r="A186" s="13"/>
      <c r="B186" s="227"/>
      <c r="C186" s="228"/>
      <c r="D186" s="219" t="s">
        <v>237</v>
      </c>
      <c r="E186" s="229" t="s">
        <v>19</v>
      </c>
      <c r="F186" s="230" t="s">
        <v>721</v>
      </c>
      <c r="G186" s="228"/>
      <c r="H186" s="231">
        <v>34.722000000000001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237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152</v>
      </c>
    </row>
    <row r="187" s="13" customFormat="1">
      <c r="A187" s="13"/>
      <c r="B187" s="227"/>
      <c r="C187" s="228"/>
      <c r="D187" s="219" t="s">
        <v>237</v>
      </c>
      <c r="E187" s="229" t="s">
        <v>19</v>
      </c>
      <c r="F187" s="230" t="s">
        <v>722</v>
      </c>
      <c r="G187" s="228"/>
      <c r="H187" s="231">
        <v>1155.8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237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152</v>
      </c>
    </row>
    <row r="188" s="13" customFormat="1">
      <c r="A188" s="13"/>
      <c r="B188" s="227"/>
      <c r="C188" s="228"/>
      <c r="D188" s="219" t="s">
        <v>237</v>
      </c>
      <c r="E188" s="229" t="s">
        <v>19</v>
      </c>
      <c r="F188" s="230" t="s">
        <v>723</v>
      </c>
      <c r="G188" s="228"/>
      <c r="H188" s="231">
        <v>2210.7420000000002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237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152</v>
      </c>
    </row>
    <row r="189" s="13" customFormat="1">
      <c r="A189" s="13"/>
      <c r="B189" s="227"/>
      <c r="C189" s="228"/>
      <c r="D189" s="219" t="s">
        <v>237</v>
      </c>
      <c r="E189" s="229" t="s">
        <v>19</v>
      </c>
      <c r="F189" s="230" t="s">
        <v>724</v>
      </c>
      <c r="G189" s="228"/>
      <c r="H189" s="231">
        <v>-37.200000000000003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237</v>
      </c>
      <c r="AU189" s="237" t="s">
        <v>86</v>
      </c>
      <c r="AV189" s="13" t="s">
        <v>86</v>
      </c>
      <c r="AW189" s="13" t="s">
        <v>37</v>
      </c>
      <c r="AX189" s="13" t="s">
        <v>76</v>
      </c>
      <c r="AY189" s="237" t="s">
        <v>152</v>
      </c>
    </row>
    <row r="190" s="14" customFormat="1">
      <c r="A190" s="14"/>
      <c r="B190" s="242"/>
      <c r="C190" s="243"/>
      <c r="D190" s="219" t="s">
        <v>237</v>
      </c>
      <c r="E190" s="244" t="s">
        <v>19</v>
      </c>
      <c r="F190" s="245" t="s">
        <v>302</v>
      </c>
      <c r="G190" s="243"/>
      <c r="H190" s="246">
        <v>3865.4090000000001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237</v>
      </c>
      <c r="AU190" s="252" t="s">
        <v>86</v>
      </c>
      <c r="AV190" s="14" t="s">
        <v>175</v>
      </c>
      <c r="AW190" s="14" t="s">
        <v>37</v>
      </c>
      <c r="AX190" s="14" t="s">
        <v>84</v>
      </c>
      <c r="AY190" s="252" t="s">
        <v>152</v>
      </c>
    </row>
    <row r="191" s="2" customFormat="1" ht="24.15" customHeight="1">
      <c r="A191" s="38"/>
      <c r="B191" s="39"/>
      <c r="C191" s="205" t="s">
        <v>216</v>
      </c>
      <c r="D191" s="205" t="s">
        <v>155</v>
      </c>
      <c r="E191" s="206" t="s">
        <v>725</v>
      </c>
      <c r="F191" s="207" t="s">
        <v>726</v>
      </c>
      <c r="G191" s="208" t="s">
        <v>311</v>
      </c>
      <c r="H191" s="209">
        <v>13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0.0128123</v>
      </c>
      <c r="R191" s="215">
        <f>Q191*H191</f>
        <v>0.16655990000000001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175</v>
      </c>
      <c r="AT191" s="217" t="s">
        <v>155</v>
      </c>
      <c r="AU191" s="217" t="s">
        <v>86</v>
      </c>
      <c r="AY191" s="17" t="s">
        <v>152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175</v>
      </c>
      <c r="BM191" s="217" t="s">
        <v>727</v>
      </c>
    </row>
    <row r="192" s="2" customFormat="1">
      <c r="A192" s="38"/>
      <c r="B192" s="39"/>
      <c r="C192" s="40"/>
      <c r="D192" s="219" t="s">
        <v>160</v>
      </c>
      <c r="E192" s="40"/>
      <c r="F192" s="220" t="s">
        <v>728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86</v>
      </c>
    </row>
    <row r="193" s="2" customFormat="1">
      <c r="A193" s="38"/>
      <c r="B193" s="39"/>
      <c r="C193" s="40"/>
      <c r="D193" s="224" t="s">
        <v>161</v>
      </c>
      <c r="E193" s="40"/>
      <c r="F193" s="225" t="s">
        <v>729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161</v>
      </c>
      <c r="AU193" s="17" t="s">
        <v>86</v>
      </c>
    </row>
    <row r="194" s="2" customFormat="1">
      <c r="A194" s="38"/>
      <c r="B194" s="39"/>
      <c r="C194" s="40"/>
      <c r="D194" s="219" t="s">
        <v>163</v>
      </c>
      <c r="E194" s="40"/>
      <c r="F194" s="226" t="s">
        <v>730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86</v>
      </c>
    </row>
    <row r="195" s="13" customFormat="1">
      <c r="A195" s="13"/>
      <c r="B195" s="227"/>
      <c r="C195" s="228"/>
      <c r="D195" s="219" t="s">
        <v>237</v>
      </c>
      <c r="E195" s="229" t="s">
        <v>19</v>
      </c>
      <c r="F195" s="230" t="s">
        <v>228</v>
      </c>
      <c r="G195" s="228"/>
      <c r="H195" s="231">
        <v>13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237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152</v>
      </c>
    </row>
    <row r="196" s="2" customFormat="1" ht="24.15" customHeight="1">
      <c r="A196" s="38"/>
      <c r="B196" s="39"/>
      <c r="C196" s="205" t="s">
        <v>222</v>
      </c>
      <c r="D196" s="205" t="s">
        <v>155</v>
      </c>
      <c r="E196" s="206" t="s">
        <v>731</v>
      </c>
      <c r="F196" s="207" t="s">
        <v>732</v>
      </c>
      <c r="G196" s="208" t="s">
        <v>311</v>
      </c>
      <c r="H196" s="209">
        <v>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0.021351999999999999</v>
      </c>
      <c r="R196" s="215">
        <f>Q196*H196</f>
        <v>0.064056000000000002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175</v>
      </c>
      <c r="AT196" s="217" t="s">
        <v>155</v>
      </c>
      <c r="AU196" s="217" t="s">
        <v>86</v>
      </c>
      <c r="AY196" s="17" t="s">
        <v>152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175</v>
      </c>
      <c r="BM196" s="217" t="s">
        <v>733</v>
      </c>
    </row>
    <row r="197" s="2" customFormat="1">
      <c r="A197" s="38"/>
      <c r="B197" s="39"/>
      <c r="C197" s="40"/>
      <c r="D197" s="219" t="s">
        <v>160</v>
      </c>
      <c r="E197" s="40"/>
      <c r="F197" s="220" t="s">
        <v>734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86</v>
      </c>
    </row>
    <row r="198" s="2" customFormat="1">
      <c r="A198" s="38"/>
      <c r="B198" s="39"/>
      <c r="C198" s="40"/>
      <c r="D198" s="224" t="s">
        <v>161</v>
      </c>
      <c r="E198" s="40"/>
      <c r="F198" s="225" t="s">
        <v>735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86</v>
      </c>
    </row>
    <row r="199" s="2" customFormat="1">
      <c r="A199" s="38"/>
      <c r="B199" s="39"/>
      <c r="C199" s="40"/>
      <c r="D199" s="219" t="s">
        <v>163</v>
      </c>
      <c r="E199" s="40"/>
      <c r="F199" s="226" t="s">
        <v>730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86</v>
      </c>
    </row>
    <row r="200" s="13" customFormat="1">
      <c r="A200" s="13"/>
      <c r="B200" s="227"/>
      <c r="C200" s="228"/>
      <c r="D200" s="219" t="s">
        <v>237</v>
      </c>
      <c r="E200" s="229" t="s">
        <v>19</v>
      </c>
      <c r="F200" s="230" t="s">
        <v>170</v>
      </c>
      <c r="G200" s="228"/>
      <c r="H200" s="231">
        <v>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237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152</v>
      </c>
    </row>
    <row r="201" s="12" customFormat="1" ht="22.8" customHeight="1">
      <c r="A201" s="12"/>
      <c r="B201" s="189"/>
      <c r="C201" s="190"/>
      <c r="D201" s="191" t="s">
        <v>75</v>
      </c>
      <c r="E201" s="203" t="s">
        <v>86</v>
      </c>
      <c r="F201" s="203" t="s">
        <v>736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SUM(P202:P245)</f>
        <v>0</v>
      </c>
      <c r="Q201" s="197"/>
      <c r="R201" s="198">
        <f>SUM(R202:R245)</f>
        <v>82.250894468840002</v>
      </c>
      <c r="S201" s="197"/>
      <c r="T201" s="199">
        <f>SUM(T202:T245)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75</v>
      </c>
      <c r="AU201" s="201" t="s">
        <v>84</v>
      </c>
      <c r="AY201" s="200" t="s">
        <v>152</v>
      </c>
      <c r="BK201" s="202">
        <f>SUM(BK202:BK245)</f>
        <v>0</v>
      </c>
    </row>
    <row r="202" s="2" customFormat="1" ht="24.15" customHeight="1">
      <c r="A202" s="38"/>
      <c r="B202" s="39"/>
      <c r="C202" s="205" t="s">
        <v>228</v>
      </c>
      <c r="D202" s="205" t="s">
        <v>155</v>
      </c>
      <c r="E202" s="206" t="s">
        <v>737</v>
      </c>
      <c r="F202" s="207" t="s">
        <v>738</v>
      </c>
      <c r="G202" s="208" t="s">
        <v>291</v>
      </c>
      <c r="H202" s="209">
        <v>533.76099999999997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47</v>
      </c>
      <c r="O202" s="84"/>
      <c r="P202" s="215">
        <f>O202*H202</f>
        <v>0</v>
      </c>
      <c r="Q202" s="215">
        <v>0.00016694</v>
      </c>
      <c r="R202" s="215">
        <f>Q202*H202</f>
        <v>0.089106061339999987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175</v>
      </c>
      <c r="AT202" s="217" t="s">
        <v>155</v>
      </c>
      <c r="AU202" s="217" t="s">
        <v>86</v>
      </c>
      <c r="AY202" s="17" t="s">
        <v>152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84</v>
      </c>
      <c r="BK202" s="218">
        <f>ROUND(I202*H202,2)</f>
        <v>0</v>
      </c>
      <c r="BL202" s="17" t="s">
        <v>175</v>
      </c>
      <c r="BM202" s="217" t="s">
        <v>739</v>
      </c>
    </row>
    <row r="203" s="2" customFormat="1">
      <c r="A203" s="38"/>
      <c r="B203" s="39"/>
      <c r="C203" s="40"/>
      <c r="D203" s="219" t="s">
        <v>160</v>
      </c>
      <c r="E203" s="40"/>
      <c r="F203" s="220" t="s">
        <v>740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160</v>
      </c>
      <c r="AU203" s="17" t="s">
        <v>86</v>
      </c>
    </row>
    <row r="204" s="2" customFormat="1">
      <c r="A204" s="38"/>
      <c r="B204" s="39"/>
      <c r="C204" s="40"/>
      <c r="D204" s="224" t="s">
        <v>161</v>
      </c>
      <c r="E204" s="40"/>
      <c r="F204" s="225" t="s">
        <v>741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86</v>
      </c>
    </row>
    <row r="205" s="2" customFormat="1">
      <c r="A205" s="38"/>
      <c r="B205" s="39"/>
      <c r="C205" s="40"/>
      <c r="D205" s="219" t="s">
        <v>163</v>
      </c>
      <c r="E205" s="40"/>
      <c r="F205" s="226" t="s">
        <v>742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163</v>
      </c>
      <c r="AU205" s="17" t="s">
        <v>86</v>
      </c>
    </row>
    <row r="206" s="2" customFormat="1" ht="24.15" customHeight="1">
      <c r="A206" s="38"/>
      <c r="B206" s="39"/>
      <c r="C206" s="257" t="s">
        <v>234</v>
      </c>
      <c r="D206" s="257" t="s">
        <v>686</v>
      </c>
      <c r="E206" s="258" t="s">
        <v>743</v>
      </c>
      <c r="F206" s="259" t="s">
        <v>744</v>
      </c>
      <c r="G206" s="260" t="s">
        <v>291</v>
      </c>
      <c r="H206" s="261">
        <v>632.24000000000001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47</v>
      </c>
      <c r="O206" s="84"/>
      <c r="P206" s="215">
        <f>O206*H206</f>
        <v>0</v>
      </c>
      <c r="Q206" s="215">
        <v>0.00029999999999999997</v>
      </c>
      <c r="R206" s="215">
        <f>Q206*H206</f>
        <v>0.18967199999999998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197</v>
      </c>
      <c r="AT206" s="217" t="s">
        <v>686</v>
      </c>
      <c r="AU206" s="217" t="s">
        <v>86</v>
      </c>
      <c r="AY206" s="17" t="s">
        <v>152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175</v>
      </c>
      <c r="BM206" s="217" t="s">
        <v>745</v>
      </c>
    </row>
    <row r="207" s="2" customFormat="1">
      <c r="A207" s="38"/>
      <c r="B207" s="39"/>
      <c r="C207" s="40"/>
      <c r="D207" s="219" t="s">
        <v>160</v>
      </c>
      <c r="E207" s="40"/>
      <c r="F207" s="220" t="s">
        <v>744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86</v>
      </c>
    </row>
    <row r="208" s="2" customFormat="1">
      <c r="A208" s="38"/>
      <c r="B208" s="39"/>
      <c r="C208" s="40"/>
      <c r="D208" s="219" t="s">
        <v>163</v>
      </c>
      <c r="E208" s="40"/>
      <c r="F208" s="226" t="s">
        <v>746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163</v>
      </c>
      <c r="AU208" s="17" t="s">
        <v>86</v>
      </c>
    </row>
    <row r="209" s="13" customFormat="1">
      <c r="A209" s="13"/>
      <c r="B209" s="227"/>
      <c r="C209" s="228"/>
      <c r="D209" s="219" t="s">
        <v>237</v>
      </c>
      <c r="E209" s="229" t="s">
        <v>19</v>
      </c>
      <c r="F209" s="230" t="s">
        <v>747</v>
      </c>
      <c r="G209" s="228"/>
      <c r="H209" s="231">
        <v>421.86599999999999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237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152</v>
      </c>
    </row>
    <row r="210" s="13" customFormat="1">
      <c r="A210" s="13"/>
      <c r="B210" s="227"/>
      <c r="C210" s="228"/>
      <c r="D210" s="219" t="s">
        <v>237</v>
      </c>
      <c r="E210" s="229" t="s">
        <v>19</v>
      </c>
      <c r="F210" s="230" t="s">
        <v>748</v>
      </c>
      <c r="G210" s="228"/>
      <c r="H210" s="231">
        <v>117.185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237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152</v>
      </c>
    </row>
    <row r="211" s="13" customFormat="1">
      <c r="A211" s="13"/>
      <c r="B211" s="227"/>
      <c r="C211" s="228"/>
      <c r="D211" s="219" t="s">
        <v>237</v>
      </c>
      <c r="E211" s="229" t="s">
        <v>19</v>
      </c>
      <c r="F211" s="230" t="s">
        <v>749</v>
      </c>
      <c r="G211" s="228"/>
      <c r="H211" s="231">
        <v>-5.29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237</v>
      </c>
      <c r="AU211" s="237" t="s">
        <v>86</v>
      </c>
      <c r="AV211" s="13" t="s">
        <v>86</v>
      </c>
      <c r="AW211" s="13" t="s">
        <v>37</v>
      </c>
      <c r="AX211" s="13" t="s">
        <v>76</v>
      </c>
      <c r="AY211" s="237" t="s">
        <v>152</v>
      </c>
    </row>
    <row r="212" s="14" customFormat="1">
      <c r="A212" s="14"/>
      <c r="B212" s="242"/>
      <c r="C212" s="243"/>
      <c r="D212" s="219" t="s">
        <v>237</v>
      </c>
      <c r="E212" s="244" t="s">
        <v>19</v>
      </c>
      <c r="F212" s="245" t="s">
        <v>302</v>
      </c>
      <c r="G212" s="243"/>
      <c r="H212" s="246">
        <v>533.76099999999997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237</v>
      </c>
      <c r="AU212" s="252" t="s">
        <v>86</v>
      </c>
      <c r="AV212" s="14" t="s">
        <v>175</v>
      </c>
      <c r="AW212" s="14" t="s">
        <v>37</v>
      </c>
      <c r="AX212" s="14" t="s">
        <v>84</v>
      </c>
      <c r="AY212" s="252" t="s">
        <v>152</v>
      </c>
    </row>
    <row r="213" s="13" customFormat="1">
      <c r="A213" s="13"/>
      <c r="B213" s="227"/>
      <c r="C213" s="228"/>
      <c r="D213" s="219" t="s">
        <v>237</v>
      </c>
      <c r="E213" s="228"/>
      <c r="F213" s="230" t="s">
        <v>750</v>
      </c>
      <c r="G213" s="228"/>
      <c r="H213" s="231">
        <v>632.24000000000001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237</v>
      </c>
      <c r="AU213" s="237" t="s">
        <v>86</v>
      </c>
      <c r="AV213" s="13" t="s">
        <v>86</v>
      </c>
      <c r="AW213" s="13" t="s">
        <v>4</v>
      </c>
      <c r="AX213" s="13" t="s">
        <v>84</v>
      </c>
      <c r="AY213" s="237" t="s">
        <v>152</v>
      </c>
    </row>
    <row r="214" s="2" customFormat="1" ht="37.8" customHeight="1">
      <c r="A214" s="38"/>
      <c r="B214" s="39"/>
      <c r="C214" s="205" t="s">
        <v>8</v>
      </c>
      <c r="D214" s="205" t="s">
        <v>155</v>
      </c>
      <c r="E214" s="206" t="s">
        <v>751</v>
      </c>
      <c r="F214" s="207" t="s">
        <v>752</v>
      </c>
      <c r="G214" s="208" t="s">
        <v>399</v>
      </c>
      <c r="H214" s="209">
        <v>289.87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0.27561099999999999</v>
      </c>
      <c r="R214" s="215">
        <f>Q214*H214</f>
        <v>79.891360570000003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175</v>
      </c>
      <c r="AT214" s="217" t="s">
        <v>155</v>
      </c>
      <c r="AU214" s="217" t="s">
        <v>86</v>
      </c>
      <c r="AY214" s="17" t="s">
        <v>152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175</v>
      </c>
      <c r="BM214" s="217" t="s">
        <v>753</v>
      </c>
    </row>
    <row r="215" s="2" customFormat="1">
      <c r="A215" s="38"/>
      <c r="B215" s="39"/>
      <c r="C215" s="40"/>
      <c r="D215" s="219" t="s">
        <v>160</v>
      </c>
      <c r="E215" s="40"/>
      <c r="F215" s="220" t="s">
        <v>754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86</v>
      </c>
    </row>
    <row r="216" s="2" customFormat="1">
      <c r="A216" s="38"/>
      <c r="B216" s="39"/>
      <c r="C216" s="40"/>
      <c r="D216" s="224" t="s">
        <v>161</v>
      </c>
      <c r="E216" s="40"/>
      <c r="F216" s="225" t="s">
        <v>755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161</v>
      </c>
      <c r="AU216" s="17" t="s">
        <v>86</v>
      </c>
    </row>
    <row r="217" s="2" customFormat="1">
      <c r="A217" s="38"/>
      <c r="B217" s="39"/>
      <c r="C217" s="40"/>
      <c r="D217" s="219" t="s">
        <v>163</v>
      </c>
      <c r="E217" s="40"/>
      <c r="F217" s="226" t="s">
        <v>756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86</v>
      </c>
    </row>
    <row r="218" s="13" customFormat="1">
      <c r="A218" s="13"/>
      <c r="B218" s="227"/>
      <c r="C218" s="228"/>
      <c r="D218" s="219" t="s">
        <v>237</v>
      </c>
      <c r="E218" s="229" t="s">
        <v>19</v>
      </c>
      <c r="F218" s="230" t="s">
        <v>757</v>
      </c>
      <c r="G218" s="228"/>
      <c r="H218" s="231">
        <v>234.37000000000001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237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152</v>
      </c>
    </row>
    <row r="219" s="13" customFormat="1">
      <c r="A219" s="13"/>
      <c r="B219" s="227"/>
      <c r="C219" s="228"/>
      <c r="D219" s="219" t="s">
        <v>237</v>
      </c>
      <c r="E219" s="229" t="s">
        <v>19</v>
      </c>
      <c r="F219" s="230" t="s">
        <v>758</v>
      </c>
      <c r="G219" s="228"/>
      <c r="H219" s="231">
        <v>60.100000000000001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237</v>
      </c>
      <c r="AU219" s="237" t="s">
        <v>86</v>
      </c>
      <c r="AV219" s="13" t="s">
        <v>86</v>
      </c>
      <c r="AW219" s="13" t="s">
        <v>37</v>
      </c>
      <c r="AX219" s="13" t="s">
        <v>76</v>
      </c>
      <c r="AY219" s="237" t="s">
        <v>152</v>
      </c>
    </row>
    <row r="220" s="13" customFormat="1">
      <c r="A220" s="13"/>
      <c r="B220" s="227"/>
      <c r="C220" s="228"/>
      <c r="D220" s="219" t="s">
        <v>237</v>
      </c>
      <c r="E220" s="229" t="s">
        <v>19</v>
      </c>
      <c r="F220" s="230" t="s">
        <v>759</v>
      </c>
      <c r="G220" s="228"/>
      <c r="H220" s="231">
        <v>-4.5999999999999996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237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152</v>
      </c>
    </row>
    <row r="221" s="14" customFormat="1">
      <c r="A221" s="14"/>
      <c r="B221" s="242"/>
      <c r="C221" s="243"/>
      <c r="D221" s="219" t="s">
        <v>237</v>
      </c>
      <c r="E221" s="244" t="s">
        <v>19</v>
      </c>
      <c r="F221" s="245" t="s">
        <v>302</v>
      </c>
      <c r="G221" s="243"/>
      <c r="H221" s="246">
        <v>289.87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237</v>
      </c>
      <c r="AU221" s="252" t="s">
        <v>86</v>
      </c>
      <c r="AV221" s="14" t="s">
        <v>175</v>
      </c>
      <c r="AW221" s="14" t="s">
        <v>37</v>
      </c>
      <c r="AX221" s="14" t="s">
        <v>84</v>
      </c>
      <c r="AY221" s="252" t="s">
        <v>152</v>
      </c>
    </row>
    <row r="222" s="2" customFormat="1" ht="24.15" customHeight="1">
      <c r="A222" s="38"/>
      <c r="B222" s="39"/>
      <c r="C222" s="205" t="s">
        <v>245</v>
      </c>
      <c r="D222" s="205" t="s">
        <v>155</v>
      </c>
      <c r="E222" s="206" t="s">
        <v>760</v>
      </c>
      <c r="F222" s="207" t="s">
        <v>761</v>
      </c>
      <c r="G222" s="208" t="s">
        <v>291</v>
      </c>
      <c r="H222" s="209">
        <v>4246.8890000000001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47</v>
      </c>
      <c r="O222" s="84"/>
      <c r="P222" s="215">
        <f>O222*H222</f>
        <v>0</v>
      </c>
      <c r="Q222" s="215">
        <v>0.00013750000000000001</v>
      </c>
      <c r="R222" s="215">
        <f>Q222*H222</f>
        <v>0.5839472375000001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175</v>
      </c>
      <c r="AT222" s="217" t="s">
        <v>155</v>
      </c>
      <c r="AU222" s="217" t="s">
        <v>86</v>
      </c>
      <c r="AY222" s="17" t="s">
        <v>152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175</v>
      </c>
      <c r="BM222" s="217" t="s">
        <v>762</v>
      </c>
    </row>
    <row r="223" s="2" customFormat="1">
      <c r="A223" s="38"/>
      <c r="B223" s="39"/>
      <c r="C223" s="40"/>
      <c r="D223" s="219" t="s">
        <v>160</v>
      </c>
      <c r="E223" s="40"/>
      <c r="F223" s="220" t="s">
        <v>763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160</v>
      </c>
      <c r="AU223" s="17" t="s">
        <v>86</v>
      </c>
    </row>
    <row r="224" s="2" customFormat="1">
      <c r="A224" s="38"/>
      <c r="B224" s="39"/>
      <c r="C224" s="40"/>
      <c r="D224" s="224" t="s">
        <v>161</v>
      </c>
      <c r="E224" s="40"/>
      <c r="F224" s="225" t="s">
        <v>764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161</v>
      </c>
      <c r="AU224" s="17" t="s">
        <v>86</v>
      </c>
    </row>
    <row r="225" s="2" customFormat="1">
      <c r="A225" s="38"/>
      <c r="B225" s="39"/>
      <c r="C225" s="40"/>
      <c r="D225" s="219" t="s">
        <v>163</v>
      </c>
      <c r="E225" s="40"/>
      <c r="F225" s="226" t="s">
        <v>765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86</v>
      </c>
    </row>
    <row r="226" s="13" customFormat="1">
      <c r="A226" s="13"/>
      <c r="B226" s="227"/>
      <c r="C226" s="228"/>
      <c r="D226" s="219" t="s">
        <v>237</v>
      </c>
      <c r="E226" s="229" t="s">
        <v>19</v>
      </c>
      <c r="F226" s="230" t="s">
        <v>720</v>
      </c>
      <c r="G226" s="228"/>
      <c r="H226" s="231">
        <v>501.34500000000003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237</v>
      </c>
      <c r="AU226" s="237" t="s">
        <v>86</v>
      </c>
      <c r="AV226" s="13" t="s">
        <v>86</v>
      </c>
      <c r="AW226" s="13" t="s">
        <v>37</v>
      </c>
      <c r="AX226" s="13" t="s">
        <v>76</v>
      </c>
      <c r="AY226" s="237" t="s">
        <v>152</v>
      </c>
    </row>
    <row r="227" s="13" customFormat="1">
      <c r="A227" s="13"/>
      <c r="B227" s="227"/>
      <c r="C227" s="228"/>
      <c r="D227" s="219" t="s">
        <v>237</v>
      </c>
      <c r="E227" s="229" t="s">
        <v>19</v>
      </c>
      <c r="F227" s="230" t="s">
        <v>721</v>
      </c>
      <c r="G227" s="228"/>
      <c r="H227" s="231">
        <v>34.722000000000001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237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152</v>
      </c>
    </row>
    <row r="228" s="13" customFormat="1">
      <c r="A228" s="13"/>
      <c r="B228" s="227"/>
      <c r="C228" s="228"/>
      <c r="D228" s="219" t="s">
        <v>237</v>
      </c>
      <c r="E228" s="229" t="s">
        <v>19</v>
      </c>
      <c r="F228" s="230" t="s">
        <v>722</v>
      </c>
      <c r="G228" s="228"/>
      <c r="H228" s="231">
        <v>1155.8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237</v>
      </c>
      <c r="AU228" s="237" t="s">
        <v>86</v>
      </c>
      <c r="AV228" s="13" t="s">
        <v>86</v>
      </c>
      <c r="AW228" s="13" t="s">
        <v>37</v>
      </c>
      <c r="AX228" s="13" t="s">
        <v>76</v>
      </c>
      <c r="AY228" s="237" t="s">
        <v>152</v>
      </c>
    </row>
    <row r="229" s="13" customFormat="1">
      <c r="A229" s="13"/>
      <c r="B229" s="227"/>
      <c r="C229" s="228"/>
      <c r="D229" s="219" t="s">
        <v>237</v>
      </c>
      <c r="E229" s="229" t="s">
        <v>19</v>
      </c>
      <c r="F229" s="230" t="s">
        <v>723</v>
      </c>
      <c r="G229" s="228"/>
      <c r="H229" s="231">
        <v>2210.7420000000002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237</v>
      </c>
      <c r="AU229" s="237" t="s">
        <v>86</v>
      </c>
      <c r="AV229" s="13" t="s">
        <v>86</v>
      </c>
      <c r="AW229" s="13" t="s">
        <v>37</v>
      </c>
      <c r="AX229" s="13" t="s">
        <v>76</v>
      </c>
      <c r="AY229" s="237" t="s">
        <v>152</v>
      </c>
    </row>
    <row r="230" s="13" customFormat="1">
      <c r="A230" s="13"/>
      <c r="B230" s="227"/>
      <c r="C230" s="228"/>
      <c r="D230" s="219" t="s">
        <v>237</v>
      </c>
      <c r="E230" s="229" t="s">
        <v>19</v>
      </c>
      <c r="F230" s="230" t="s">
        <v>766</v>
      </c>
      <c r="G230" s="228"/>
      <c r="H230" s="231">
        <v>216.36000000000001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237</v>
      </c>
      <c r="AU230" s="237" t="s">
        <v>86</v>
      </c>
      <c r="AV230" s="13" t="s">
        <v>86</v>
      </c>
      <c r="AW230" s="13" t="s">
        <v>37</v>
      </c>
      <c r="AX230" s="13" t="s">
        <v>76</v>
      </c>
      <c r="AY230" s="237" t="s">
        <v>152</v>
      </c>
    </row>
    <row r="231" s="13" customFormat="1">
      <c r="A231" s="13"/>
      <c r="B231" s="227"/>
      <c r="C231" s="228"/>
      <c r="D231" s="219" t="s">
        <v>237</v>
      </c>
      <c r="E231" s="229" t="s">
        <v>19</v>
      </c>
      <c r="F231" s="230" t="s">
        <v>767</v>
      </c>
      <c r="G231" s="228"/>
      <c r="H231" s="231">
        <v>180.30000000000001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237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152</v>
      </c>
    </row>
    <row r="232" s="13" customFormat="1">
      <c r="A232" s="13"/>
      <c r="B232" s="227"/>
      <c r="C232" s="228"/>
      <c r="D232" s="219" t="s">
        <v>237</v>
      </c>
      <c r="E232" s="229" t="s">
        <v>19</v>
      </c>
      <c r="F232" s="230" t="s">
        <v>768</v>
      </c>
      <c r="G232" s="228"/>
      <c r="H232" s="231">
        <v>-52.380000000000003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237</v>
      </c>
      <c r="AU232" s="237" t="s">
        <v>86</v>
      </c>
      <c r="AV232" s="13" t="s">
        <v>86</v>
      </c>
      <c r="AW232" s="13" t="s">
        <v>37</v>
      </c>
      <c r="AX232" s="13" t="s">
        <v>76</v>
      </c>
      <c r="AY232" s="237" t="s">
        <v>152</v>
      </c>
    </row>
    <row r="233" s="14" customFormat="1">
      <c r="A233" s="14"/>
      <c r="B233" s="242"/>
      <c r="C233" s="243"/>
      <c r="D233" s="219" t="s">
        <v>237</v>
      </c>
      <c r="E233" s="244" t="s">
        <v>19</v>
      </c>
      <c r="F233" s="245" t="s">
        <v>302</v>
      </c>
      <c r="G233" s="243"/>
      <c r="H233" s="246">
        <v>4246.8890000000001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237</v>
      </c>
      <c r="AU233" s="252" t="s">
        <v>86</v>
      </c>
      <c r="AV233" s="14" t="s">
        <v>175</v>
      </c>
      <c r="AW233" s="14" t="s">
        <v>37</v>
      </c>
      <c r="AX233" s="14" t="s">
        <v>84</v>
      </c>
      <c r="AY233" s="252" t="s">
        <v>152</v>
      </c>
    </row>
    <row r="234" s="2" customFormat="1" ht="24.15" customHeight="1">
      <c r="A234" s="38"/>
      <c r="B234" s="39"/>
      <c r="C234" s="257" t="s">
        <v>413</v>
      </c>
      <c r="D234" s="257" t="s">
        <v>686</v>
      </c>
      <c r="E234" s="258" t="s">
        <v>743</v>
      </c>
      <c r="F234" s="259" t="s">
        <v>744</v>
      </c>
      <c r="G234" s="260" t="s">
        <v>291</v>
      </c>
      <c r="H234" s="261">
        <v>4989.3620000000001</v>
      </c>
      <c r="I234" s="262"/>
      <c r="J234" s="263">
        <f>ROUND(I234*H234,2)</f>
        <v>0</v>
      </c>
      <c r="K234" s="264"/>
      <c r="L234" s="265"/>
      <c r="M234" s="266" t="s">
        <v>19</v>
      </c>
      <c r="N234" s="267" t="s">
        <v>47</v>
      </c>
      <c r="O234" s="84"/>
      <c r="P234" s="215">
        <f>O234*H234</f>
        <v>0</v>
      </c>
      <c r="Q234" s="215">
        <v>0.00029999999999999997</v>
      </c>
      <c r="R234" s="215">
        <f>Q234*H234</f>
        <v>1.4968085999999998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197</v>
      </c>
      <c r="AT234" s="217" t="s">
        <v>686</v>
      </c>
      <c r="AU234" s="217" t="s">
        <v>86</v>
      </c>
      <c r="AY234" s="17" t="s">
        <v>152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84</v>
      </c>
      <c r="BK234" s="218">
        <f>ROUND(I234*H234,2)</f>
        <v>0</v>
      </c>
      <c r="BL234" s="17" t="s">
        <v>175</v>
      </c>
      <c r="BM234" s="217" t="s">
        <v>769</v>
      </c>
    </row>
    <row r="235" s="2" customFormat="1">
      <c r="A235" s="38"/>
      <c r="B235" s="39"/>
      <c r="C235" s="40"/>
      <c r="D235" s="219" t="s">
        <v>160</v>
      </c>
      <c r="E235" s="40"/>
      <c r="F235" s="220" t="s">
        <v>744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160</v>
      </c>
      <c r="AU235" s="17" t="s">
        <v>86</v>
      </c>
    </row>
    <row r="236" s="2" customFormat="1">
      <c r="A236" s="38"/>
      <c r="B236" s="39"/>
      <c r="C236" s="40"/>
      <c r="D236" s="219" t="s">
        <v>163</v>
      </c>
      <c r="E236" s="40"/>
      <c r="F236" s="226" t="s">
        <v>742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163</v>
      </c>
      <c r="AU236" s="17" t="s">
        <v>86</v>
      </c>
    </row>
    <row r="237" s="13" customFormat="1">
      <c r="A237" s="13"/>
      <c r="B237" s="227"/>
      <c r="C237" s="228"/>
      <c r="D237" s="219" t="s">
        <v>237</v>
      </c>
      <c r="E237" s="229" t="s">
        <v>19</v>
      </c>
      <c r="F237" s="230" t="s">
        <v>720</v>
      </c>
      <c r="G237" s="228"/>
      <c r="H237" s="231">
        <v>501.34500000000003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237</v>
      </c>
      <c r="AU237" s="237" t="s">
        <v>86</v>
      </c>
      <c r="AV237" s="13" t="s">
        <v>86</v>
      </c>
      <c r="AW237" s="13" t="s">
        <v>37</v>
      </c>
      <c r="AX237" s="13" t="s">
        <v>76</v>
      </c>
      <c r="AY237" s="237" t="s">
        <v>152</v>
      </c>
    </row>
    <row r="238" s="13" customFormat="1">
      <c r="A238" s="13"/>
      <c r="B238" s="227"/>
      <c r="C238" s="228"/>
      <c r="D238" s="219" t="s">
        <v>237</v>
      </c>
      <c r="E238" s="229" t="s">
        <v>19</v>
      </c>
      <c r="F238" s="230" t="s">
        <v>721</v>
      </c>
      <c r="G238" s="228"/>
      <c r="H238" s="231">
        <v>34.722000000000001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237</v>
      </c>
      <c r="AU238" s="237" t="s">
        <v>86</v>
      </c>
      <c r="AV238" s="13" t="s">
        <v>86</v>
      </c>
      <c r="AW238" s="13" t="s">
        <v>37</v>
      </c>
      <c r="AX238" s="13" t="s">
        <v>76</v>
      </c>
      <c r="AY238" s="237" t="s">
        <v>152</v>
      </c>
    </row>
    <row r="239" s="13" customFormat="1">
      <c r="A239" s="13"/>
      <c r="B239" s="227"/>
      <c r="C239" s="228"/>
      <c r="D239" s="219" t="s">
        <v>237</v>
      </c>
      <c r="E239" s="229" t="s">
        <v>19</v>
      </c>
      <c r="F239" s="230" t="s">
        <v>722</v>
      </c>
      <c r="G239" s="228"/>
      <c r="H239" s="231">
        <v>1155.8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237</v>
      </c>
      <c r="AU239" s="237" t="s">
        <v>86</v>
      </c>
      <c r="AV239" s="13" t="s">
        <v>86</v>
      </c>
      <c r="AW239" s="13" t="s">
        <v>37</v>
      </c>
      <c r="AX239" s="13" t="s">
        <v>76</v>
      </c>
      <c r="AY239" s="237" t="s">
        <v>152</v>
      </c>
    </row>
    <row r="240" s="13" customFormat="1">
      <c r="A240" s="13"/>
      <c r="B240" s="227"/>
      <c r="C240" s="228"/>
      <c r="D240" s="219" t="s">
        <v>237</v>
      </c>
      <c r="E240" s="229" t="s">
        <v>19</v>
      </c>
      <c r="F240" s="230" t="s">
        <v>723</v>
      </c>
      <c r="G240" s="228"/>
      <c r="H240" s="231">
        <v>2210.7420000000002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237</v>
      </c>
      <c r="AU240" s="237" t="s">
        <v>86</v>
      </c>
      <c r="AV240" s="13" t="s">
        <v>86</v>
      </c>
      <c r="AW240" s="13" t="s">
        <v>37</v>
      </c>
      <c r="AX240" s="13" t="s">
        <v>76</v>
      </c>
      <c r="AY240" s="237" t="s">
        <v>152</v>
      </c>
    </row>
    <row r="241" s="13" customFormat="1">
      <c r="A241" s="13"/>
      <c r="B241" s="227"/>
      <c r="C241" s="228"/>
      <c r="D241" s="219" t="s">
        <v>237</v>
      </c>
      <c r="E241" s="229" t="s">
        <v>19</v>
      </c>
      <c r="F241" s="230" t="s">
        <v>770</v>
      </c>
      <c r="G241" s="228"/>
      <c r="H241" s="231">
        <v>180.30000000000001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237</v>
      </c>
      <c r="AU241" s="237" t="s">
        <v>86</v>
      </c>
      <c r="AV241" s="13" t="s">
        <v>86</v>
      </c>
      <c r="AW241" s="13" t="s">
        <v>37</v>
      </c>
      <c r="AX241" s="13" t="s">
        <v>76</v>
      </c>
      <c r="AY241" s="237" t="s">
        <v>152</v>
      </c>
    </row>
    <row r="242" s="13" customFormat="1">
      <c r="A242" s="13"/>
      <c r="B242" s="227"/>
      <c r="C242" s="228"/>
      <c r="D242" s="219" t="s">
        <v>237</v>
      </c>
      <c r="E242" s="229" t="s">
        <v>19</v>
      </c>
      <c r="F242" s="230" t="s">
        <v>771</v>
      </c>
      <c r="G242" s="228"/>
      <c r="H242" s="231">
        <v>180.30000000000001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237</v>
      </c>
      <c r="AU242" s="237" t="s">
        <v>86</v>
      </c>
      <c r="AV242" s="13" t="s">
        <v>86</v>
      </c>
      <c r="AW242" s="13" t="s">
        <v>37</v>
      </c>
      <c r="AX242" s="13" t="s">
        <v>76</v>
      </c>
      <c r="AY242" s="237" t="s">
        <v>152</v>
      </c>
    </row>
    <row r="243" s="13" customFormat="1">
      <c r="A243" s="13"/>
      <c r="B243" s="227"/>
      <c r="C243" s="228"/>
      <c r="D243" s="219" t="s">
        <v>237</v>
      </c>
      <c r="E243" s="229" t="s">
        <v>19</v>
      </c>
      <c r="F243" s="230" t="s">
        <v>772</v>
      </c>
      <c r="G243" s="228"/>
      <c r="H243" s="231">
        <v>-51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237</v>
      </c>
      <c r="AU243" s="237" t="s">
        <v>86</v>
      </c>
      <c r="AV243" s="13" t="s">
        <v>86</v>
      </c>
      <c r="AW243" s="13" t="s">
        <v>37</v>
      </c>
      <c r="AX243" s="13" t="s">
        <v>76</v>
      </c>
      <c r="AY243" s="237" t="s">
        <v>152</v>
      </c>
    </row>
    <row r="244" s="14" customFormat="1">
      <c r="A244" s="14"/>
      <c r="B244" s="242"/>
      <c r="C244" s="243"/>
      <c r="D244" s="219" t="s">
        <v>237</v>
      </c>
      <c r="E244" s="244" t="s">
        <v>19</v>
      </c>
      <c r="F244" s="245" t="s">
        <v>302</v>
      </c>
      <c r="G244" s="243"/>
      <c r="H244" s="246">
        <v>4212.2089999999998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237</v>
      </c>
      <c r="AU244" s="252" t="s">
        <v>86</v>
      </c>
      <c r="AV244" s="14" t="s">
        <v>175</v>
      </c>
      <c r="AW244" s="14" t="s">
        <v>37</v>
      </c>
      <c r="AX244" s="14" t="s">
        <v>84</v>
      </c>
      <c r="AY244" s="252" t="s">
        <v>152</v>
      </c>
    </row>
    <row r="245" s="13" customFormat="1">
      <c r="A245" s="13"/>
      <c r="B245" s="227"/>
      <c r="C245" s="228"/>
      <c r="D245" s="219" t="s">
        <v>237</v>
      </c>
      <c r="E245" s="228"/>
      <c r="F245" s="230" t="s">
        <v>773</v>
      </c>
      <c r="G245" s="228"/>
      <c r="H245" s="231">
        <v>4989.3620000000001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237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152</v>
      </c>
    </row>
    <row r="246" s="12" customFormat="1" ht="22.8" customHeight="1">
      <c r="A246" s="12"/>
      <c r="B246" s="189"/>
      <c r="C246" s="190"/>
      <c r="D246" s="191" t="s">
        <v>75</v>
      </c>
      <c r="E246" s="203" t="s">
        <v>170</v>
      </c>
      <c r="F246" s="203" t="s">
        <v>774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SUM(P247:P300)</f>
        <v>0</v>
      </c>
      <c r="Q246" s="197"/>
      <c r="R246" s="198">
        <f>SUM(R247:R300)</f>
        <v>151.69075528000002</v>
      </c>
      <c r="S246" s="197"/>
      <c r="T246" s="199">
        <f>SUM(T247:T300)</f>
        <v>0.0044000000000000003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84</v>
      </c>
      <c r="AT246" s="201" t="s">
        <v>75</v>
      </c>
      <c r="AU246" s="201" t="s">
        <v>84</v>
      </c>
      <c r="AY246" s="200" t="s">
        <v>152</v>
      </c>
      <c r="BK246" s="202">
        <f>SUM(BK247:BK300)</f>
        <v>0</v>
      </c>
    </row>
    <row r="247" s="2" customFormat="1" ht="24.15" customHeight="1">
      <c r="A247" s="38"/>
      <c r="B247" s="39"/>
      <c r="C247" s="205" t="s">
        <v>251</v>
      </c>
      <c r="D247" s="205" t="s">
        <v>155</v>
      </c>
      <c r="E247" s="206" t="s">
        <v>775</v>
      </c>
      <c r="F247" s="207" t="s">
        <v>776</v>
      </c>
      <c r="G247" s="208" t="s">
        <v>311</v>
      </c>
      <c r="H247" s="209">
        <v>18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47</v>
      </c>
      <c r="O247" s="84"/>
      <c r="P247" s="215">
        <f>O247*H247</f>
        <v>0</v>
      </c>
      <c r="Q247" s="215">
        <v>0.17488799999999999</v>
      </c>
      <c r="R247" s="215">
        <f>Q247*H247</f>
        <v>3.1479839999999997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175</v>
      </c>
      <c r="AT247" s="217" t="s">
        <v>155</v>
      </c>
      <c r="AU247" s="217" t="s">
        <v>86</v>
      </c>
      <c r="AY247" s="17" t="s">
        <v>152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84</v>
      </c>
      <c r="BK247" s="218">
        <f>ROUND(I247*H247,2)</f>
        <v>0</v>
      </c>
      <c r="BL247" s="17" t="s">
        <v>175</v>
      </c>
      <c r="BM247" s="217" t="s">
        <v>777</v>
      </c>
    </row>
    <row r="248" s="2" customFormat="1">
      <c r="A248" s="38"/>
      <c r="B248" s="39"/>
      <c r="C248" s="40"/>
      <c r="D248" s="219" t="s">
        <v>160</v>
      </c>
      <c r="E248" s="40"/>
      <c r="F248" s="220" t="s">
        <v>778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86</v>
      </c>
    </row>
    <row r="249" s="2" customFormat="1">
      <c r="A249" s="38"/>
      <c r="B249" s="39"/>
      <c r="C249" s="40"/>
      <c r="D249" s="224" t="s">
        <v>161</v>
      </c>
      <c r="E249" s="40"/>
      <c r="F249" s="225" t="s">
        <v>779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161</v>
      </c>
      <c r="AU249" s="17" t="s">
        <v>86</v>
      </c>
    </row>
    <row r="250" s="2" customFormat="1">
      <c r="A250" s="38"/>
      <c r="B250" s="39"/>
      <c r="C250" s="40"/>
      <c r="D250" s="219" t="s">
        <v>163</v>
      </c>
      <c r="E250" s="40"/>
      <c r="F250" s="226" t="s">
        <v>780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163</v>
      </c>
      <c r="AU250" s="17" t="s">
        <v>86</v>
      </c>
    </row>
    <row r="251" s="13" customFormat="1">
      <c r="A251" s="13"/>
      <c r="B251" s="227"/>
      <c r="C251" s="228"/>
      <c r="D251" s="219" t="s">
        <v>237</v>
      </c>
      <c r="E251" s="229" t="s">
        <v>19</v>
      </c>
      <c r="F251" s="230" t="s">
        <v>251</v>
      </c>
      <c r="G251" s="228"/>
      <c r="H251" s="231">
        <v>18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237</v>
      </c>
      <c r="AU251" s="237" t="s">
        <v>86</v>
      </c>
      <c r="AV251" s="13" t="s">
        <v>86</v>
      </c>
      <c r="AW251" s="13" t="s">
        <v>37</v>
      </c>
      <c r="AX251" s="13" t="s">
        <v>84</v>
      </c>
      <c r="AY251" s="237" t="s">
        <v>152</v>
      </c>
    </row>
    <row r="252" s="2" customFormat="1" ht="24.15" customHeight="1">
      <c r="A252" s="38"/>
      <c r="B252" s="39"/>
      <c r="C252" s="257" t="s">
        <v>257</v>
      </c>
      <c r="D252" s="257" t="s">
        <v>686</v>
      </c>
      <c r="E252" s="258" t="s">
        <v>781</v>
      </c>
      <c r="F252" s="259" t="s">
        <v>782</v>
      </c>
      <c r="G252" s="260" t="s">
        <v>311</v>
      </c>
      <c r="H252" s="261">
        <v>4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0.0033999999999999998</v>
      </c>
      <c r="R252" s="215">
        <f>Q252*H252</f>
        <v>0.013599999999999999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197</v>
      </c>
      <c r="AT252" s="217" t="s">
        <v>686</v>
      </c>
      <c r="AU252" s="217" t="s">
        <v>86</v>
      </c>
      <c r="AY252" s="17" t="s">
        <v>152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175</v>
      </c>
      <c r="BM252" s="217" t="s">
        <v>783</v>
      </c>
    </row>
    <row r="253" s="2" customFormat="1">
      <c r="A253" s="38"/>
      <c r="B253" s="39"/>
      <c r="C253" s="40"/>
      <c r="D253" s="219" t="s">
        <v>160</v>
      </c>
      <c r="E253" s="40"/>
      <c r="F253" s="220" t="s">
        <v>782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86</v>
      </c>
    </row>
    <row r="254" s="2" customFormat="1">
      <c r="A254" s="38"/>
      <c r="B254" s="39"/>
      <c r="C254" s="40"/>
      <c r="D254" s="219" t="s">
        <v>163</v>
      </c>
      <c r="E254" s="40"/>
      <c r="F254" s="226" t="s">
        <v>784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86</v>
      </c>
    </row>
    <row r="255" s="2" customFormat="1" ht="24.15" customHeight="1">
      <c r="A255" s="38"/>
      <c r="B255" s="39"/>
      <c r="C255" s="257" t="s">
        <v>265</v>
      </c>
      <c r="D255" s="257" t="s">
        <v>686</v>
      </c>
      <c r="E255" s="258" t="s">
        <v>785</v>
      </c>
      <c r="F255" s="259" t="s">
        <v>786</v>
      </c>
      <c r="G255" s="260" t="s">
        <v>311</v>
      </c>
      <c r="H255" s="261">
        <v>10</v>
      </c>
      <c r="I255" s="262"/>
      <c r="J255" s="263">
        <f>ROUND(I255*H255,2)</f>
        <v>0</v>
      </c>
      <c r="K255" s="264"/>
      <c r="L255" s="265"/>
      <c r="M255" s="266" t="s">
        <v>19</v>
      </c>
      <c r="N255" s="267" t="s">
        <v>47</v>
      </c>
      <c r="O255" s="84"/>
      <c r="P255" s="215">
        <f>O255*H255</f>
        <v>0</v>
      </c>
      <c r="Q255" s="215">
        <v>0.0028</v>
      </c>
      <c r="R255" s="215">
        <f>Q255*H255</f>
        <v>0.028000000000000001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197</v>
      </c>
      <c r="AT255" s="217" t="s">
        <v>686</v>
      </c>
      <c r="AU255" s="217" t="s">
        <v>86</v>
      </c>
      <c r="AY255" s="17" t="s">
        <v>152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84</v>
      </c>
      <c r="BK255" s="218">
        <f>ROUND(I255*H255,2)</f>
        <v>0</v>
      </c>
      <c r="BL255" s="17" t="s">
        <v>175</v>
      </c>
      <c r="BM255" s="217" t="s">
        <v>787</v>
      </c>
    </row>
    <row r="256" s="2" customFormat="1">
      <c r="A256" s="38"/>
      <c r="B256" s="39"/>
      <c r="C256" s="40"/>
      <c r="D256" s="219" t="s">
        <v>160</v>
      </c>
      <c r="E256" s="40"/>
      <c r="F256" s="220" t="s">
        <v>786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160</v>
      </c>
      <c r="AU256" s="17" t="s">
        <v>86</v>
      </c>
    </row>
    <row r="257" s="2" customFormat="1">
      <c r="A257" s="38"/>
      <c r="B257" s="39"/>
      <c r="C257" s="40"/>
      <c r="D257" s="219" t="s">
        <v>163</v>
      </c>
      <c r="E257" s="40"/>
      <c r="F257" s="226" t="s">
        <v>784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163</v>
      </c>
      <c r="AU257" s="17" t="s">
        <v>86</v>
      </c>
    </row>
    <row r="258" s="13" customFormat="1">
      <c r="A258" s="13"/>
      <c r="B258" s="227"/>
      <c r="C258" s="228"/>
      <c r="D258" s="219" t="s">
        <v>237</v>
      </c>
      <c r="E258" s="229" t="s">
        <v>19</v>
      </c>
      <c r="F258" s="230" t="s">
        <v>788</v>
      </c>
      <c r="G258" s="228"/>
      <c r="H258" s="231">
        <v>10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237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152</v>
      </c>
    </row>
    <row r="259" s="2" customFormat="1" ht="16.5" customHeight="1">
      <c r="A259" s="38"/>
      <c r="B259" s="39"/>
      <c r="C259" s="257" t="s">
        <v>7</v>
      </c>
      <c r="D259" s="257" t="s">
        <v>686</v>
      </c>
      <c r="E259" s="258" t="s">
        <v>789</v>
      </c>
      <c r="F259" s="259" t="s">
        <v>790</v>
      </c>
      <c r="G259" s="260" t="s">
        <v>311</v>
      </c>
      <c r="H259" s="261">
        <v>4</v>
      </c>
      <c r="I259" s="262"/>
      <c r="J259" s="263">
        <f>ROUND(I259*H259,2)</f>
        <v>0</v>
      </c>
      <c r="K259" s="264"/>
      <c r="L259" s="265"/>
      <c r="M259" s="266" t="s">
        <v>19</v>
      </c>
      <c r="N259" s="267" t="s">
        <v>47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197</v>
      </c>
      <c r="AT259" s="217" t="s">
        <v>686</v>
      </c>
      <c r="AU259" s="217" t="s">
        <v>86</v>
      </c>
      <c r="AY259" s="17" t="s">
        <v>152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84</v>
      </c>
      <c r="BK259" s="218">
        <f>ROUND(I259*H259,2)</f>
        <v>0</v>
      </c>
      <c r="BL259" s="17" t="s">
        <v>175</v>
      </c>
      <c r="BM259" s="217" t="s">
        <v>791</v>
      </c>
    </row>
    <row r="260" s="2" customFormat="1">
      <c r="A260" s="38"/>
      <c r="B260" s="39"/>
      <c r="C260" s="40"/>
      <c r="D260" s="219" t="s">
        <v>160</v>
      </c>
      <c r="E260" s="40"/>
      <c r="F260" s="220" t="s">
        <v>790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160</v>
      </c>
      <c r="AU260" s="17" t="s">
        <v>86</v>
      </c>
    </row>
    <row r="261" s="2" customFormat="1">
      <c r="A261" s="38"/>
      <c r="B261" s="39"/>
      <c r="C261" s="40"/>
      <c r="D261" s="219" t="s">
        <v>163</v>
      </c>
      <c r="E261" s="40"/>
      <c r="F261" s="226" t="s">
        <v>784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163</v>
      </c>
      <c r="AU261" s="17" t="s">
        <v>86</v>
      </c>
    </row>
    <row r="262" s="13" customFormat="1">
      <c r="A262" s="13"/>
      <c r="B262" s="227"/>
      <c r="C262" s="228"/>
      <c r="D262" s="219" t="s">
        <v>237</v>
      </c>
      <c r="E262" s="229" t="s">
        <v>19</v>
      </c>
      <c r="F262" s="230" t="s">
        <v>175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237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152</v>
      </c>
    </row>
    <row r="263" s="2" customFormat="1" ht="24.15" customHeight="1">
      <c r="A263" s="38"/>
      <c r="B263" s="39"/>
      <c r="C263" s="205" t="s">
        <v>441</v>
      </c>
      <c r="D263" s="205" t="s">
        <v>155</v>
      </c>
      <c r="E263" s="206" t="s">
        <v>792</v>
      </c>
      <c r="F263" s="207" t="s">
        <v>793</v>
      </c>
      <c r="G263" s="208" t="s">
        <v>399</v>
      </c>
      <c r="H263" s="209">
        <v>14</v>
      </c>
      <c r="I263" s="210"/>
      <c r="J263" s="211">
        <f>ROUND(I263*H263,2)</f>
        <v>0</v>
      </c>
      <c r="K263" s="212"/>
      <c r="L263" s="44"/>
      <c r="M263" s="213" t="s">
        <v>19</v>
      </c>
      <c r="N263" s="214" t="s">
        <v>47</v>
      </c>
      <c r="O263" s="84"/>
      <c r="P263" s="215">
        <f>O263*H263</f>
        <v>0</v>
      </c>
      <c r="Q263" s="215">
        <v>0.12063599999999999</v>
      </c>
      <c r="R263" s="215">
        <f>Q263*H263</f>
        <v>1.688904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175</v>
      </c>
      <c r="AT263" s="217" t="s">
        <v>155</v>
      </c>
      <c r="AU263" s="217" t="s">
        <v>86</v>
      </c>
      <c r="AY263" s="17" t="s">
        <v>152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175</v>
      </c>
      <c r="BM263" s="217" t="s">
        <v>794</v>
      </c>
    </row>
    <row r="264" s="2" customFormat="1">
      <c r="A264" s="38"/>
      <c r="B264" s="39"/>
      <c r="C264" s="40"/>
      <c r="D264" s="219" t="s">
        <v>160</v>
      </c>
      <c r="E264" s="40"/>
      <c r="F264" s="220" t="s">
        <v>795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160</v>
      </c>
      <c r="AU264" s="17" t="s">
        <v>86</v>
      </c>
    </row>
    <row r="265" s="2" customFormat="1">
      <c r="A265" s="38"/>
      <c r="B265" s="39"/>
      <c r="C265" s="40"/>
      <c r="D265" s="224" t="s">
        <v>161</v>
      </c>
      <c r="E265" s="40"/>
      <c r="F265" s="225" t="s">
        <v>796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86</v>
      </c>
    </row>
    <row r="266" s="2" customFormat="1">
      <c r="A266" s="38"/>
      <c r="B266" s="39"/>
      <c r="C266" s="40"/>
      <c r="D266" s="219" t="s">
        <v>163</v>
      </c>
      <c r="E266" s="40"/>
      <c r="F266" s="226" t="s">
        <v>797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163</v>
      </c>
      <c r="AU266" s="17" t="s">
        <v>86</v>
      </c>
    </row>
    <row r="267" s="2" customFormat="1" ht="16.5" customHeight="1">
      <c r="A267" s="38"/>
      <c r="B267" s="39"/>
      <c r="C267" s="257" t="s">
        <v>447</v>
      </c>
      <c r="D267" s="257" t="s">
        <v>686</v>
      </c>
      <c r="E267" s="258" t="s">
        <v>798</v>
      </c>
      <c r="F267" s="259" t="s">
        <v>799</v>
      </c>
      <c r="G267" s="260" t="s">
        <v>311</v>
      </c>
      <c r="H267" s="261">
        <v>127.26000000000001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47</v>
      </c>
      <c r="O267" s="84"/>
      <c r="P267" s="215">
        <f>O267*H267</f>
        <v>0</v>
      </c>
      <c r="Q267" s="215">
        <v>0.016</v>
      </c>
      <c r="R267" s="215">
        <f>Q267*H267</f>
        <v>2.0361600000000002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197</v>
      </c>
      <c r="AT267" s="217" t="s">
        <v>686</v>
      </c>
      <c r="AU267" s="217" t="s">
        <v>86</v>
      </c>
      <c r="AY267" s="17" t="s">
        <v>152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84</v>
      </c>
      <c r="BK267" s="218">
        <f>ROUND(I267*H267,2)</f>
        <v>0</v>
      </c>
      <c r="BL267" s="17" t="s">
        <v>175</v>
      </c>
      <c r="BM267" s="217" t="s">
        <v>800</v>
      </c>
    </row>
    <row r="268" s="2" customFormat="1">
      <c r="A268" s="38"/>
      <c r="B268" s="39"/>
      <c r="C268" s="40"/>
      <c r="D268" s="219" t="s">
        <v>160</v>
      </c>
      <c r="E268" s="40"/>
      <c r="F268" s="220" t="s">
        <v>799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160</v>
      </c>
      <c r="AU268" s="17" t="s">
        <v>86</v>
      </c>
    </row>
    <row r="269" s="2" customFormat="1">
      <c r="A269" s="38"/>
      <c r="B269" s="39"/>
      <c r="C269" s="40"/>
      <c r="D269" s="219" t="s">
        <v>163</v>
      </c>
      <c r="E269" s="40"/>
      <c r="F269" s="226" t="s">
        <v>801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163</v>
      </c>
      <c r="AU269" s="17" t="s">
        <v>86</v>
      </c>
    </row>
    <row r="270" s="13" customFormat="1">
      <c r="A270" s="13"/>
      <c r="B270" s="227"/>
      <c r="C270" s="228"/>
      <c r="D270" s="219" t="s">
        <v>237</v>
      </c>
      <c r="E270" s="228"/>
      <c r="F270" s="230" t="s">
        <v>802</v>
      </c>
      <c r="G270" s="228"/>
      <c r="H270" s="231">
        <v>127.26000000000001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237</v>
      </c>
      <c r="AU270" s="237" t="s">
        <v>86</v>
      </c>
      <c r="AV270" s="13" t="s">
        <v>86</v>
      </c>
      <c r="AW270" s="13" t="s">
        <v>4</v>
      </c>
      <c r="AX270" s="13" t="s">
        <v>84</v>
      </c>
      <c r="AY270" s="237" t="s">
        <v>152</v>
      </c>
    </row>
    <row r="271" s="2" customFormat="1" ht="24.15" customHeight="1">
      <c r="A271" s="38"/>
      <c r="B271" s="39"/>
      <c r="C271" s="205" t="s">
        <v>453</v>
      </c>
      <c r="D271" s="205" t="s">
        <v>155</v>
      </c>
      <c r="E271" s="206" t="s">
        <v>803</v>
      </c>
      <c r="F271" s="207" t="s">
        <v>804</v>
      </c>
      <c r="G271" s="208" t="s">
        <v>399</v>
      </c>
      <c r="H271" s="209">
        <v>27.5</v>
      </c>
      <c r="I271" s="210"/>
      <c r="J271" s="211">
        <f>ROUND(I271*H271,2)</f>
        <v>0</v>
      </c>
      <c r="K271" s="212"/>
      <c r="L271" s="44"/>
      <c r="M271" s="213" t="s">
        <v>19</v>
      </c>
      <c r="N271" s="214" t="s">
        <v>47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175</v>
      </c>
      <c r="AT271" s="217" t="s">
        <v>155</v>
      </c>
      <c r="AU271" s="217" t="s">
        <v>86</v>
      </c>
      <c r="AY271" s="17" t="s">
        <v>152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84</v>
      </c>
      <c r="BK271" s="218">
        <f>ROUND(I271*H271,2)</f>
        <v>0</v>
      </c>
      <c r="BL271" s="17" t="s">
        <v>175</v>
      </c>
      <c r="BM271" s="217" t="s">
        <v>805</v>
      </c>
    </row>
    <row r="272" s="2" customFormat="1">
      <c r="A272" s="38"/>
      <c r="B272" s="39"/>
      <c r="C272" s="40"/>
      <c r="D272" s="219" t="s">
        <v>160</v>
      </c>
      <c r="E272" s="40"/>
      <c r="F272" s="220" t="s">
        <v>806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160</v>
      </c>
      <c r="AU272" s="17" t="s">
        <v>86</v>
      </c>
    </row>
    <row r="273" s="2" customFormat="1">
      <c r="A273" s="38"/>
      <c r="B273" s="39"/>
      <c r="C273" s="40"/>
      <c r="D273" s="224" t="s">
        <v>161</v>
      </c>
      <c r="E273" s="40"/>
      <c r="F273" s="225" t="s">
        <v>807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161</v>
      </c>
      <c r="AU273" s="17" t="s">
        <v>86</v>
      </c>
    </row>
    <row r="274" s="2" customFormat="1">
      <c r="A274" s="38"/>
      <c r="B274" s="39"/>
      <c r="C274" s="40"/>
      <c r="D274" s="219" t="s">
        <v>163</v>
      </c>
      <c r="E274" s="40"/>
      <c r="F274" s="226" t="s">
        <v>780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163</v>
      </c>
      <c r="AU274" s="17" t="s">
        <v>86</v>
      </c>
    </row>
    <row r="275" s="13" customFormat="1">
      <c r="A275" s="13"/>
      <c r="B275" s="227"/>
      <c r="C275" s="228"/>
      <c r="D275" s="219" t="s">
        <v>237</v>
      </c>
      <c r="E275" s="229" t="s">
        <v>19</v>
      </c>
      <c r="F275" s="230" t="s">
        <v>808</v>
      </c>
      <c r="G275" s="228"/>
      <c r="H275" s="231">
        <v>27.5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237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152</v>
      </c>
    </row>
    <row r="276" s="2" customFormat="1" ht="16.5" customHeight="1">
      <c r="A276" s="38"/>
      <c r="B276" s="39"/>
      <c r="C276" s="257" t="s">
        <v>460</v>
      </c>
      <c r="D276" s="257" t="s">
        <v>686</v>
      </c>
      <c r="E276" s="258" t="s">
        <v>809</v>
      </c>
      <c r="F276" s="259" t="s">
        <v>810</v>
      </c>
      <c r="G276" s="260" t="s">
        <v>291</v>
      </c>
      <c r="H276" s="261">
        <v>27.5</v>
      </c>
      <c r="I276" s="262"/>
      <c r="J276" s="263">
        <f>ROUND(I276*H276,2)</f>
        <v>0</v>
      </c>
      <c r="K276" s="264"/>
      <c r="L276" s="265"/>
      <c r="M276" s="266" t="s">
        <v>19</v>
      </c>
      <c r="N276" s="267" t="s">
        <v>47</v>
      </c>
      <c r="O276" s="84"/>
      <c r="P276" s="215">
        <f>O276*H276</f>
        <v>0</v>
      </c>
      <c r="Q276" s="215">
        <v>0.012</v>
      </c>
      <c r="R276" s="215">
        <f>Q276*H276</f>
        <v>0.33000000000000002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197</v>
      </c>
      <c r="AT276" s="217" t="s">
        <v>686</v>
      </c>
      <c r="AU276" s="217" t="s">
        <v>86</v>
      </c>
      <c r="AY276" s="17" t="s">
        <v>152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175</v>
      </c>
      <c r="BM276" s="217" t="s">
        <v>811</v>
      </c>
    </row>
    <row r="277" s="2" customFormat="1">
      <c r="A277" s="38"/>
      <c r="B277" s="39"/>
      <c r="C277" s="40"/>
      <c r="D277" s="219" t="s">
        <v>160</v>
      </c>
      <c r="E277" s="40"/>
      <c r="F277" s="220" t="s">
        <v>810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160</v>
      </c>
      <c r="AU277" s="17" t="s">
        <v>86</v>
      </c>
    </row>
    <row r="278" s="2" customFormat="1">
      <c r="A278" s="38"/>
      <c r="B278" s="39"/>
      <c r="C278" s="40"/>
      <c r="D278" s="219" t="s">
        <v>163</v>
      </c>
      <c r="E278" s="40"/>
      <c r="F278" s="226" t="s">
        <v>812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163</v>
      </c>
      <c r="AU278" s="17" t="s">
        <v>86</v>
      </c>
    </row>
    <row r="279" s="13" customFormat="1">
      <c r="A279" s="13"/>
      <c r="B279" s="227"/>
      <c r="C279" s="228"/>
      <c r="D279" s="219" t="s">
        <v>237</v>
      </c>
      <c r="E279" s="229" t="s">
        <v>19</v>
      </c>
      <c r="F279" s="230" t="s">
        <v>813</v>
      </c>
      <c r="G279" s="228"/>
      <c r="H279" s="231">
        <v>25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237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152</v>
      </c>
    </row>
    <row r="280" s="13" customFormat="1">
      <c r="A280" s="13"/>
      <c r="B280" s="227"/>
      <c r="C280" s="228"/>
      <c r="D280" s="219" t="s">
        <v>237</v>
      </c>
      <c r="E280" s="229" t="s">
        <v>19</v>
      </c>
      <c r="F280" s="230" t="s">
        <v>814</v>
      </c>
      <c r="G280" s="228"/>
      <c r="H280" s="231">
        <v>2.5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237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152</v>
      </c>
    </row>
    <row r="281" s="14" customFormat="1">
      <c r="A281" s="14"/>
      <c r="B281" s="242"/>
      <c r="C281" s="243"/>
      <c r="D281" s="219" t="s">
        <v>237</v>
      </c>
      <c r="E281" s="244" t="s">
        <v>19</v>
      </c>
      <c r="F281" s="245" t="s">
        <v>302</v>
      </c>
      <c r="G281" s="243"/>
      <c r="H281" s="246">
        <v>27.5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237</v>
      </c>
      <c r="AU281" s="252" t="s">
        <v>86</v>
      </c>
      <c r="AV281" s="14" t="s">
        <v>175</v>
      </c>
      <c r="AW281" s="14" t="s">
        <v>37</v>
      </c>
      <c r="AX281" s="14" t="s">
        <v>84</v>
      </c>
      <c r="AY281" s="252" t="s">
        <v>152</v>
      </c>
    </row>
    <row r="282" s="2" customFormat="1" ht="24.15" customHeight="1">
      <c r="A282" s="38"/>
      <c r="B282" s="39"/>
      <c r="C282" s="205" t="s">
        <v>467</v>
      </c>
      <c r="D282" s="205" t="s">
        <v>155</v>
      </c>
      <c r="E282" s="206" t="s">
        <v>815</v>
      </c>
      <c r="F282" s="207" t="s">
        <v>816</v>
      </c>
      <c r="G282" s="208" t="s">
        <v>407</v>
      </c>
      <c r="H282" s="209">
        <v>0.002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2.2000000000000002</v>
      </c>
      <c r="T282" s="216">
        <f>S282*H282</f>
        <v>0.0044000000000000003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175</v>
      </c>
      <c r="AT282" s="217" t="s">
        <v>155</v>
      </c>
      <c r="AU282" s="217" t="s">
        <v>86</v>
      </c>
      <c r="AY282" s="17" t="s">
        <v>152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175</v>
      </c>
      <c r="BM282" s="217" t="s">
        <v>817</v>
      </c>
    </row>
    <row r="283" s="2" customFormat="1">
      <c r="A283" s="38"/>
      <c r="B283" s="39"/>
      <c r="C283" s="40"/>
      <c r="D283" s="219" t="s">
        <v>160</v>
      </c>
      <c r="E283" s="40"/>
      <c r="F283" s="220" t="s">
        <v>818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160</v>
      </c>
      <c r="AU283" s="17" t="s">
        <v>86</v>
      </c>
    </row>
    <row r="284" s="2" customFormat="1">
      <c r="A284" s="38"/>
      <c r="B284" s="39"/>
      <c r="C284" s="40"/>
      <c r="D284" s="224" t="s">
        <v>161</v>
      </c>
      <c r="E284" s="40"/>
      <c r="F284" s="225" t="s">
        <v>819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86</v>
      </c>
    </row>
    <row r="285" s="2" customFormat="1">
      <c r="A285" s="38"/>
      <c r="B285" s="39"/>
      <c r="C285" s="40"/>
      <c r="D285" s="219" t="s">
        <v>163</v>
      </c>
      <c r="E285" s="40"/>
      <c r="F285" s="226" t="s">
        <v>820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163</v>
      </c>
      <c r="AU285" s="17" t="s">
        <v>86</v>
      </c>
    </row>
    <row r="286" s="13" customFormat="1">
      <c r="A286" s="13"/>
      <c r="B286" s="227"/>
      <c r="C286" s="228"/>
      <c r="D286" s="219" t="s">
        <v>237</v>
      </c>
      <c r="E286" s="229" t="s">
        <v>19</v>
      </c>
      <c r="F286" s="230" t="s">
        <v>821</v>
      </c>
      <c r="G286" s="228"/>
      <c r="H286" s="231">
        <v>0.002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237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152</v>
      </c>
    </row>
    <row r="287" s="2" customFormat="1" ht="16.5" customHeight="1">
      <c r="A287" s="38"/>
      <c r="B287" s="39"/>
      <c r="C287" s="205" t="s">
        <v>474</v>
      </c>
      <c r="D287" s="205" t="s">
        <v>155</v>
      </c>
      <c r="E287" s="206" t="s">
        <v>822</v>
      </c>
      <c r="F287" s="207" t="s">
        <v>823</v>
      </c>
      <c r="G287" s="208" t="s">
        <v>399</v>
      </c>
      <c r="H287" s="209">
        <v>57.799999999999997</v>
      </c>
      <c r="I287" s="210"/>
      <c r="J287" s="211">
        <f>ROUND(I287*H287,2)</f>
        <v>0</v>
      </c>
      <c r="K287" s="212"/>
      <c r="L287" s="44"/>
      <c r="M287" s="213" t="s">
        <v>19</v>
      </c>
      <c r="N287" s="214" t="s">
        <v>47</v>
      </c>
      <c r="O287" s="84"/>
      <c r="P287" s="215">
        <f>O287*H287</f>
        <v>0</v>
      </c>
      <c r="Q287" s="215">
        <v>1.3713299999999999</v>
      </c>
      <c r="R287" s="215">
        <f>Q287*H287</f>
        <v>79.262873999999996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175</v>
      </c>
      <c r="AT287" s="217" t="s">
        <v>155</v>
      </c>
      <c r="AU287" s="217" t="s">
        <v>86</v>
      </c>
      <c r="AY287" s="17" t="s">
        <v>152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84</v>
      </c>
      <c r="BK287" s="218">
        <f>ROUND(I287*H287,2)</f>
        <v>0</v>
      </c>
      <c r="BL287" s="17" t="s">
        <v>175</v>
      </c>
      <c r="BM287" s="217" t="s">
        <v>824</v>
      </c>
    </row>
    <row r="288" s="2" customFormat="1">
      <c r="A288" s="38"/>
      <c r="B288" s="39"/>
      <c r="C288" s="40"/>
      <c r="D288" s="219" t="s">
        <v>160</v>
      </c>
      <c r="E288" s="40"/>
      <c r="F288" s="220" t="s">
        <v>825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160</v>
      </c>
      <c r="AU288" s="17" t="s">
        <v>86</v>
      </c>
    </row>
    <row r="289" s="2" customFormat="1">
      <c r="A289" s="38"/>
      <c r="B289" s="39"/>
      <c r="C289" s="40"/>
      <c r="D289" s="224" t="s">
        <v>161</v>
      </c>
      <c r="E289" s="40"/>
      <c r="F289" s="225" t="s">
        <v>826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161</v>
      </c>
      <c r="AU289" s="17" t="s">
        <v>86</v>
      </c>
    </row>
    <row r="290" s="2" customFormat="1">
      <c r="A290" s="38"/>
      <c r="B290" s="39"/>
      <c r="C290" s="40"/>
      <c r="D290" s="219" t="s">
        <v>163</v>
      </c>
      <c r="E290" s="40"/>
      <c r="F290" s="226" t="s">
        <v>827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163</v>
      </c>
      <c r="AU290" s="17" t="s">
        <v>86</v>
      </c>
    </row>
    <row r="291" s="13" customFormat="1">
      <c r="A291" s="13"/>
      <c r="B291" s="227"/>
      <c r="C291" s="228"/>
      <c r="D291" s="219" t="s">
        <v>237</v>
      </c>
      <c r="E291" s="229" t="s">
        <v>19</v>
      </c>
      <c r="F291" s="230" t="s">
        <v>828</v>
      </c>
      <c r="G291" s="228"/>
      <c r="H291" s="231">
        <v>60.100000000000001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237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152</v>
      </c>
    </row>
    <row r="292" s="13" customFormat="1">
      <c r="A292" s="13"/>
      <c r="B292" s="227"/>
      <c r="C292" s="228"/>
      <c r="D292" s="219" t="s">
        <v>237</v>
      </c>
      <c r="E292" s="229" t="s">
        <v>19</v>
      </c>
      <c r="F292" s="230" t="s">
        <v>829</v>
      </c>
      <c r="G292" s="228"/>
      <c r="H292" s="231">
        <v>-2.2999999999999998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237</v>
      </c>
      <c r="AU292" s="237" t="s">
        <v>86</v>
      </c>
      <c r="AV292" s="13" t="s">
        <v>86</v>
      </c>
      <c r="AW292" s="13" t="s">
        <v>37</v>
      </c>
      <c r="AX292" s="13" t="s">
        <v>76</v>
      </c>
      <c r="AY292" s="237" t="s">
        <v>152</v>
      </c>
    </row>
    <row r="293" s="14" customFormat="1">
      <c r="A293" s="14"/>
      <c r="B293" s="242"/>
      <c r="C293" s="243"/>
      <c r="D293" s="219" t="s">
        <v>237</v>
      </c>
      <c r="E293" s="244" t="s">
        <v>19</v>
      </c>
      <c r="F293" s="245" t="s">
        <v>302</v>
      </c>
      <c r="G293" s="243"/>
      <c r="H293" s="246">
        <v>57.799999999999997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237</v>
      </c>
      <c r="AU293" s="252" t="s">
        <v>86</v>
      </c>
      <c r="AV293" s="14" t="s">
        <v>175</v>
      </c>
      <c r="AW293" s="14" t="s">
        <v>37</v>
      </c>
      <c r="AX293" s="14" t="s">
        <v>84</v>
      </c>
      <c r="AY293" s="252" t="s">
        <v>152</v>
      </c>
    </row>
    <row r="294" s="2" customFormat="1" ht="16.5" customHeight="1">
      <c r="A294" s="38"/>
      <c r="B294" s="39"/>
      <c r="C294" s="205" t="s">
        <v>480</v>
      </c>
      <c r="D294" s="205" t="s">
        <v>155</v>
      </c>
      <c r="E294" s="206" t="s">
        <v>830</v>
      </c>
      <c r="F294" s="207" t="s">
        <v>831</v>
      </c>
      <c r="G294" s="208" t="s">
        <v>399</v>
      </c>
      <c r="H294" s="209">
        <v>95.947999999999993</v>
      </c>
      <c r="I294" s="210"/>
      <c r="J294" s="211">
        <f>ROUND(I294*H294,2)</f>
        <v>0</v>
      </c>
      <c r="K294" s="212"/>
      <c r="L294" s="44"/>
      <c r="M294" s="213" t="s">
        <v>19</v>
      </c>
      <c r="N294" s="214" t="s">
        <v>47</v>
      </c>
      <c r="O294" s="84"/>
      <c r="P294" s="215">
        <f>O294*H294</f>
        <v>0</v>
      </c>
      <c r="Q294" s="215">
        <v>0.67935999999999996</v>
      </c>
      <c r="R294" s="215">
        <f>Q294*H294</f>
        <v>65.183233279999996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175</v>
      </c>
      <c r="AT294" s="217" t="s">
        <v>155</v>
      </c>
      <c r="AU294" s="217" t="s">
        <v>86</v>
      </c>
      <c r="AY294" s="17" t="s">
        <v>152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84</v>
      </c>
      <c r="BK294" s="218">
        <f>ROUND(I294*H294,2)</f>
        <v>0</v>
      </c>
      <c r="BL294" s="17" t="s">
        <v>175</v>
      </c>
      <c r="BM294" s="217" t="s">
        <v>832</v>
      </c>
    </row>
    <row r="295" s="2" customFormat="1">
      <c r="A295" s="38"/>
      <c r="B295" s="39"/>
      <c r="C295" s="40"/>
      <c r="D295" s="219" t="s">
        <v>160</v>
      </c>
      <c r="E295" s="40"/>
      <c r="F295" s="220" t="s">
        <v>833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160</v>
      </c>
      <c r="AU295" s="17" t="s">
        <v>86</v>
      </c>
    </row>
    <row r="296" s="2" customFormat="1">
      <c r="A296" s="38"/>
      <c r="B296" s="39"/>
      <c r="C296" s="40"/>
      <c r="D296" s="224" t="s">
        <v>161</v>
      </c>
      <c r="E296" s="40"/>
      <c r="F296" s="225" t="s">
        <v>834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161</v>
      </c>
      <c r="AU296" s="17" t="s">
        <v>86</v>
      </c>
    </row>
    <row r="297" s="2" customFormat="1">
      <c r="A297" s="38"/>
      <c r="B297" s="39"/>
      <c r="C297" s="40"/>
      <c r="D297" s="219" t="s">
        <v>163</v>
      </c>
      <c r="E297" s="40"/>
      <c r="F297" s="226" t="s">
        <v>801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163</v>
      </c>
      <c r="AU297" s="17" t="s">
        <v>86</v>
      </c>
    </row>
    <row r="298" s="13" customFormat="1">
      <c r="A298" s="13"/>
      <c r="B298" s="227"/>
      <c r="C298" s="228"/>
      <c r="D298" s="219" t="s">
        <v>237</v>
      </c>
      <c r="E298" s="229" t="s">
        <v>19</v>
      </c>
      <c r="F298" s="230" t="s">
        <v>835</v>
      </c>
      <c r="G298" s="228"/>
      <c r="H298" s="231">
        <v>99.766000000000005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237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152</v>
      </c>
    </row>
    <row r="299" s="13" customFormat="1">
      <c r="A299" s="13"/>
      <c r="B299" s="227"/>
      <c r="C299" s="228"/>
      <c r="D299" s="219" t="s">
        <v>237</v>
      </c>
      <c r="E299" s="229" t="s">
        <v>19</v>
      </c>
      <c r="F299" s="230" t="s">
        <v>836</v>
      </c>
      <c r="G299" s="228"/>
      <c r="H299" s="231">
        <v>-3.8180000000000001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237</v>
      </c>
      <c r="AU299" s="237" t="s">
        <v>86</v>
      </c>
      <c r="AV299" s="13" t="s">
        <v>86</v>
      </c>
      <c r="AW299" s="13" t="s">
        <v>37</v>
      </c>
      <c r="AX299" s="13" t="s">
        <v>76</v>
      </c>
      <c r="AY299" s="237" t="s">
        <v>152</v>
      </c>
    </row>
    <row r="300" s="14" customFormat="1">
      <c r="A300" s="14"/>
      <c r="B300" s="242"/>
      <c r="C300" s="243"/>
      <c r="D300" s="219" t="s">
        <v>237</v>
      </c>
      <c r="E300" s="244" t="s">
        <v>19</v>
      </c>
      <c r="F300" s="245" t="s">
        <v>302</v>
      </c>
      <c r="G300" s="243"/>
      <c r="H300" s="246">
        <v>95.947999999999993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237</v>
      </c>
      <c r="AU300" s="252" t="s">
        <v>86</v>
      </c>
      <c r="AV300" s="14" t="s">
        <v>175</v>
      </c>
      <c r="AW300" s="14" t="s">
        <v>37</v>
      </c>
      <c r="AX300" s="14" t="s">
        <v>84</v>
      </c>
      <c r="AY300" s="252" t="s">
        <v>152</v>
      </c>
    </row>
    <row r="301" s="12" customFormat="1" ht="22.8" customHeight="1">
      <c r="A301" s="12"/>
      <c r="B301" s="189"/>
      <c r="C301" s="190"/>
      <c r="D301" s="191" t="s">
        <v>75</v>
      </c>
      <c r="E301" s="203" t="s">
        <v>151</v>
      </c>
      <c r="F301" s="203" t="s">
        <v>837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SUM(P302:P451)</f>
        <v>0</v>
      </c>
      <c r="Q301" s="197"/>
      <c r="R301" s="198">
        <f>SUM(R302:R451)</f>
        <v>233.43206114</v>
      </c>
      <c r="S301" s="197"/>
      <c r="T301" s="199">
        <f>SUM(T302:T451)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84</v>
      </c>
      <c r="AT301" s="201" t="s">
        <v>75</v>
      </c>
      <c r="AU301" s="201" t="s">
        <v>84</v>
      </c>
      <c r="AY301" s="200" t="s">
        <v>152</v>
      </c>
      <c r="BK301" s="202">
        <f>SUM(BK302:BK451)</f>
        <v>0</v>
      </c>
    </row>
    <row r="302" s="2" customFormat="1" ht="24.15" customHeight="1">
      <c r="A302" s="38"/>
      <c r="B302" s="39"/>
      <c r="C302" s="205" t="s">
        <v>486</v>
      </c>
      <c r="D302" s="205" t="s">
        <v>155</v>
      </c>
      <c r="E302" s="206" t="s">
        <v>838</v>
      </c>
      <c r="F302" s="207" t="s">
        <v>839</v>
      </c>
      <c r="G302" s="208" t="s">
        <v>291</v>
      </c>
      <c r="H302" s="209">
        <v>1818.0699999999999</v>
      </c>
      <c r="I302" s="210"/>
      <c r="J302" s="211">
        <f>ROUND(I302*H302,2)</f>
        <v>0</v>
      </c>
      <c r="K302" s="212"/>
      <c r="L302" s="44"/>
      <c r="M302" s="213" t="s">
        <v>19</v>
      </c>
      <c r="N302" s="214" t="s">
        <v>47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175</v>
      </c>
      <c r="AT302" s="217" t="s">
        <v>155</v>
      </c>
      <c r="AU302" s="217" t="s">
        <v>86</v>
      </c>
      <c r="AY302" s="17" t="s">
        <v>152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84</v>
      </c>
      <c r="BK302" s="218">
        <f>ROUND(I302*H302,2)</f>
        <v>0</v>
      </c>
      <c r="BL302" s="17" t="s">
        <v>175</v>
      </c>
      <c r="BM302" s="217" t="s">
        <v>840</v>
      </c>
    </row>
    <row r="303" s="2" customFormat="1">
      <c r="A303" s="38"/>
      <c r="B303" s="39"/>
      <c r="C303" s="40"/>
      <c r="D303" s="219" t="s">
        <v>160</v>
      </c>
      <c r="E303" s="40"/>
      <c r="F303" s="220" t="s">
        <v>841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160</v>
      </c>
      <c r="AU303" s="17" t="s">
        <v>86</v>
      </c>
    </row>
    <row r="304" s="2" customFormat="1">
      <c r="A304" s="38"/>
      <c r="B304" s="39"/>
      <c r="C304" s="40"/>
      <c r="D304" s="224" t="s">
        <v>161</v>
      </c>
      <c r="E304" s="40"/>
      <c r="F304" s="225" t="s">
        <v>842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161</v>
      </c>
      <c r="AU304" s="17" t="s">
        <v>86</v>
      </c>
    </row>
    <row r="305" s="2" customFormat="1">
      <c r="A305" s="38"/>
      <c r="B305" s="39"/>
      <c r="C305" s="40"/>
      <c r="D305" s="219" t="s">
        <v>163</v>
      </c>
      <c r="E305" s="40"/>
      <c r="F305" s="226" t="s">
        <v>843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163</v>
      </c>
      <c r="AU305" s="17" t="s">
        <v>86</v>
      </c>
    </row>
    <row r="306" s="13" customFormat="1">
      <c r="A306" s="13"/>
      <c r="B306" s="227"/>
      <c r="C306" s="228"/>
      <c r="D306" s="219" t="s">
        <v>237</v>
      </c>
      <c r="E306" s="229" t="s">
        <v>19</v>
      </c>
      <c r="F306" s="230" t="s">
        <v>844</v>
      </c>
      <c r="G306" s="228"/>
      <c r="H306" s="231">
        <v>68.218000000000004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237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152</v>
      </c>
    </row>
    <row r="307" s="13" customFormat="1">
      <c r="A307" s="13"/>
      <c r="B307" s="227"/>
      <c r="C307" s="228"/>
      <c r="D307" s="219" t="s">
        <v>237</v>
      </c>
      <c r="E307" s="229" t="s">
        <v>19</v>
      </c>
      <c r="F307" s="230" t="s">
        <v>845</v>
      </c>
      <c r="G307" s="228"/>
      <c r="H307" s="231">
        <v>1032.085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237</v>
      </c>
      <c r="AU307" s="237" t="s">
        <v>86</v>
      </c>
      <c r="AV307" s="13" t="s">
        <v>86</v>
      </c>
      <c r="AW307" s="13" t="s">
        <v>37</v>
      </c>
      <c r="AX307" s="13" t="s">
        <v>76</v>
      </c>
      <c r="AY307" s="237" t="s">
        <v>152</v>
      </c>
    </row>
    <row r="308" s="13" customFormat="1">
      <c r="A308" s="13"/>
      <c r="B308" s="227"/>
      <c r="C308" s="228"/>
      <c r="D308" s="219" t="s">
        <v>237</v>
      </c>
      <c r="E308" s="229" t="s">
        <v>19</v>
      </c>
      <c r="F308" s="230" t="s">
        <v>846</v>
      </c>
      <c r="G308" s="228"/>
      <c r="H308" s="231">
        <v>628.57799999999997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237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152</v>
      </c>
    </row>
    <row r="309" s="13" customFormat="1">
      <c r="A309" s="13"/>
      <c r="B309" s="227"/>
      <c r="C309" s="228"/>
      <c r="D309" s="219" t="s">
        <v>237</v>
      </c>
      <c r="E309" s="229" t="s">
        <v>19</v>
      </c>
      <c r="F309" s="230" t="s">
        <v>847</v>
      </c>
      <c r="G309" s="228"/>
      <c r="H309" s="231">
        <v>73.409000000000006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237</v>
      </c>
      <c r="AU309" s="237" t="s">
        <v>86</v>
      </c>
      <c r="AV309" s="13" t="s">
        <v>86</v>
      </c>
      <c r="AW309" s="13" t="s">
        <v>37</v>
      </c>
      <c r="AX309" s="13" t="s">
        <v>76</v>
      </c>
      <c r="AY309" s="237" t="s">
        <v>152</v>
      </c>
    </row>
    <row r="310" s="13" customFormat="1">
      <c r="A310" s="13"/>
      <c r="B310" s="227"/>
      <c r="C310" s="228"/>
      <c r="D310" s="219" t="s">
        <v>237</v>
      </c>
      <c r="E310" s="229" t="s">
        <v>19</v>
      </c>
      <c r="F310" s="230" t="s">
        <v>848</v>
      </c>
      <c r="G310" s="228"/>
      <c r="H310" s="231">
        <v>28.521000000000001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237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152</v>
      </c>
    </row>
    <row r="311" s="13" customFormat="1">
      <c r="A311" s="13"/>
      <c r="B311" s="227"/>
      <c r="C311" s="228"/>
      <c r="D311" s="219" t="s">
        <v>237</v>
      </c>
      <c r="E311" s="229" t="s">
        <v>19</v>
      </c>
      <c r="F311" s="230" t="s">
        <v>849</v>
      </c>
      <c r="G311" s="228"/>
      <c r="H311" s="231">
        <v>-12.741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237</v>
      </c>
      <c r="AU311" s="237" t="s">
        <v>86</v>
      </c>
      <c r="AV311" s="13" t="s">
        <v>86</v>
      </c>
      <c r="AW311" s="13" t="s">
        <v>37</v>
      </c>
      <c r="AX311" s="13" t="s">
        <v>76</v>
      </c>
      <c r="AY311" s="237" t="s">
        <v>152</v>
      </c>
    </row>
    <row r="312" s="14" customFormat="1">
      <c r="A312" s="14"/>
      <c r="B312" s="242"/>
      <c r="C312" s="243"/>
      <c r="D312" s="219" t="s">
        <v>237</v>
      </c>
      <c r="E312" s="244" t="s">
        <v>19</v>
      </c>
      <c r="F312" s="245" t="s">
        <v>302</v>
      </c>
      <c r="G312" s="243"/>
      <c r="H312" s="246">
        <v>1818.0699999999999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237</v>
      </c>
      <c r="AU312" s="252" t="s">
        <v>86</v>
      </c>
      <c r="AV312" s="14" t="s">
        <v>175</v>
      </c>
      <c r="AW312" s="14" t="s">
        <v>37</v>
      </c>
      <c r="AX312" s="14" t="s">
        <v>84</v>
      </c>
      <c r="AY312" s="252" t="s">
        <v>152</v>
      </c>
    </row>
    <row r="313" s="2" customFormat="1" ht="24.15" customHeight="1">
      <c r="A313" s="38"/>
      <c r="B313" s="39"/>
      <c r="C313" s="205" t="s">
        <v>493</v>
      </c>
      <c r="D313" s="205" t="s">
        <v>155</v>
      </c>
      <c r="E313" s="206" t="s">
        <v>850</v>
      </c>
      <c r="F313" s="207" t="s">
        <v>851</v>
      </c>
      <c r="G313" s="208" t="s">
        <v>291</v>
      </c>
      <c r="H313" s="209">
        <v>1799.8900000000001</v>
      </c>
      <c r="I313" s="210"/>
      <c r="J313" s="211">
        <f>ROUND(I313*H313,2)</f>
        <v>0</v>
      </c>
      <c r="K313" s="212"/>
      <c r="L313" s="44"/>
      <c r="M313" s="213" t="s">
        <v>19</v>
      </c>
      <c r="N313" s="214" t="s">
        <v>47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175</v>
      </c>
      <c r="AT313" s="217" t="s">
        <v>155</v>
      </c>
      <c r="AU313" s="217" t="s">
        <v>86</v>
      </c>
      <c r="AY313" s="17" t="s">
        <v>152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84</v>
      </c>
      <c r="BK313" s="218">
        <f>ROUND(I313*H313,2)</f>
        <v>0</v>
      </c>
      <c r="BL313" s="17" t="s">
        <v>175</v>
      </c>
      <c r="BM313" s="217" t="s">
        <v>852</v>
      </c>
    </row>
    <row r="314" s="2" customFormat="1">
      <c r="A314" s="38"/>
      <c r="B314" s="39"/>
      <c r="C314" s="40"/>
      <c r="D314" s="219" t="s">
        <v>160</v>
      </c>
      <c r="E314" s="40"/>
      <c r="F314" s="220" t="s">
        <v>853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160</v>
      </c>
      <c r="AU314" s="17" t="s">
        <v>86</v>
      </c>
    </row>
    <row r="315" s="2" customFormat="1">
      <c r="A315" s="38"/>
      <c r="B315" s="39"/>
      <c r="C315" s="40"/>
      <c r="D315" s="224" t="s">
        <v>161</v>
      </c>
      <c r="E315" s="40"/>
      <c r="F315" s="225" t="s">
        <v>854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161</v>
      </c>
      <c r="AU315" s="17" t="s">
        <v>86</v>
      </c>
    </row>
    <row r="316" s="2" customFormat="1">
      <c r="A316" s="38"/>
      <c r="B316" s="39"/>
      <c r="C316" s="40"/>
      <c r="D316" s="219" t="s">
        <v>163</v>
      </c>
      <c r="E316" s="40"/>
      <c r="F316" s="226" t="s">
        <v>855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163</v>
      </c>
      <c r="AU316" s="17" t="s">
        <v>86</v>
      </c>
    </row>
    <row r="317" s="13" customFormat="1">
      <c r="A317" s="13"/>
      <c r="B317" s="227"/>
      <c r="C317" s="228"/>
      <c r="D317" s="219" t="s">
        <v>237</v>
      </c>
      <c r="E317" s="229" t="s">
        <v>19</v>
      </c>
      <c r="F317" s="230" t="s">
        <v>856</v>
      </c>
      <c r="G317" s="228"/>
      <c r="H317" s="231">
        <v>67.536000000000001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237</v>
      </c>
      <c r="AU317" s="237" t="s">
        <v>86</v>
      </c>
      <c r="AV317" s="13" t="s">
        <v>86</v>
      </c>
      <c r="AW317" s="13" t="s">
        <v>37</v>
      </c>
      <c r="AX317" s="13" t="s">
        <v>76</v>
      </c>
      <c r="AY317" s="237" t="s">
        <v>152</v>
      </c>
    </row>
    <row r="318" s="13" customFormat="1">
      <c r="A318" s="13"/>
      <c r="B318" s="227"/>
      <c r="C318" s="228"/>
      <c r="D318" s="219" t="s">
        <v>237</v>
      </c>
      <c r="E318" s="229" t="s">
        <v>19</v>
      </c>
      <c r="F318" s="230" t="s">
        <v>857</v>
      </c>
      <c r="G318" s="228"/>
      <c r="H318" s="231">
        <v>1021.764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237</v>
      </c>
      <c r="AU318" s="237" t="s">
        <v>86</v>
      </c>
      <c r="AV318" s="13" t="s">
        <v>86</v>
      </c>
      <c r="AW318" s="13" t="s">
        <v>37</v>
      </c>
      <c r="AX318" s="13" t="s">
        <v>76</v>
      </c>
      <c r="AY318" s="237" t="s">
        <v>152</v>
      </c>
    </row>
    <row r="319" s="13" customFormat="1">
      <c r="A319" s="13"/>
      <c r="B319" s="227"/>
      <c r="C319" s="228"/>
      <c r="D319" s="219" t="s">
        <v>237</v>
      </c>
      <c r="E319" s="229" t="s">
        <v>19</v>
      </c>
      <c r="F319" s="230" t="s">
        <v>858</v>
      </c>
      <c r="G319" s="228"/>
      <c r="H319" s="231">
        <v>622.29300000000001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237</v>
      </c>
      <c r="AU319" s="237" t="s">
        <v>86</v>
      </c>
      <c r="AV319" s="13" t="s">
        <v>86</v>
      </c>
      <c r="AW319" s="13" t="s">
        <v>37</v>
      </c>
      <c r="AX319" s="13" t="s">
        <v>76</v>
      </c>
      <c r="AY319" s="237" t="s">
        <v>152</v>
      </c>
    </row>
    <row r="320" s="13" customFormat="1">
      <c r="A320" s="13"/>
      <c r="B320" s="227"/>
      <c r="C320" s="228"/>
      <c r="D320" s="219" t="s">
        <v>237</v>
      </c>
      <c r="E320" s="229" t="s">
        <v>19</v>
      </c>
      <c r="F320" s="230" t="s">
        <v>859</v>
      </c>
      <c r="G320" s="228"/>
      <c r="H320" s="231">
        <v>72.674999999999997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237</v>
      </c>
      <c r="AU320" s="237" t="s">
        <v>86</v>
      </c>
      <c r="AV320" s="13" t="s">
        <v>86</v>
      </c>
      <c r="AW320" s="13" t="s">
        <v>37</v>
      </c>
      <c r="AX320" s="13" t="s">
        <v>76</v>
      </c>
      <c r="AY320" s="237" t="s">
        <v>152</v>
      </c>
    </row>
    <row r="321" s="13" customFormat="1">
      <c r="A321" s="13"/>
      <c r="B321" s="227"/>
      <c r="C321" s="228"/>
      <c r="D321" s="219" t="s">
        <v>237</v>
      </c>
      <c r="E321" s="229" t="s">
        <v>19</v>
      </c>
      <c r="F321" s="230" t="s">
        <v>860</v>
      </c>
      <c r="G321" s="228"/>
      <c r="H321" s="231">
        <v>28.236000000000001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237</v>
      </c>
      <c r="AU321" s="237" t="s">
        <v>86</v>
      </c>
      <c r="AV321" s="13" t="s">
        <v>86</v>
      </c>
      <c r="AW321" s="13" t="s">
        <v>37</v>
      </c>
      <c r="AX321" s="13" t="s">
        <v>76</v>
      </c>
      <c r="AY321" s="237" t="s">
        <v>152</v>
      </c>
    </row>
    <row r="322" s="13" customFormat="1">
      <c r="A322" s="13"/>
      <c r="B322" s="227"/>
      <c r="C322" s="228"/>
      <c r="D322" s="219" t="s">
        <v>237</v>
      </c>
      <c r="E322" s="229" t="s">
        <v>19</v>
      </c>
      <c r="F322" s="230" t="s">
        <v>861</v>
      </c>
      <c r="G322" s="228"/>
      <c r="H322" s="231">
        <v>-12.614000000000001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237</v>
      </c>
      <c r="AU322" s="237" t="s">
        <v>86</v>
      </c>
      <c r="AV322" s="13" t="s">
        <v>86</v>
      </c>
      <c r="AW322" s="13" t="s">
        <v>37</v>
      </c>
      <c r="AX322" s="13" t="s">
        <v>76</v>
      </c>
      <c r="AY322" s="237" t="s">
        <v>152</v>
      </c>
    </row>
    <row r="323" s="14" customFormat="1">
      <c r="A323" s="14"/>
      <c r="B323" s="242"/>
      <c r="C323" s="243"/>
      <c r="D323" s="219" t="s">
        <v>237</v>
      </c>
      <c r="E323" s="244" t="s">
        <v>19</v>
      </c>
      <c r="F323" s="245" t="s">
        <v>302</v>
      </c>
      <c r="G323" s="243"/>
      <c r="H323" s="246">
        <v>1799.8900000000001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237</v>
      </c>
      <c r="AU323" s="252" t="s">
        <v>86</v>
      </c>
      <c r="AV323" s="14" t="s">
        <v>175</v>
      </c>
      <c r="AW323" s="14" t="s">
        <v>37</v>
      </c>
      <c r="AX323" s="14" t="s">
        <v>84</v>
      </c>
      <c r="AY323" s="252" t="s">
        <v>152</v>
      </c>
    </row>
    <row r="324" s="2" customFormat="1" ht="24.15" customHeight="1">
      <c r="A324" s="38"/>
      <c r="B324" s="39"/>
      <c r="C324" s="205" t="s">
        <v>501</v>
      </c>
      <c r="D324" s="205" t="s">
        <v>155</v>
      </c>
      <c r="E324" s="206" t="s">
        <v>862</v>
      </c>
      <c r="F324" s="207" t="s">
        <v>863</v>
      </c>
      <c r="G324" s="208" t="s">
        <v>291</v>
      </c>
      <c r="H324" s="209">
        <v>395.79000000000002</v>
      </c>
      <c r="I324" s="210"/>
      <c r="J324" s="211">
        <f>ROUND(I324*H324,2)</f>
        <v>0</v>
      </c>
      <c r="K324" s="212"/>
      <c r="L324" s="44"/>
      <c r="M324" s="213" t="s">
        <v>19</v>
      </c>
      <c r="N324" s="214" t="s">
        <v>47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175</v>
      </c>
      <c r="AT324" s="217" t="s">
        <v>155</v>
      </c>
      <c r="AU324" s="217" t="s">
        <v>86</v>
      </c>
      <c r="AY324" s="17" t="s">
        <v>152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84</v>
      </c>
      <c r="BK324" s="218">
        <f>ROUND(I324*H324,2)</f>
        <v>0</v>
      </c>
      <c r="BL324" s="17" t="s">
        <v>175</v>
      </c>
      <c r="BM324" s="217" t="s">
        <v>864</v>
      </c>
    </row>
    <row r="325" s="2" customFormat="1">
      <c r="A325" s="38"/>
      <c r="B325" s="39"/>
      <c r="C325" s="40"/>
      <c r="D325" s="219" t="s">
        <v>160</v>
      </c>
      <c r="E325" s="40"/>
      <c r="F325" s="220" t="s">
        <v>865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160</v>
      </c>
      <c r="AU325" s="17" t="s">
        <v>86</v>
      </c>
    </row>
    <row r="326" s="2" customFormat="1">
      <c r="A326" s="38"/>
      <c r="B326" s="39"/>
      <c r="C326" s="40"/>
      <c r="D326" s="224" t="s">
        <v>161</v>
      </c>
      <c r="E326" s="40"/>
      <c r="F326" s="225" t="s">
        <v>866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161</v>
      </c>
      <c r="AU326" s="17" t="s">
        <v>86</v>
      </c>
    </row>
    <row r="327" s="2" customFormat="1">
      <c r="A327" s="38"/>
      <c r="B327" s="39"/>
      <c r="C327" s="40"/>
      <c r="D327" s="219" t="s">
        <v>163</v>
      </c>
      <c r="E327" s="40"/>
      <c r="F327" s="226" t="s">
        <v>867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163</v>
      </c>
      <c r="AU327" s="17" t="s">
        <v>86</v>
      </c>
    </row>
    <row r="328" s="13" customFormat="1">
      <c r="A328" s="13"/>
      <c r="B328" s="227"/>
      <c r="C328" s="228"/>
      <c r="D328" s="219" t="s">
        <v>237</v>
      </c>
      <c r="E328" s="229" t="s">
        <v>19</v>
      </c>
      <c r="F328" s="230" t="s">
        <v>868</v>
      </c>
      <c r="G328" s="228"/>
      <c r="H328" s="231">
        <v>12.715999999999999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237</v>
      </c>
      <c r="AU328" s="237" t="s">
        <v>86</v>
      </c>
      <c r="AV328" s="13" t="s">
        <v>86</v>
      </c>
      <c r="AW328" s="13" t="s">
        <v>37</v>
      </c>
      <c r="AX328" s="13" t="s">
        <v>76</v>
      </c>
      <c r="AY328" s="237" t="s">
        <v>152</v>
      </c>
    </row>
    <row r="329" s="13" customFormat="1">
      <c r="A329" s="13"/>
      <c r="B329" s="227"/>
      <c r="C329" s="228"/>
      <c r="D329" s="219" t="s">
        <v>237</v>
      </c>
      <c r="E329" s="229" t="s">
        <v>19</v>
      </c>
      <c r="F329" s="230" t="s">
        <v>869</v>
      </c>
      <c r="G329" s="228"/>
      <c r="H329" s="231">
        <v>13.586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237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152</v>
      </c>
    </row>
    <row r="330" s="13" customFormat="1">
      <c r="A330" s="13"/>
      <c r="B330" s="227"/>
      <c r="C330" s="228"/>
      <c r="D330" s="219" t="s">
        <v>237</v>
      </c>
      <c r="E330" s="229" t="s">
        <v>19</v>
      </c>
      <c r="F330" s="230" t="s">
        <v>870</v>
      </c>
      <c r="G330" s="228"/>
      <c r="H330" s="231">
        <v>244.06700000000001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237</v>
      </c>
      <c r="AU330" s="237" t="s">
        <v>86</v>
      </c>
      <c r="AV330" s="13" t="s">
        <v>86</v>
      </c>
      <c r="AW330" s="13" t="s">
        <v>37</v>
      </c>
      <c r="AX330" s="13" t="s">
        <v>76</v>
      </c>
      <c r="AY330" s="237" t="s">
        <v>152</v>
      </c>
    </row>
    <row r="331" s="13" customFormat="1">
      <c r="A331" s="13"/>
      <c r="B331" s="227"/>
      <c r="C331" s="228"/>
      <c r="D331" s="219" t="s">
        <v>237</v>
      </c>
      <c r="E331" s="229" t="s">
        <v>19</v>
      </c>
      <c r="F331" s="230" t="s">
        <v>871</v>
      </c>
      <c r="G331" s="228"/>
      <c r="H331" s="231">
        <v>25.335000000000001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237</v>
      </c>
      <c r="AU331" s="237" t="s">
        <v>86</v>
      </c>
      <c r="AV331" s="13" t="s">
        <v>86</v>
      </c>
      <c r="AW331" s="13" t="s">
        <v>37</v>
      </c>
      <c r="AX331" s="13" t="s">
        <v>76</v>
      </c>
      <c r="AY331" s="237" t="s">
        <v>152</v>
      </c>
    </row>
    <row r="332" s="13" customFormat="1">
      <c r="A332" s="13"/>
      <c r="B332" s="227"/>
      <c r="C332" s="228"/>
      <c r="D332" s="219" t="s">
        <v>237</v>
      </c>
      <c r="E332" s="229" t="s">
        <v>19</v>
      </c>
      <c r="F332" s="230" t="s">
        <v>872</v>
      </c>
      <c r="G332" s="228"/>
      <c r="H332" s="231">
        <v>31.991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237</v>
      </c>
      <c r="AU332" s="237" t="s">
        <v>86</v>
      </c>
      <c r="AV332" s="13" t="s">
        <v>86</v>
      </c>
      <c r="AW332" s="13" t="s">
        <v>37</v>
      </c>
      <c r="AX332" s="13" t="s">
        <v>76</v>
      </c>
      <c r="AY332" s="237" t="s">
        <v>152</v>
      </c>
    </row>
    <row r="333" s="13" customFormat="1">
      <c r="A333" s="13"/>
      <c r="B333" s="227"/>
      <c r="C333" s="228"/>
      <c r="D333" s="219" t="s">
        <v>237</v>
      </c>
      <c r="E333" s="229" t="s">
        <v>19</v>
      </c>
      <c r="F333" s="230" t="s">
        <v>873</v>
      </c>
      <c r="G333" s="228"/>
      <c r="H333" s="231">
        <v>23.513000000000002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237</v>
      </c>
      <c r="AU333" s="237" t="s">
        <v>86</v>
      </c>
      <c r="AV333" s="13" t="s">
        <v>86</v>
      </c>
      <c r="AW333" s="13" t="s">
        <v>37</v>
      </c>
      <c r="AX333" s="13" t="s">
        <v>76</v>
      </c>
      <c r="AY333" s="237" t="s">
        <v>152</v>
      </c>
    </row>
    <row r="334" s="13" customFormat="1">
      <c r="A334" s="13"/>
      <c r="B334" s="227"/>
      <c r="C334" s="228"/>
      <c r="D334" s="219" t="s">
        <v>237</v>
      </c>
      <c r="E334" s="229" t="s">
        <v>19</v>
      </c>
      <c r="F334" s="230" t="s">
        <v>874</v>
      </c>
      <c r="G334" s="228"/>
      <c r="H334" s="231">
        <v>10.83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237</v>
      </c>
      <c r="AU334" s="237" t="s">
        <v>86</v>
      </c>
      <c r="AV334" s="13" t="s">
        <v>86</v>
      </c>
      <c r="AW334" s="13" t="s">
        <v>37</v>
      </c>
      <c r="AX334" s="13" t="s">
        <v>76</v>
      </c>
      <c r="AY334" s="237" t="s">
        <v>152</v>
      </c>
    </row>
    <row r="335" s="13" customFormat="1">
      <c r="A335" s="13"/>
      <c r="B335" s="227"/>
      <c r="C335" s="228"/>
      <c r="D335" s="219" t="s">
        <v>237</v>
      </c>
      <c r="E335" s="229" t="s">
        <v>19</v>
      </c>
      <c r="F335" s="230" t="s">
        <v>875</v>
      </c>
      <c r="G335" s="228"/>
      <c r="H335" s="231">
        <v>51.572000000000003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237</v>
      </c>
      <c r="AU335" s="237" t="s">
        <v>86</v>
      </c>
      <c r="AV335" s="13" t="s">
        <v>86</v>
      </c>
      <c r="AW335" s="13" t="s">
        <v>37</v>
      </c>
      <c r="AX335" s="13" t="s">
        <v>76</v>
      </c>
      <c r="AY335" s="237" t="s">
        <v>152</v>
      </c>
    </row>
    <row r="336" s="13" customFormat="1">
      <c r="A336" s="13"/>
      <c r="B336" s="227"/>
      <c r="C336" s="228"/>
      <c r="D336" s="219" t="s">
        <v>237</v>
      </c>
      <c r="E336" s="229" t="s">
        <v>19</v>
      </c>
      <c r="F336" s="230" t="s">
        <v>876</v>
      </c>
      <c r="G336" s="228"/>
      <c r="H336" s="231">
        <v>-17.82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237</v>
      </c>
      <c r="AU336" s="237" t="s">
        <v>86</v>
      </c>
      <c r="AV336" s="13" t="s">
        <v>86</v>
      </c>
      <c r="AW336" s="13" t="s">
        <v>37</v>
      </c>
      <c r="AX336" s="13" t="s">
        <v>76</v>
      </c>
      <c r="AY336" s="237" t="s">
        <v>152</v>
      </c>
    </row>
    <row r="337" s="14" customFormat="1">
      <c r="A337" s="14"/>
      <c r="B337" s="242"/>
      <c r="C337" s="243"/>
      <c r="D337" s="219" t="s">
        <v>237</v>
      </c>
      <c r="E337" s="244" t="s">
        <v>19</v>
      </c>
      <c r="F337" s="245" t="s">
        <v>302</v>
      </c>
      <c r="G337" s="243"/>
      <c r="H337" s="246">
        <v>395.79000000000002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237</v>
      </c>
      <c r="AU337" s="252" t="s">
        <v>86</v>
      </c>
      <c r="AV337" s="14" t="s">
        <v>175</v>
      </c>
      <c r="AW337" s="14" t="s">
        <v>37</v>
      </c>
      <c r="AX337" s="14" t="s">
        <v>84</v>
      </c>
      <c r="AY337" s="252" t="s">
        <v>152</v>
      </c>
    </row>
    <row r="338" s="2" customFormat="1" ht="24.15" customHeight="1">
      <c r="A338" s="38"/>
      <c r="B338" s="39"/>
      <c r="C338" s="205" t="s">
        <v>511</v>
      </c>
      <c r="D338" s="205" t="s">
        <v>155</v>
      </c>
      <c r="E338" s="206" t="s">
        <v>877</v>
      </c>
      <c r="F338" s="207" t="s">
        <v>878</v>
      </c>
      <c r="G338" s="208" t="s">
        <v>291</v>
      </c>
      <c r="H338" s="209">
        <v>951.03200000000004</v>
      </c>
      <c r="I338" s="210"/>
      <c r="J338" s="211">
        <f>ROUND(I338*H338,2)</f>
        <v>0</v>
      </c>
      <c r="K338" s="212"/>
      <c r="L338" s="44"/>
      <c r="M338" s="213" t="s">
        <v>19</v>
      </c>
      <c r="N338" s="214" t="s">
        <v>47</v>
      </c>
      <c r="O338" s="84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175</v>
      </c>
      <c r="AT338" s="217" t="s">
        <v>155</v>
      </c>
      <c r="AU338" s="217" t="s">
        <v>86</v>
      </c>
      <c r="AY338" s="17" t="s">
        <v>152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84</v>
      </c>
      <c r="BK338" s="218">
        <f>ROUND(I338*H338,2)</f>
        <v>0</v>
      </c>
      <c r="BL338" s="17" t="s">
        <v>175</v>
      </c>
      <c r="BM338" s="217" t="s">
        <v>879</v>
      </c>
    </row>
    <row r="339" s="2" customFormat="1">
      <c r="A339" s="38"/>
      <c r="B339" s="39"/>
      <c r="C339" s="40"/>
      <c r="D339" s="219" t="s">
        <v>160</v>
      </c>
      <c r="E339" s="40"/>
      <c r="F339" s="220" t="s">
        <v>880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160</v>
      </c>
      <c r="AU339" s="17" t="s">
        <v>86</v>
      </c>
    </row>
    <row r="340" s="2" customFormat="1">
      <c r="A340" s="38"/>
      <c r="B340" s="39"/>
      <c r="C340" s="40"/>
      <c r="D340" s="224" t="s">
        <v>161</v>
      </c>
      <c r="E340" s="40"/>
      <c r="F340" s="225" t="s">
        <v>881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161</v>
      </c>
      <c r="AU340" s="17" t="s">
        <v>86</v>
      </c>
    </row>
    <row r="341" s="2" customFormat="1">
      <c r="A341" s="38"/>
      <c r="B341" s="39"/>
      <c r="C341" s="40"/>
      <c r="D341" s="219" t="s">
        <v>163</v>
      </c>
      <c r="E341" s="40"/>
      <c r="F341" s="226" t="s">
        <v>882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163</v>
      </c>
      <c r="AU341" s="17" t="s">
        <v>86</v>
      </c>
    </row>
    <row r="342" s="13" customFormat="1">
      <c r="A342" s="13"/>
      <c r="B342" s="227"/>
      <c r="C342" s="228"/>
      <c r="D342" s="219" t="s">
        <v>237</v>
      </c>
      <c r="E342" s="229" t="s">
        <v>19</v>
      </c>
      <c r="F342" s="230" t="s">
        <v>883</v>
      </c>
      <c r="G342" s="228"/>
      <c r="H342" s="231">
        <v>160.12200000000001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237</v>
      </c>
      <c r="AU342" s="237" t="s">
        <v>86</v>
      </c>
      <c r="AV342" s="13" t="s">
        <v>86</v>
      </c>
      <c r="AW342" s="13" t="s">
        <v>37</v>
      </c>
      <c r="AX342" s="13" t="s">
        <v>76</v>
      </c>
      <c r="AY342" s="237" t="s">
        <v>152</v>
      </c>
    </row>
    <row r="343" s="13" customFormat="1">
      <c r="A343" s="13"/>
      <c r="B343" s="227"/>
      <c r="C343" s="228"/>
      <c r="D343" s="219" t="s">
        <v>237</v>
      </c>
      <c r="E343" s="229" t="s">
        <v>19</v>
      </c>
      <c r="F343" s="230" t="s">
        <v>884</v>
      </c>
      <c r="G343" s="228"/>
      <c r="H343" s="231">
        <v>790.90999999999997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237</v>
      </c>
      <c r="AU343" s="237" t="s">
        <v>86</v>
      </c>
      <c r="AV343" s="13" t="s">
        <v>86</v>
      </c>
      <c r="AW343" s="13" t="s">
        <v>37</v>
      </c>
      <c r="AX343" s="13" t="s">
        <v>76</v>
      </c>
      <c r="AY343" s="237" t="s">
        <v>152</v>
      </c>
    </row>
    <row r="344" s="14" customFormat="1">
      <c r="A344" s="14"/>
      <c r="B344" s="242"/>
      <c r="C344" s="243"/>
      <c r="D344" s="219" t="s">
        <v>237</v>
      </c>
      <c r="E344" s="244" t="s">
        <v>19</v>
      </c>
      <c r="F344" s="245" t="s">
        <v>302</v>
      </c>
      <c r="G344" s="243"/>
      <c r="H344" s="246">
        <v>951.03200000000004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237</v>
      </c>
      <c r="AU344" s="252" t="s">
        <v>86</v>
      </c>
      <c r="AV344" s="14" t="s">
        <v>175</v>
      </c>
      <c r="AW344" s="14" t="s">
        <v>37</v>
      </c>
      <c r="AX344" s="14" t="s">
        <v>84</v>
      </c>
      <c r="AY344" s="252" t="s">
        <v>152</v>
      </c>
    </row>
    <row r="345" s="2" customFormat="1" ht="33" customHeight="1">
      <c r="A345" s="38"/>
      <c r="B345" s="39"/>
      <c r="C345" s="205" t="s">
        <v>383</v>
      </c>
      <c r="D345" s="205" t="s">
        <v>155</v>
      </c>
      <c r="E345" s="206" t="s">
        <v>885</v>
      </c>
      <c r="F345" s="207" t="s">
        <v>886</v>
      </c>
      <c r="G345" s="208" t="s">
        <v>291</v>
      </c>
      <c r="H345" s="209">
        <v>1836.435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47</v>
      </c>
      <c r="O345" s="84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175</v>
      </c>
      <c r="AT345" s="217" t="s">
        <v>155</v>
      </c>
      <c r="AU345" s="217" t="s">
        <v>86</v>
      </c>
      <c r="AY345" s="17" t="s">
        <v>152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84</v>
      </c>
      <c r="BK345" s="218">
        <f>ROUND(I345*H345,2)</f>
        <v>0</v>
      </c>
      <c r="BL345" s="17" t="s">
        <v>175</v>
      </c>
      <c r="BM345" s="217" t="s">
        <v>887</v>
      </c>
    </row>
    <row r="346" s="2" customFormat="1">
      <c r="A346" s="38"/>
      <c r="B346" s="39"/>
      <c r="C346" s="40"/>
      <c r="D346" s="219" t="s">
        <v>160</v>
      </c>
      <c r="E346" s="40"/>
      <c r="F346" s="220" t="s">
        <v>888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160</v>
      </c>
      <c r="AU346" s="17" t="s">
        <v>86</v>
      </c>
    </row>
    <row r="347" s="2" customFormat="1">
      <c r="A347" s="38"/>
      <c r="B347" s="39"/>
      <c r="C347" s="40"/>
      <c r="D347" s="224" t="s">
        <v>161</v>
      </c>
      <c r="E347" s="40"/>
      <c r="F347" s="225" t="s">
        <v>889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161</v>
      </c>
      <c r="AU347" s="17" t="s">
        <v>86</v>
      </c>
    </row>
    <row r="348" s="2" customFormat="1">
      <c r="A348" s="38"/>
      <c r="B348" s="39"/>
      <c r="C348" s="40"/>
      <c r="D348" s="219" t="s">
        <v>163</v>
      </c>
      <c r="E348" s="40"/>
      <c r="F348" s="226" t="s">
        <v>890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163</v>
      </c>
      <c r="AU348" s="17" t="s">
        <v>86</v>
      </c>
    </row>
    <row r="349" s="13" customFormat="1">
      <c r="A349" s="13"/>
      <c r="B349" s="227"/>
      <c r="C349" s="228"/>
      <c r="D349" s="219" t="s">
        <v>237</v>
      </c>
      <c r="E349" s="229" t="s">
        <v>19</v>
      </c>
      <c r="F349" s="230" t="s">
        <v>891</v>
      </c>
      <c r="G349" s="228"/>
      <c r="H349" s="231">
        <v>68.906999999999996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237</v>
      </c>
      <c r="AU349" s="237" t="s">
        <v>86</v>
      </c>
      <c r="AV349" s="13" t="s">
        <v>86</v>
      </c>
      <c r="AW349" s="13" t="s">
        <v>37</v>
      </c>
      <c r="AX349" s="13" t="s">
        <v>76</v>
      </c>
      <c r="AY349" s="237" t="s">
        <v>152</v>
      </c>
    </row>
    <row r="350" s="13" customFormat="1">
      <c r="A350" s="13"/>
      <c r="B350" s="227"/>
      <c r="C350" s="228"/>
      <c r="D350" s="219" t="s">
        <v>237</v>
      </c>
      <c r="E350" s="229" t="s">
        <v>19</v>
      </c>
      <c r="F350" s="230" t="s">
        <v>892</v>
      </c>
      <c r="G350" s="228"/>
      <c r="H350" s="231">
        <v>1042.51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237</v>
      </c>
      <c r="AU350" s="237" t="s">
        <v>86</v>
      </c>
      <c r="AV350" s="13" t="s">
        <v>86</v>
      </c>
      <c r="AW350" s="13" t="s">
        <v>37</v>
      </c>
      <c r="AX350" s="13" t="s">
        <v>76</v>
      </c>
      <c r="AY350" s="237" t="s">
        <v>152</v>
      </c>
    </row>
    <row r="351" s="13" customFormat="1">
      <c r="A351" s="13"/>
      <c r="B351" s="227"/>
      <c r="C351" s="228"/>
      <c r="D351" s="219" t="s">
        <v>237</v>
      </c>
      <c r="E351" s="229" t="s">
        <v>19</v>
      </c>
      <c r="F351" s="230" t="s">
        <v>893</v>
      </c>
      <c r="G351" s="228"/>
      <c r="H351" s="231">
        <v>634.928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237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152</v>
      </c>
    </row>
    <row r="352" s="13" customFormat="1">
      <c r="A352" s="13"/>
      <c r="B352" s="227"/>
      <c r="C352" s="228"/>
      <c r="D352" s="219" t="s">
        <v>237</v>
      </c>
      <c r="E352" s="229" t="s">
        <v>19</v>
      </c>
      <c r="F352" s="230" t="s">
        <v>894</v>
      </c>
      <c r="G352" s="228"/>
      <c r="H352" s="231">
        <v>74.150999999999996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237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152</v>
      </c>
    </row>
    <row r="353" s="13" customFormat="1">
      <c r="A353" s="13"/>
      <c r="B353" s="227"/>
      <c r="C353" s="228"/>
      <c r="D353" s="219" t="s">
        <v>237</v>
      </c>
      <c r="E353" s="229" t="s">
        <v>19</v>
      </c>
      <c r="F353" s="230" t="s">
        <v>895</v>
      </c>
      <c r="G353" s="228"/>
      <c r="H353" s="231">
        <v>28.809000000000001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237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152</v>
      </c>
    </row>
    <row r="354" s="13" customFormat="1">
      <c r="A354" s="13"/>
      <c r="B354" s="227"/>
      <c r="C354" s="228"/>
      <c r="D354" s="219" t="s">
        <v>237</v>
      </c>
      <c r="E354" s="229" t="s">
        <v>19</v>
      </c>
      <c r="F354" s="230" t="s">
        <v>896</v>
      </c>
      <c r="G354" s="228"/>
      <c r="H354" s="231">
        <v>-12.869999999999999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237</v>
      </c>
      <c r="AU354" s="237" t="s">
        <v>86</v>
      </c>
      <c r="AV354" s="13" t="s">
        <v>86</v>
      </c>
      <c r="AW354" s="13" t="s">
        <v>37</v>
      </c>
      <c r="AX354" s="13" t="s">
        <v>76</v>
      </c>
      <c r="AY354" s="237" t="s">
        <v>152</v>
      </c>
    </row>
    <row r="355" s="14" customFormat="1">
      <c r="A355" s="14"/>
      <c r="B355" s="242"/>
      <c r="C355" s="243"/>
      <c r="D355" s="219" t="s">
        <v>237</v>
      </c>
      <c r="E355" s="244" t="s">
        <v>19</v>
      </c>
      <c r="F355" s="245" t="s">
        <v>302</v>
      </c>
      <c r="G355" s="243"/>
      <c r="H355" s="246">
        <v>1836.435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237</v>
      </c>
      <c r="AU355" s="252" t="s">
        <v>86</v>
      </c>
      <c r="AV355" s="14" t="s">
        <v>175</v>
      </c>
      <c r="AW355" s="14" t="s">
        <v>37</v>
      </c>
      <c r="AX355" s="14" t="s">
        <v>84</v>
      </c>
      <c r="AY355" s="252" t="s">
        <v>152</v>
      </c>
    </row>
    <row r="356" s="2" customFormat="1" ht="21.75" customHeight="1">
      <c r="A356" s="38"/>
      <c r="B356" s="39"/>
      <c r="C356" s="205" t="s">
        <v>527</v>
      </c>
      <c r="D356" s="205" t="s">
        <v>155</v>
      </c>
      <c r="E356" s="206" t="s">
        <v>897</v>
      </c>
      <c r="F356" s="207" t="s">
        <v>898</v>
      </c>
      <c r="G356" s="208" t="s">
        <v>291</v>
      </c>
      <c r="H356" s="209">
        <v>49.226999999999997</v>
      </c>
      <c r="I356" s="210"/>
      <c r="J356" s="211">
        <f>ROUND(I356*H356,2)</f>
        <v>0</v>
      </c>
      <c r="K356" s="212"/>
      <c r="L356" s="44"/>
      <c r="M356" s="213" t="s">
        <v>19</v>
      </c>
      <c r="N356" s="214" t="s">
        <v>47</v>
      </c>
      <c r="O356" s="84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7" t="s">
        <v>175</v>
      </c>
      <c r="AT356" s="217" t="s">
        <v>155</v>
      </c>
      <c r="AU356" s="217" t="s">
        <v>86</v>
      </c>
      <c r="AY356" s="17" t="s">
        <v>152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7" t="s">
        <v>84</v>
      </c>
      <c r="BK356" s="218">
        <f>ROUND(I356*H356,2)</f>
        <v>0</v>
      </c>
      <c r="BL356" s="17" t="s">
        <v>175</v>
      </c>
      <c r="BM356" s="217" t="s">
        <v>899</v>
      </c>
    </row>
    <row r="357" s="2" customFormat="1">
      <c r="A357" s="38"/>
      <c r="B357" s="39"/>
      <c r="C357" s="40"/>
      <c r="D357" s="219" t="s">
        <v>160</v>
      </c>
      <c r="E357" s="40"/>
      <c r="F357" s="220" t="s">
        <v>900</v>
      </c>
      <c r="G357" s="40"/>
      <c r="H357" s="40"/>
      <c r="I357" s="221"/>
      <c r="J357" s="40"/>
      <c r="K357" s="40"/>
      <c r="L357" s="44"/>
      <c r="M357" s="222"/>
      <c r="N357" s="22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160</v>
      </c>
      <c r="AU357" s="17" t="s">
        <v>86</v>
      </c>
    </row>
    <row r="358" s="2" customFormat="1">
      <c r="A358" s="38"/>
      <c r="B358" s="39"/>
      <c r="C358" s="40"/>
      <c r="D358" s="224" t="s">
        <v>161</v>
      </c>
      <c r="E358" s="40"/>
      <c r="F358" s="225" t="s">
        <v>901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161</v>
      </c>
      <c r="AU358" s="17" t="s">
        <v>86</v>
      </c>
    </row>
    <row r="359" s="2" customFormat="1">
      <c r="A359" s="38"/>
      <c r="B359" s="39"/>
      <c r="C359" s="40"/>
      <c r="D359" s="219" t="s">
        <v>163</v>
      </c>
      <c r="E359" s="40"/>
      <c r="F359" s="226" t="s">
        <v>902</v>
      </c>
      <c r="G359" s="40"/>
      <c r="H359" s="40"/>
      <c r="I359" s="221"/>
      <c r="J359" s="40"/>
      <c r="K359" s="40"/>
      <c r="L359" s="44"/>
      <c r="M359" s="222"/>
      <c r="N359" s="223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163</v>
      </c>
      <c r="AU359" s="17" t="s">
        <v>86</v>
      </c>
    </row>
    <row r="360" s="13" customFormat="1">
      <c r="A360" s="13"/>
      <c r="B360" s="227"/>
      <c r="C360" s="228"/>
      <c r="D360" s="219" t="s">
        <v>237</v>
      </c>
      <c r="E360" s="229" t="s">
        <v>19</v>
      </c>
      <c r="F360" s="230" t="s">
        <v>903</v>
      </c>
      <c r="G360" s="228"/>
      <c r="H360" s="231">
        <v>14.843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237</v>
      </c>
      <c r="AU360" s="237" t="s">
        <v>86</v>
      </c>
      <c r="AV360" s="13" t="s">
        <v>86</v>
      </c>
      <c r="AW360" s="13" t="s">
        <v>37</v>
      </c>
      <c r="AX360" s="13" t="s">
        <v>76</v>
      </c>
      <c r="AY360" s="237" t="s">
        <v>152</v>
      </c>
    </row>
    <row r="361" s="13" customFormat="1">
      <c r="A361" s="13"/>
      <c r="B361" s="227"/>
      <c r="C361" s="228"/>
      <c r="D361" s="219" t="s">
        <v>237</v>
      </c>
      <c r="E361" s="229" t="s">
        <v>19</v>
      </c>
      <c r="F361" s="230" t="s">
        <v>904</v>
      </c>
      <c r="G361" s="228"/>
      <c r="H361" s="231">
        <v>19.103999999999999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237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152</v>
      </c>
    </row>
    <row r="362" s="13" customFormat="1">
      <c r="A362" s="13"/>
      <c r="B362" s="227"/>
      <c r="C362" s="228"/>
      <c r="D362" s="219" t="s">
        <v>237</v>
      </c>
      <c r="E362" s="229" t="s">
        <v>19</v>
      </c>
      <c r="F362" s="230" t="s">
        <v>905</v>
      </c>
      <c r="G362" s="228"/>
      <c r="H362" s="231">
        <v>4.3200000000000003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237</v>
      </c>
      <c r="AU362" s="237" t="s">
        <v>86</v>
      </c>
      <c r="AV362" s="13" t="s">
        <v>86</v>
      </c>
      <c r="AW362" s="13" t="s">
        <v>37</v>
      </c>
      <c r="AX362" s="13" t="s">
        <v>76</v>
      </c>
      <c r="AY362" s="237" t="s">
        <v>152</v>
      </c>
    </row>
    <row r="363" s="13" customFormat="1">
      <c r="A363" s="13"/>
      <c r="B363" s="227"/>
      <c r="C363" s="228"/>
      <c r="D363" s="219" t="s">
        <v>237</v>
      </c>
      <c r="E363" s="229" t="s">
        <v>19</v>
      </c>
      <c r="F363" s="230" t="s">
        <v>906</v>
      </c>
      <c r="G363" s="228"/>
      <c r="H363" s="231">
        <v>10.960000000000001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237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152</v>
      </c>
    </row>
    <row r="364" s="14" customFormat="1">
      <c r="A364" s="14"/>
      <c r="B364" s="242"/>
      <c r="C364" s="243"/>
      <c r="D364" s="219" t="s">
        <v>237</v>
      </c>
      <c r="E364" s="244" t="s">
        <v>19</v>
      </c>
      <c r="F364" s="245" t="s">
        <v>302</v>
      </c>
      <c r="G364" s="243"/>
      <c r="H364" s="246">
        <v>49.226999999999997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237</v>
      </c>
      <c r="AU364" s="252" t="s">
        <v>86</v>
      </c>
      <c r="AV364" s="14" t="s">
        <v>175</v>
      </c>
      <c r="AW364" s="14" t="s">
        <v>37</v>
      </c>
      <c r="AX364" s="14" t="s">
        <v>84</v>
      </c>
      <c r="AY364" s="252" t="s">
        <v>152</v>
      </c>
    </row>
    <row r="365" s="2" customFormat="1" ht="24.15" customHeight="1">
      <c r="A365" s="38"/>
      <c r="B365" s="39"/>
      <c r="C365" s="205" t="s">
        <v>538</v>
      </c>
      <c r="D365" s="205" t="s">
        <v>155</v>
      </c>
      <c r="E365" s="206" t="s">
        <v>907</v>
      </c>
      <c r="F365" s="207" t="s">
        <v>908</v>
      </c>
      <c r="G365" s="208" t="s">
        <v>291</v>
      </c>
      <c r="H365" s="209">
        <v>1818.0699999999999</v>
      </c>
      <c r="I365" s="210"/>
      <c r="J365" s="211">
        <f>ROUND(I365*H365,2)</f>
        <v>0</v>
      </c>
      <c r="K365" s="212"/>
      <c r="L365" s="44"/>
      <c r="M365" s="213" t="s">
        <v>19</v>
      </c>
      <c r="N365" s="214" t="s">
        <v>47</v>
      </c>
      <c r="O365" s="84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175</v>
      </c>
      <c r="AT365" s="217" t="s">
        <v>155</v>
      </c>
      <c r="AU365" s="217" t="s">
        <v>86</v>
      </c>
      <c r="AY365" s="17" t="s">
        <v>152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84</v>
      </c>
      <c r="BK365" s="218">
        <f>ROUND(I365*H365,2)</f>
        <v>0</v>
      </c>
      <c r="BL365" s="17" t="s">
        <v>175</v>
      </c>
      <c r="BM365" s="217" t="s">
        <v>909</v>
      </c>
    </row>
    <row r="366" s="2" customFormat="1">
      <c r="A366" s="38"/>
      <c r="B366" s="39"/>
      <c r="C366" s="40"/>
      <c r="D366" s="219" t="s">
        <v>160</v>
      </c>
      <c r="E366" s="40"/>
      <c r="F366" s="220" t="s">
        <v>910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160</v>
      </c>
      <c r="AU366" s="17" t="s">
        <v>86</v>
      </c>
    </row>
    <row r="367" s="2" customFormat="1">
      <c r="A367" s="38"/>
      <c r="B367" s="39"/>
      <c r="C367" s="40"/>
      <c r="D367" s="224" t="s">
        <v>161</v>
      </c>
      <c r="E367" s="40"/>
      <c r="F367" s="225" t="s">
        <v>911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161</v>
      </c>
      <c r="AU367" s="17" t="s">
        <v>86</v>
      </c>
    </row>
    <row r="368" s="2" customFormat="1">
      <c r="A368" s="38"/>
      <c r="B368" s="39"/>
      <c r="C368" s="40"/>
      <c r="D368" s="219" t="s">
        <v>163</v>
      </c>
      <c r="E368" s="40"/>
      <c r="F368" s="226" t="s">
        <v>912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163</v>
      </c>
      <c r="AU368" s="17" t="s">
        <v>86</v>
      </c>
    </row>
    <row r="369" s="13" customFormat="1">
      <c r="A369" s="13"/>
      <c r="B369" s="227"/>
      <c r="C369" s="228"/>
      <c r="D369" s="219" t="s">
        <v>237</v>
      </c>
      <c r="E369" s="229" t="s">
        <v>19</v>
      </c>
      <c r="F369" s="230" t="s">
        <v>844</v>
      </c>
      <c r="G369" s="228"/>
      <c r="H369" s="231">
        <v>68.218000000000004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237</v>
      </c>
      <c r="AU369" s="237" t="s">
        <v>86</v>
      </c>
      <c r="AV369" s="13" t="s">
        <v>86</v>
      </c>
      <c r="AW369" s="13" t="s">
        <v>37</v>
      </c>
      <c r="AX369" s="13" t="s">
        <v>76</v>
      </c>
      <c r="AY369" s="237" t="s">
        <v>152</v>
      </c>
    </row>
    <row r="370" s="13" customFormat="1">
      <c r="A370" s="13"/>
      <c r="B370" s="227"/>
      <c r="C370" s="228"/>
      <c r="D370" s="219" t="s">
        <v>237</v>
      </c>
      <c r="E370" s="229" t="s">
        <v>19</v>
      </c>
      <c r="F370" s="230" t="s">
        <v>845</v>
      </c>
      <c r="G370" s="228"/>
      <c r="H370" s="231">
        <v>1032.085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237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152</v>
      </c>
    </row>
    <row r="371" s="13" customFormat="1">
      <c r="A371" s="13"/>
      <c r="B371" s="227"/>
      <c r="C371" s="228"/>
      <c r="D371" s="219" t="s">
        <v>237</v>
      </c>
      <c r="E371" s="229" t="s">
        <v>19</v>
      </c>
      <c r="F371" s="230" t="s">
        <v>846</v>
      </c>
      <c r="G371" s="228"/>
      <c r="H371" s="231">
        <v>628.57799999999997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237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152</v>
      </c>
    </row>
    <row r="372" s="13" customFormat="1">
      <c r="A372" s="13"/>
      <c r="B372" s="227"/>
      <c r="C372" s="228"/>
      <c r="D372" s="219" t="s">
        <v>237</v>
      </c>
      <c r="E372" s="229" t="s">
        <v>19</v>
      </c>
      <c r="F372" s="230" t="s">
        <v>847</v>
      </c>
      <c r="G372" s="228"/>
      <c r="H372" s="231">
        <v>73.409000000000006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237</v>
      </c>
      <c r="AU372" s="237" t="s">
        <v>86</v>
      </c>
      <c r="AV372" s="13" t="s">
        <v>86</v>
      </c>
      <c r="AW372" s="13" t="s">
        <v>37</v>
      </c>
      <c r="AX372" s="13" t="s">
        <v>76</v>
      </c>
      <c r="AY372" s="237" t="s">
        <v>152</v>
      </c>
    </row>
    <row r="373" s="13" customFormat="1">
      <c r="A373" s="13"/>
      <c r="B373" s="227"/>
      <c r="C373" s="228"/>
      <c r="D373" s="219" t="s">
        <v>237</v>
      </c>
      <c r="E373" s="229" t="s">
        <v>19</v>
      </c>
      <c r="F373" s="230" t="s">
        <v>848</v>
      </c>
      <c r="G373" s="228"/>
      <c r="H373" s="231">
        <v>28.521000000000001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237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152</v>
      </c>
    </row>
    <row r="374" s="13" customFormat="1">
      <c r="A374" s="13"/>
      <c r="B374" s="227"/>
      <c r="C374" s="228"/>
      <c r="D374" s="219" t="s">
        <v>237</v>
      </c>
      <c r="E374" s="229" t="s">
        <v>19</v>
      </c>
      <c r="F374" s="230" t="s">
        <v>849</v>
      </c>
      <c r="G374" s="228"/>
      <c r="H374" s="231">
        <v>-12.741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237</v>
      </c>
      <c r="AU374" s="237" t="s">
        <v>86</v>
      </c>
      <c r="AV374" s="13" t="s">
        <v>86</v>
      </c>
      <c r="AW374" s="13" t="s">
        <v>37</v>
      </c>
      <c r="AX374" s="13" t="s">
        <v>76</v>
      </c>
      <c r="AY374" s="237" t="s">
        <v>152</v>
      </c>
    </row>
    <row r="375" s="14" customFormat="1">
      <c r="A375" s="14"/>
      <c r="B375" s="242"/>
      <c r="C375" s="243"/>
      <c r="D375" s="219" t="s">
        <v>237</v>
      </c>
      <c r="E375" s="244" t="s">
        <v>19</v>
      </c>
      <c r="F375" s="245" t="s">
        <v>302</v>
      </c>
      <c r="G375" s="243"/>
      <c r="H375" s="246">
        <v>1818.0699999999999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237</v>
      </c>
      <c r="AU375" s="252" t="s">
        <v>86</v>
      </c>
      <c r="AV375" s="14" t="s">
        <v>175</v>
      </c>
      <c r="AW375" s="14" t="s">
        <v>37</v>
      </c>
      <c r="AX375" s="14" t="s">
        <v>84</v>
      </c>
      <c r="AY375" s="252" t="s">
        <v>152</v>
      </c>
    </row>
    <row r="376" s="2" customFormat="1" ht="24.15" customHeight="1">
      <c r="A376" s="38"/>
      <c r="B376" s="39"/>
      <c r="C376" s="205" t="s">
        <v>546</v>
      </c>
      <c r="D376" s="205" t="s">
        <v>155</v>
      </c>
      <c r="E376" s="206" t="s">
        <v>913</v>
      </c>
      <c r="F376" s="207" t="s">
        <v>914</v>
      </c>
      <c r="G376" s="208" t="s">
        <v>291</v>
      </c>
      <c r="H376" s="209">
        <v>1836.435</v>
      </c>
      <c r="I376" s="210"/>
      <c r="J376" s="211">
        <f>ROUND(I376*H376,2)</f>
        <v>0</v>
      </c>
      <c r="K376" s="212"/>
      <c r="L376" s="44"/>
      <c r="M376" s="213" t="s">
        <v>19</v>
      </c>
      <c r="N376" s="214" t="s">
        <v>47</v>
      </c>
      <c r="O376" s="84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7" t="s">
        <v>175</v>
      </c>
      <c r="AT376" s="217" t="s">
        <v>155</v>
      </c>
      <c r="AU376" s="217" t="s">
        <v>86</v>
      </c>
      <c r="AY376" s="17" t="s">
        <v>152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7" t="s">
        <v>84</v>
      </c>
      <c r="BK376" s="218">
        <f>ROUND(I376*H376,2)</f>
        <v>0</v>
      </c>
      <c r="BL376" s="17" t="s">
        <v>175</v>
      </c>
      <c r="BM376" s="217" t="s">
        <v>915</v>
      </c>
    </row>
    <row r="377" s="2" customFormat="1">
      <c r="A377" s="38"/>
      <c r="B377" s="39"/>
      <c r="C377" s="40"/>
      <c r="D377" s="219" t="s">
        <v>160</v>
      </c>
      <c r="E377" s="40"/>
      <c r="F377" s="220" t="s">
        <v>916</v>
      </c>
      <c r="G377" s="40"/>
      <c r="H377" s="40"/>
      <c r="I377" s="221"/>
      <c r="J377" s="40"/>
      <c r="K377" s="40"/>
      <c r="L377" s="44"/>
      <c r="M377" s="222"/>
      <c r="N377" s="22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160</v>
      </c>
      <c r="AU377" s="17" t="s">
        <v>86</v>
      </c>
    </row>
    <row r="378" s="2" customFormat="1">
      <c r="A378" s="38"/>
      <c r="B378" s="39"/>
      <c r="C378" s="40"/>
      <c r="D378" s="224" t="s">
        <v>161</v>
      </c>
      <c r="E378" s="40"/>
      <c r="F378" s="225" t="s">
        <v>917</v>
      </c>
      <c r="G378" s="40"/>
      <c r="H378" s="40"/>
      <c r="I378" s="221"/>
      <c r="J378" s="40"/>
      <c r="K378" s="40"/>
      <c r="L378" s="44"/>
      <c r="M378" s="222"/>
      <c r="N378" s="22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161</v>
      </c>
      <c r="AU378" s="17" t="s">
        <v>86</v>
      </c>
    </row>
    <row r="379" s="2" customFormat="1">
      <c r="A379" s="38"/>
      <c r="B379" s="39"/>
      <c r="C379" s="40"/>
      <c r="D379" s="219" t="s">
        <v>163</v>
      </c>
      <c r="E379" s="40"/>
      <c r="F379" s="226" t="s">
        <v>918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163</v>
      </c>
      <c r="AU379" s="17" t="s">
        <v>86</v>
      </c>
    </row>
    <row r="380" s="13" customFormat="1">
      <c r="A380" s="13"/>
      <c r="B380" s="227"/>
      <c r="C380" s="228"/>
      <c r="D380" s="219" t="s">
        <v>237</v>
      </c>
      <c r="E380" s="229" t="s">
        <v>19</v>
      </c>
      <c r="F380" s="230" t="s">
        <v>891</v>
      </c>
      <c r="G380" s="228"/>
      <c r="H380" s="231">
        <v>68.906999999999996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237</v>
      </c>
      <c r="AU380" s="237" t="s">
        <v>86</v>
      </c>
      <c r="AV380" s="13" t="s">
        <v>86</v>
      </c>
      <c r="AW380" s="13" t="s">
        <v>37</v>
      </c>
      <c r="AX380" s="13" t="s">
        <v>76</v>
      </c>
      <c r="AY380" s="237" t="s">
        <v>152</v>
      </c>
    </row>
    <row r="381" s="13" customFormat="1">
      <c r="A381" s="13"/>
      <c r="B381" s="227"/>
      <c r="C381" s="228"/>
      <c r="D381" s="219" t="s">
        <v>237</v>
      </c>
      <c r="E381" s="229" t="s">
        <v>19</v>
      </c>
      <c r="F381" s="230" t="s">
        <v>892</v>
      </c>
      <c r="G381" s="228"/>
      <c r="H381" s="231">
        <v>1042.51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237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152</v>
      </c>
    </row>
    <row r="382" s="13" customFormat="1">
      <c r="A382" s="13"/>
      <c r="B382" s="227"/>
      <c r="C382" s="228"/>
      <c r="D382" s="219" t="s">
        <v>237</v>
      </c>
      <c r="E382" s="229" t="s">
        <v>19</v>
      </c>
      <c r="F382" s="230" t="s">
        <v>893</v>
      </c>
      <c r="G382" s="228"/>
      <c r="H382" s="231">
        <v>634.928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237</v>
      </c>
      <c r="AU382" s="237" t="s">
        <v>86</v>
      </c>
      <c r="AV382" s="13" t="s">
        <v>86</v>
      </c>
      <c r="AW382" s="13" t="s">
        <v>37</v>
      </c>
      <c r="AX382" s="13" t="s">
        <v>76</v>
      </c>
      <c r="AY382" s="237" t="s">
        <v>152</v>
      </c>
    </row>
    <row r="383" s="13" customFormat="1">
      <c r="A383" s="13"/>
      <c r="B383" s="227"/>
      <c r="C383" s="228"/>
      <c r="D383" s="219" t="s">
        <v>237</v>
      </c>
      <c r="E383" s="229" t="s">
        <v>19</v>
      </c>
      <c r="F383" s="230" t="s">
        <v>894</v>
      </c>
      <c r="G383" s="228"/>
      <c r="H383" s="231">
        <v>74.150999999999996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237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152</v>
      </c>
    </row>
    <row r="384" s="13" customFormat="1">
      <c r="A384" s="13"/>
      <c r="B384" s="227"/>
      <c r="C384" s="228"/>
      <c r="D384" s="219" t="s">
        <v>237</v>
      </c>
      <c r="E384" s="229" t="s">
        <v>19</v>
      </c>
      <c r="F384" s="230" t="s">
        <v>895</v>
      </c>
      <c r="G384" s="228"/>
      <c r="H384" s="231">
        <v>28.809000000000001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237</v>
      </c>
      <c r="AU384" s="237" t="s">
        <v>86</v>
      </c>
      <c r="AV384" s="13" t="s">
        <v>86</v>
      </c>
      <c r="AW384" s="13" t="s">
        <v>37</v>
      </c>
      <c r="AX384" s="13" t="s">
        <v>76</v>
      </c>
      <c r="AY384" s="237" t="s">
        <v>152</v>
      </c>
    </row>
    <row r="385" s="13" customFormat="1">
      <c r="A385" s="13"/>
      <c r="B385" s="227"/>
      <c r="C385" s="228"/>
      <c r="D385" s="219" t="s">
        <v>237</v>
      </c>
      <c r="E385" s="229" t="s">
        <v>19</v>
      </c>
      <c r="F385" s="230" t="s">
        <v>896</v>
      </c>
      <c r="G385" s="228"/>
      <c r="H385" s="231">
        <v>-12.869999999999999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237</v>
      </c>
      <c r="AU385" s="237" t="s">
        <v>86</v>
      </c>
      <c r="AV385" s="13" t="s">
        <v>86</v>
      </c>
      <c r="AW385" s="13" t="s">
        <v>37</v>
      </c>
      <c r="AX385" s="13" t="s">
        <v>76</v>
      </c>
      <c r="AY385" s="237" t="s">
        <v>152</v>
      </c>
    </row>
    <row r="386" s="14" customFormat="1">
      <c r="A386" s="14"/>
      <c r="B386" s="242"/>
      <c r="C386" s="243"/>
      <c r="D386" s="219" t="s">
        <v>237</v>
      </c>
      <c r="E386" s="244" t="s">
        <v>19</v>
      </c>
      <c r="F386" s="245" t="s">
        <v>302</v>
      </c>
      <c r="G386" s="243"/>
      <c r="H386" s="246">
        <v>1836.435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237</v>
      </c>
      <c r="AU386" s="252" t="s">
        <v>86</v>
      </c>
      <c r="AV386" s="14" t="s">
        <v>175</v>
      </c>
      <c r="AW386" s="14" t="s">
        <v>37</v>
      </c>
      <c r="AX386" s="14" t="s">
        <v>84</v>
      </c>
      <c r="AY386" s="252" t="s">
        <v>152</v>
      </c>
    </row>
    <row r="387" s="2" customFormat="1" ht="33" customHeight="1">
      <c r="A387" s="38"/>
      <c r="B387" s="39"/>
      <c r="C387" s="205" t="s">
        <v>556</v>
      </c>
      <c r="D387" s="205" t="s">
        <v>155</v>
      </c>
      <c r="E387" s="206" t="s">
        <v>919</v>
      </c>
      <c r="F387" s="207" t="s">
        <v>920</v>
      </c>
      <c r="G387" s="208" t="s">
        <v>291</v>
      </c>
      <c r="H387" s="209">
        <v>1854.9839999999999</v>
      </c>
      <c r="I387" s="210"/>
      <c r="J387" s="211">
        <f>ROUND(I387*H387,2)</f>
        <v>0</v>
      </c>
      <c r="K387" s="212"/>
      <c r="L387" s="44"/>
      <c r="M387" s="213" t="s">
        <v>19</v>
      </c>
      <c r="N387" s="214" t="s">
        <v>47</v>
      </c>
      <c r="O387" s="84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175</v>
      </c>
      <c r="AT387" s="217" t="s">
        <v>155</v>
      </c>
      <c r="AU387" s="217" t="s">
        <v>86</v>
      </c>
      <c r="AY387" s="17" t="s">
        <v>152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84</v>
      </c>
      <c r="BK387" s="218">
        <f>ROUND(I387*H387,2)</f>
        <v>0</v>
      </c>
      <c r="BL387" s="17" t="s">
        <v>175</v>
      </c>
      <c r="BM387" s="217" t="s">
        <v>921</v>
      </c>
    </row>
    <row r="388" s="2" customFormat="1">
      <c r="A388" s="38"/>
      <c r="B388" s="39"/>
      <c r="C388" s="40"/>
      <c r="D388" s="219" t="s">
        <v>160</v>
      </c>
      <c r="E388" s="40"/>
      <c r="F388" s="220" t="s">
        <v>922</v>
      </c>
      <c r="G388" s="40"/>
      <c r="H388" s="40"/>
      <c r="I388" s="221"/>
      <c r="J388" s="40"/>
      <c r="K388" s="40"/>
      <c r="L388" s="44"/>
      <c r="M388" s="222"/>
      <c r="N388" s="223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160</v>
      </c>
      <c r="AU388" s="17" t="s">
        <v>86</v>
      </c>
    </row>
    <row r="389" s="2" customFormat="1">
      <c r="A389" s="38"/>
      <c r="B389" s="39"/>
      <c r="C389" s="40"/>
      <c r="D389" s="224" t="s">
        <v>161</v>
      </c>
      <c r="E389" s="40"/>
      <c r="F389" s="225" t="s">
        <v>923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161</v>
      </c>
      <c r="AU389" s="17" t="s">
        <v>86</v>
      </c>
    </row>
    <row r="390" s="2" customFormat="1">
      <c r="A390" s="38"/>
      <c r="B390" s="39"/>
      <c r="C390" s="40"/>
      <c r="D390" s="219" t="s">
        <v>163</v>
      </c>
      <c r="E390" s="40"/>
      <c r="F390" s="226" t="s">
        <v>924</v>
      </c>
      <c r="G390" s="40"/>
      <c r="H390" s="40"/>
      <c r="I390" s="221"/>
      <c r="J390" s="40"/>
      <c r="K390" s="40"/>
      <c r="L390" s="44"/>
      <c r="M390" s="222"/>
      <c r="N390" s="223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163</v>
      </c>
      <c r="AU390" s="17" t="s">
        <v>86</v>
      </c>
    </row>
    <row r="391" s="13" customFormat="1">
      <c r="A391" s="13"/>
      <c r="B391" s="227"/>
      <c r="C391" s="228"/>
      <c r="D391" s="219" t="s">
        <v>237</v>
      </c>
      <c r="E391" s="229" t="s">
        <v>19</v>
      </c>
      <c r="F391" s="230" t="s">
        <v>925</v>
      </c>
      <c r="G391" s="228"/>
      <c r="H391" s="231">
        <v>69.602999999999994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237</v>
      </c>
      <c r="AU391" s="237" t="s">
        <v>86</v>
      </c>
      <c r="AV391" s="13" t="s">
        <v>86</v>
      </c>
      <c r="AW391" s="13" t="s">
        <v>37</v>
      </c>
      <c r="AX391" s="13" t="s">
        <v>76</v>
      </c>
      <c r="AY391" s="237" t="s">
        <v>152</v>
      </c>
    </row>
    <row r="392" s="13" customFormat="1">
      <c r="A392" s="13"/>
      <c r="B392" s="227"/>
      <c r="C392" s="228"/>
      <c r="D392" s="219" t="s">
        <v>237</v>
      </c>
      <c r="E392" s="229" t="s">
        <v>19</v>
      </c>
      <c r="F392" s="230" t="s">
        <v>926</v>
      </c>
      <c r="G392" s="228"/>
      <c r="H392" s="231">
        <v>1053.04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237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152</v>
      </c>
    </row>
    <row r="393" s="13" customFormat="1">
      <c r="A393" s="13"/>
      <c r="B393" s="227"/>
      <c r="C393" s="228"/>
      <c r="D393" s="219" t="s">
        <v>237</v>
      </c>
      <c r="E393" s="229" t="s">
        <v>19</v>
      </c>
      <c r="F393" s="230" t="s">
        <v>927</v>
      </c>
      <c r="G393" s="228"/>
      <c r="H393" s="231">
        <v>641.34100000000001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237</v>
      </c>
      <c r="AU393" s="237" t="s">
        <v>86</v>
      </c>
      <c r="AV393" s="13" t="s">
        <v>86</v>
      </c>
      <c r="AW393" s="13" t="s">
        <v>37</v>
      </c>
      <c r="AX393" s="13" t="s">
        <v>76</v>
      </c>
      <c r="AY393" s="237" t="s">
        <v>152</v>
      </c>
    </row>
    <row r="394" s="13" customFormat="1">
      <c r="A394" s="13"/>
      <c r="B394" s="227"/>
      <c r="C394" s="228"/>
      <c r="D394" s="219" t="s">
        <v>237</v>
      </c>
      <c r="E394" s="229" t="s">
        <v>19</v>
      </c>
      <c r="F394" s="230" t="s">
        <v>928</v>
      </c>
      <c r="G394" s="228"/>
      <c r="H394" s="231">
        <v>74.900000000000006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237</v>
      </c>
      <c r="AU394" s="237" t="s">
        <v>86</v>
      </c>
      <c r="AV394" s="13" t="s">
        <v>86</v>
      </c>
      <c r="AW394" s="13" t="s">
        <v>37</v>
      </c>
      <c r="AX394" s="13" t="s">
        <v>76</v>
      </c>
      <c r="AY394" s="237" t="s">
        <v>152</v>
      </c>
    </row>
    <row r="395" s="13" customFormat="1">
      <c r="A395" s="13"/>
      <c r="B395" s="227"/>
      <c r="C395" s="228"/>
      <c r="D395" s="219" t="s">
        <v>237</v>
      </c>
      <c r="E395" s="229" t="s">
        <v>19</v>
      </c>
      <c r="F395" s="230" t="s">
        <v>929</v>
      </c>
      <c r="G395" s="228"/>
      <c r="H395" s="231">
        <v>29.100000000000001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237</v>
      </c>
      <c r="AU395" s="237" t="s">
        <v>86</v>
      </c>
      <c r="AV395" s="13" t="s">
        <v>86</v>
      </c>
      <c r="AW395" s="13" t="s">
        <v>37</v>
      </c>
      <c r="AX395" s="13" t="s">
        <v>76</v>
      </c>
      <c r="AY395" s="237" t="s">
        <v>152</v>
      </c>
    </row>
    <row r="396" s="13" customFormat="1">
      <c r="A396" s="13"/>
      <c r="B396" s="227"/>
      <c r="C396" s="228"/>
      <c r="D396" s="219" t="s">
        <v>237</v>
      </c>
      <c r="E396" s="229" t="s">
        <v>19</v>
      </c>
      <c r="F396" s="230" t="s">
        <v>930</v>
      </c>
      <c r="G396" s="228"/>
      <c r="H396" s="231">
        <v>-13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237</v>
      </c>
      <c r="AU396" s="237" t="s">
        <v>86</v>
      </c>
      <c r="AV396" s="13" t="s">
        <v>86</v>
      </c>
      <c r="AW396" s="13" t="s">
        <v>37</v>
      </c>
      <c r="AX396" s="13" t="s">
        <v>76</v>
      </c>
      <c r="AY396" s="237" t="s">
        <v>152</v>
      </c>
    </row>
    <row r="397" s="14" customFormat="1">
      <c r="A397" s="14"/>
      <c r="B397" s="242"/>
      <c r="C397" s="243"/>
      <c r="D397" s="219" t="s">
        <v>237</v>
      </c>
      <c r="E397" s="244" t="s">
        <v>19</v>
      </c>
      <c r="F397" s="245" t="s">
        <v>302</v>
      </c>
      <c r="G397" s="243"/>
      <c r="H397" s="246">
        <v>1854.9839999999999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237</v>
      </c>
      <c r="AU397" s="252" t="s">
        <v>86</v>
      </c>
      <c r="AV397" s="14" t="s">
        <v>175</v>
      </c>
      <c r="AW397" s="14" t="s">
        <v>37</v>
      </c>
      <c r="AX397" s="14" t="s">
        <v>84</v>
      </c>
      <c r="AY397" s="252" t="s">
        <v>152</v>
      </c>
    </row>
    <row r="398" s="2" customFormat="1" ht="24.15" customHeight="1">
      <c r="A398" s="38"/>
      <c r="B398" s="39"/>
      <c r="C398" s="205" t="s">
        <v>564</v>
      </c>
      <c r="D398" s="205" t="s">
        <v>155</v>
      </c>
      <c r="E398" s="206" t="s">
        <v>931</v>
      </c>
      <c r="F398" s="207" t="s">
        <v>932</v>
      </c>
      <c r="G398" s="208" t="s">
        <v>291</v>
      </c>
      <c r="H398" s="209">
        <v>27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47</v>
      </c>
      <c r="O398" s="84"/>
      <c r="P398" s="215">
        <f>O398*H398</f>
        <v>0</v>
      </c>
      <c r="Q398" s="215">
        <v>0.19536000000000001</v>
      </c>
      <c r="R398" s="215">
        <f>Q398*H398</f>
        <v>5.2747200000000003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175</v>
      </c>
      <c r="AT398" s="217" t="s">
        <v>155</v>
      </c>
      <c r="AU398" s="217" t="s">
        <v>86</v>
      </c>
      <c r="AY398" s="17" t="s">
        <v>152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84</v>
      </c>
      <c r="BK398" s="218">
        <f>ROUND(I398*H398,2)</f>
        <v>0</v>
      </c>
      <c r="BL398" s="17" t="s">
        <v>175</v>
      </c>
      <c r="BM398" s="217" t="s">
        <v>933</v>
      </c>
    </row>
    <row r="399" s="2" customFormat="1">
      <c r="A399" s="38"/>
      <c r="B399" s="39"/>
      <c r="C399" s="40"/>
      <c r="D399" s="219" t="s">
        <v>160</v>
      </c>
      <c r="E399" s="40"/>
      <c r="F399" s="220" t="s">
        <v>934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160</v>
      </c>
      <c r="AU399" s="17" t="s">
        <v>86</v>
      </c>
    </row>
    <row r="400" s="2" customFormat="1">
      <c r="A400" s="38"/>
      <c r="B400" s="39"/>
      <c r="C400" s="40"/>
      <c r="D400" s="224" t="s">
        <v>161</v>
      </c>
      <c r="E400" s="40"/>
      <c r="F400" s="225" t="s">
        <v>935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161</v>
      </c>
      <c r="AU400" s="17" t="s">
        <v>86</v>
      </c>
    </row>
    <row r="401" s="2" customFormat="1">
      <c r="A401" s="38"/>
      <c r="B401" s="39"/>
      <c r="C401" s="40"/>
      <c r="D401" s="219" t="s">
        <v>163</v>
      </c>
      <c r="E401" s="40"/>
      <c r="F401" s="226" t="s">
        <v>936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163</v>
      </c>
      <c r="AU401" s="17" t="s">
        <v>86</v>
      </c>
    </row>
    <row r="402" s="13" customFormat="1">
      <c r="A402" s="13"/>
      <c r="B402" s="227"/>
      <c r="C402" s="228"/>
      <c r="D402" s="219" t="s">
        <v>237</v>
      </c>
      <c r="E402" s="229" t="s">
        <v>19</v>
      </c>
      <c r="F402" s="230" t="s">
        <v>937</v>
      </c>
      <c r="G402" s="228"/>
      <c r="H402" s="231">
        <v>27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237</v>
      </c>
      <c r="AU402" s="237" t="s">
        <v>86</v>
      </c>
      <c r="AV402" s="13" t="s">
        <v>86</v>
      </c>
      <c r="AW402" s="13" t="s">
        <v>37</v>
      </c>
      <c r="AX402" s="13" t="s">
        <v>84</v>
      </c>
      <c r="AY402" s="237" t="s">
        <v>152</v>
      </c>
    </row>
    <row r="403" s="2" customFormat="1" ht="16.5" customHeight="1">
      <c r="A403" s="38"/>
      <c r="B403" s="39"/>
      <c r="C403" s="257" t="s">
        <v>574</v>
      </c>
      <c r="D403" s="257" t="s">
        <v>686</v>
      </c>
      <c r="E403" s="258" t="s">
        <v>938</v>
      </c>
      <c r="F403" s="259" t="s">
        <v>939</v>
      </c>
      <c r="G403" s="260" t="s">
        <v>291</v>
      </c>
      <c r="H403" s="261">
        <v>27.27</v>
      </c>
      <c r="I403" s="262"/>
      <c r="J403" s="263">
        <f>ROUND(I403*H403,2)</f>
        <v>0</v>
      </c>
      <c r="K403" s="264"/>
      <c r="L403" s="265"/>
      <c r="M403" s="266" t="s">
        <v>19</v>
      </c>
      <c r="N403" s="267" t="s">
        <v>47</v>
      </c>
      <c r="O403" s="84"/>
      <c r="P403" s="215">
        <f>O403*H403</f>
        <v>0</v>
      </c>
      <c r="Q403" s="215">
        <v>0.41699999999999998</v>
      </c>
      <c r="R403" s="215">
        <f>Q403*H403</f>
        <v>11.371589999999999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197</v>
      </c>
      <c r="AT403" s="217" t="s">
        <v>686</v>
      </c>
      <c r="AU403" s="217" t="s">
        <v>86</v>
      </c>
      <c r="AY403" s="17" t="s">
        <v>152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84</v>
      </c>
      <c r="BK403" s="218">
        <f>ROUND(I403*H403,2)</f>
        <v>0</v>
      </c>
      <c r="BL403" s="17" t="s">
        <v>175</v>
      </c>
      <c r="BM403" s="217" t="s">
        <v>940</v>
      </c>
    </row>
    <row r="404" s="2" customFormat="1">
      <c r="A404" s="38"/>
      <c r="B404" s="39"/>
      <c r="C404" s="40"/>
      <c r="D404" s="219" t="s">
        <v>160</v>
      </c>
      <c r="E404" s="40"/>
      <c r="F404" s="220" t="s">
        <v>939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160</v>
      </c>
      <c r="AU404" s="17" t="s">
        <v>86</v>
      </c>
    </row>
    <row r="405" s="2" customFormat="1">
      <c r="A405" s="38"/>
      <c r="B405" s="39"/>
      <c r="C405" s="40"/>
      <c r="D405" s="219" t="s">
        <v>163</v>
      </c>
      <c r="E405" s="40"/>
      <c r="F405" s="226" t="s">
        <v>801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163</v>
      </c>
      <c r="AU405" s="17" t="s">
        <v>86</v>
      </c>
    </row>
    <row r="406" s="13" customFormat="1">
      <c r="A406" s="13"/>
      <c r="B406" s="227"/>
      <c r="C406" s="228"/>
      <c r="D406" s="219" t="s">
        <v>237</v>
      </c>
      <c r="E406" s="228"/>
      <c r="F406" s="230" t="s">
        <v>941</v>
      </c>
      <c r="G406" s="228"/>
      <c r="H406" s="231">
        <v>27.27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237</v>
      </c>
      <c r="AU406" s="237" t="s">
        <v>86</v>
      </c>
      <c r="AV406" s="13" t="s">
        <v>86</v>
      </c>
      <c r="AW406" s="13" t="s">
        <v>4</v>
      </c>
      <c r="AX406" s="13" t="s">
        <v>84</v>
      </c>
      <c r="AY406" s="237" t="s">
        <v>152</v>
      </c>
    </row>
    <row r="407" s="2" customFormat="1" ht="24.15" customHeight="1">
      <c r="A407" s="38"/>
      <c r="B407" s="39"/>
      <c r="C407" s="205" t="s">
        <v>580</v>
      </c>
      <c r="D407" s="205" t="s">
        <v>155</v>
      </c>
      <c r="E407" s="206" t="s">
        <v>942</v>
      </c>
      <c r="F407" s="207" t="s">
        <v>943</v>
      </c>
      <c r="G407" s="208" t="s">
        <v>291</v>
      </c>
      <c r="H407" s="209">
        <v>461.08699999999999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47</v>
      </c>
      <c r="O407" s="84"/>
      <c r="P407" s="215">
        <f>O407*H407</f>
        <v>0</v>
      </c>
      <c r="Q407" s="215">
        <v>0.089219999999999994</v>
      </c>
      <c r="R407" s="215">
        <f>Q407*H407</f>
        <v>41.138182139999998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175</v>
      </c>
      <c r="AT407" s="217" t="s">
        <v>155</v>
      </c>
      <c r="AU407" s="217" t="s">
        <v>86</v>
      </c>
      <c r="AY407" s="17" t="s">
        <v>152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84</v>
      </c>
      <c r="BK407" s="218">
        <f>ROUND(I407*H407,2)</f>
        <v>0</v>
      </c>
      <c r="BL407" s="17" t="s">
        <v>175</v>
      </c>
      <c r="BM407" s="217" t="s">
        <v>944</v>
      </c>
    </row>
    <row r="408" s="2" customFormat="1">
      <c r="A408" s="38"/>
      <c r="B408" s="39"/>
      <c r="C408" s="40"/>
      <c r="D408" s="219" t="s">
        <v>160</v>
      </c>
      <c r="E408" s="40"/>
      <c r="F408" s="220" t="s">
        <v>945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160</v>
      </c>
      <c r="AU408" s="17" t="s">
        <v>86</v>
      </c>
    </row>
    <row r="409" s="2" customFormat="1">
      <c r="A409" s="38"/>
      <c r="B409" s="39"/>
      <c r="C409" s="40"/>
      <c r="D409" s="224" t="s">
        <v>161</v>
      </c>
      <c r="E409" s="40"/>
      <c r="F409" s="225" t="s">
        <v>946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161</v>
      </c>
      <c r="AU409" s="17" t="s">
        <v>86</v>
      </c>
    </row>
    <row r="410" s="2" customFormat="1">
      <c r="A410" s="38"/>
      <c r="B410" s="39"/>
      <c r="C410" s="40"/>
      <c r="D410" s="219" t="s">
        <v>163</v>
      </c>
      <c r="E410" s="40"/>
      <c r="F410" s="226" t="s">
        <v>801</v>
      </c>
      <c r="G410" s="40"/>
      <c r="H410" s="40"/>
      <c r="I410" s="221"/>
      <c r="J410" s="40"/>
      <c r="K410" s="40"/>
      <c r="L410" s="44"/>
      <c r="M410" s="222"/>
      <c r="N410" s="223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163</v>
      </c>
      <c r="AU410" s="17" t="s">
        <v>86</v>
      </c>
    </row>
    <row r="411" s="13" customFormat="1">
      <c r="A411" s="13"/>
      <c r="B411" s="227"/>
      <c r="C411" s="228"/>
      <c r="D411" s="219" t="s">
        <v>237</v>
      </c>
      <c r="E411" s="229" t="s">
        <v>19</v>
      </c>
      <c r="F411" s="230" t="s">
        <v>947</v>
      </c>
      <c r="G411" s="228"/>
      <c r="H411" s="231">
        <v>461.08699999999999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237</v>
      </c>
      <c r="AU411" s="237" t="s">
        <v>86</v>
      </c>
      <c r="AV411" s="13" t="s">
        <v>86</v>
      </c>
      <c r="AW411" s="13" t="s">
        <v>37</v>
      </c>
      <c r="AX411" s="13" t="s">
        <v>84</v>
      </c>
      <c r="AY411" s="237" t="s">
        <v>152</v>
      </c>
    </row>
    <row r="412" s="2" customFormat="1" ht="21.75" customHeight="1">
      <c r="A412" s="38"/>
      <c r="B412" s="39"/>
      <c r="C412" s="257" t="s">
        <v>592</v>
      </c>
      <c r="D412" s="257" t="s">
        <v>686</v>
      </c>
      <c r="E412" s="258" t="s">
        <v>948</v>
      </c>
      <c r="F412" s="259" t="s">
        <v>949</v>
      </c>
      <c r="G412" s="260" t="s">
        <v>291</v>
      </c>
      <c r="H412" s="261">
        <v>410.916</v>
      </c>
      <c r="I412" s="262"/>
      <c r="J412" s="263">
        <f>ROUND(I412*H412,2)</f>
        <v>0</v>
      </c>
      <c r="K412" s="264"/>
      <c r="L412" s="265"/>
      <c r="M412" s="266" t="s">
        <v>19</v>
      </c>
      <c r="N412" s="267" t="s">
        <v>47</v>
      </c>
      <c r="O412" s="84"/>
      <c r="P412" s="215">
        <f>O412*H412</f>
        <v>0</v>
      </c>
      <c r="Q412" s="215">
        <v>0.12</v>
      </c>
      <c r="R412" s="215">
        <f>Q412*H412</f>
        <v>49.309919999999998</v>
      </c>
      <c r="S412" s="215">
        <v>0</v>
      </c>
      <c r="T412" s="21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7" t="s">
        <v>197</v>
      </c>
      <c r="AT412" s="217" t="s">
        <v>686</v>
      </c>
      <c r="AU412" s="217" t="s">
        <v>86</v>
      </c>
      <c r="AY412" s="17" t="s">
        <v>152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7" t="s">
        <v>84</v>
      </c>
      <c r="BK412" s="218">
        <f>ROUND(I412*H412,2)</f>
        <v>0</v>
      </c>
      <c r="BL412" s="17" t="s">
        <v>175</v>
      </c>
      <c r="BM412" s="217" t="s">
        <v>950</v>
      </c>
    </row>
    <row r="413" s="2" customFormat="1">
      <c r="A413" s="38"/>
      <c r="B413" s="39"/>
      <c r="C413" s="40"/>
      <c r="D413" s="219" t="s">
        <v>160</v>
      </c>
      <c r="E413" s="40"/>
      <c r="F413" s="220" t="s">
        <v>949</v>
      </c>
      <c r="G413" s="40"/>
      <c r="H413" s="40"/>
      <c r="I413" s="221"/>
      <c r="J413" s="40"/>
      <c r="K413" s="40"/>
      <c r="L413" s="44"/>
      <c r="M413" s="222"/>
      <c r="N413" s="223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160</v>
      </c>
      <c r="AU413" s="17" t="s">
        <v>86</v>
      </c>
    </row>
    <row r="414" s="2" customFormat="1">
      <c r="A414" s="38"/>
      <c r="B414" s="39"/>
      <c r="C414" s="40"/>
      <c r="D414" s="219" t="s">
        <v>163</v>
      </c>
      <c r="E414" s="40"/>
      <c r="F414" s="226" t="s">
        <v>951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163</v>
      </c>
      <c r="AU414" s="17" t="s">
        <v>86</v>
      </c>
    </row>
    <row r="415" s="13" customFormat="1">
      <c r="A415" s="13"/>
      <c r="B415" s="227"/>
      <c r="C415" s="228"/>
      <c r="D415" s="219" t="s">
        <v>237</v>
      </c>
      <c r="E415" s="229" t="s">
        <v>19</v>
      </c>
      <c r="F415" s="230" t="s">
        <v>952</v>
      </c>
      <c r="G415" s="228"/>
      <c r="H415" s="231">
        <v>12.843999999999999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237</v>
      </c>
      <c r="AU415" s="237" t="s">
        <v>86</v>
      </c>
      <c r="AV415" s="13" t="s">
        <v>86</v>
      </c>
      <c r="AW415" s="13" t="s">
        <v>37</v>
      </c>
      <c r="AX415" s="13" t="s">
        <v>76</v>
      </c>
      <c r="AY415" s="237" t="s">
        <v>152</v>
      </c>
    </row>
    <row r="416" s="13" customFormat="1">
      <c r="A416" s="13"/>
      <c r="B416" s="227"/>
      <c r="C416" s="228"/>
      <c r="D416" s="219" t="s">
        <v>237</v>
      </c>
      <c r="E416" s="229" t="s">
        <v>19</v>
      </c>
      <c r="F416" s="230" t="s">
        <v>953</v>
      </c>
      <c r="G416" s="228"/>
      <c r="H416" s="231">
        <v>13.723000000000001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237</v>
      </c>
      <c r="AU416" s="237" t="s">
        <v>86</v>
      </c>
      <c r="AV416" s="13" t="s">
        <v>86</v>
      </c>
      <c r="AW416" s="13" t="s">
        <v>37</v>
      </c>
      <c r="AX416" s="13" t="s">
        <v>76</v>
      </c>
      <c r="AY416" s="237" t="s">
        <v>152</v>
      </c>
    </row>
    <row r="417" s="13" customFormat="1">
      <c r="A417" s="13"/>
      <c r="B417" s="227"/>
      <c r="C417" s="228"/>
      <c r="D417" s="219" t="s">
        <v>237</v>
      </c>
      <c r="E417" s="229" t="s">
        <v>19</v>
      </c>
      <c r="F417" s="230" t="s">
        <v>954</v>
      </c>
      <c r="G417" s="228"/>
      <c r="H417" s="231">
        <v>246.53200000000001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237</v>
      </c>
      <c r="AU417" s="237" t="s">
        <v>86</v>
      </c>
      <c r="AV417" s="13" t="s">
        <v>86</v>
      </c>
      <c r="AW417" s="13" t="s">
        <v>37</v>
      </c>
      <c r="AX417" s="13" t="s">
        <v>76</v>
      </c>
      <c r="AY417" s="237" t="s">
        <v>152</v>
      </c>
    </row>
    <row r="418" s="13" customFormat="1">
      <c r="A418" s="13"/>
      <c r="B418" s="227"/>
      <c r="C418" s="228"/>
      <c r="D418" s="219" t="s">
        <v>237</v>
      </c>
      <c r="E418" s="229" t="s">
        <v>19</v>
      </c>
      <c r="F418" s="230" t="s">
        <v>955</v>
      </c>
      <c r="G418" s="228"/>
      <c r="H418" s="231">
        <v>25.591000000000001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237</v>
      </c>
      <c r="AU418" s="237" t="s">
        <v>86</v>
      </c>
      <c r="AV418" s="13" t="s">
        <v>86</v>
      </c>
      <c r="AW418" s="13" t="s">
        <v>37</v>
      </c>
      <c r="AX418" s="13" t="s">
        <v>76</v>
      </c>
      <c r="AY418" s="237" t="s">
        <v>152</v>
      </c>
    </row>
    <row r="419" s="13" customFormat="1">
      <c r="A419" s="13"/>
      <c r="B419" s="227"/>
      <c r="C419" s="228"/>
      <c r="D419" s="219" t="s">
        <v>237</v>
      </c>
      <c r="E419" s="229" t="s">
        <v>19</v>
      </c>
      <c r="F419" s="230" t="s">
        <v>956</v>
      </c>
      <c r="G419" s="228"/>
      <c r="H419" s="231">
        <v>32.314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237</v>
      </c>
      <c r="AU419" s="237" t="s">
        <v>86</v>
      </c>
      <c r="AV419" s="13" t="s">
        <v>86</v>
      </c>
      <c r="AW419" s="13" t="s">
        <v>37</v>
      </c>
      <c r="AX419" s="13" t="s">
        <v>76</v>
      </c>
      <c r="AY419" s="237" t="s">
        <v>152</v>
      </c>
    </row>
    <row r="420" s="13" customFormat="1">
      <c r="A420" s="13"/>
      <c r="B420" s="227"/>
      <c r="C420" s="228"/>
      <c r="D420" s="219" t="s">
        <v>237</v>
      </c>
      <c r="E420" s="229" t="s">
        <v>19</v>
      </c>
      <c r="F420" s="230" t="s">
        <v>957</v>
      </c>
      <c r="G420" s="228"/>
      <c r="H420" s="231">
        <v>23.751000000000001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237</v>
      </c>
      <c r="AU420" s="237" t="s">
        <v>86</v>
      </c>
      <c r="AV420" s="13" t="s">
        <v>86</v>
      </c>
      <c r="AW420" s="13" t="s">
        <v>37</v>
      </c>
      <c r="AX420" s="13" t="s">
        <v>76</v>
      </c>
      <c r="AY420" s="237" t="s">
        <v>152</v>
      </c>
    </row>
    <row r="421" s="13" customFormat="1">
      <c r="A421" s="13"/>
      <c r="B421" s="227"/>
      <c r="C421" s="228"/>
      <c r="D421" s="219" t="s">
        <v>237</v>
      </c>
      <c r="E421" s="229" t="s">
        <v>19</v>
      </c>
      <c r="F421" s="230" t="s">
        <v>958</v>
      </c>
      <c r="G421" s="228"/>
      <c r="H421" s="231">
        <v>52.093000000000004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237</v>
      </c>
      <c r="AU421" s="237" t="s">
        <v>86</v>
      </c>
      <c r="AV421" s="13" t="s">
        <v>86</v>
      </c>
      <c r="AW421" s="13" t="s">
        <v>37</v>
      </c>
      <c r="AX421" s="13" t="s">
        <v>76</v>
      </c>
      <c r="AY421" s="237" t="s">
        <v>152</v>
      </c>
    </row>
    <row r="422" s="14" customFormat="1">
      <c r="A422" s="14"/>
      <c r="B422" s="242"/>
      <c r="C422" s="243"/>
      <c r="D422" s="219" t="s">
        <v>237</v>
      </c>
      <c r="E422" s="244" t="s">
        <v>19</v>
      </c>
      <c r="F422" s="245" t="s">
        <v>302</v>
      </c>
      <c r="G422" s="243"/>
      <c r="H422" s="246">
        <v>406.84800000000001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237</v>
      </c>
      <c r="AU422" s="252" t="s">
        <v>86</v>
      </c>
      <c r="AV422" s="14" t="s">
        <v>175</v>
      </c>
      <c r="AW422" s="14" t="s">
        <v>37</v>
      </c>
      <c r="AX422" s="14" t="s">
        <v>84</v>
      </c>
      <c r="AY422" s="252" t="s">
        <v>152</v>
      </c>
    </row>
    <row r="423" s="13" customFormat="1">
      <c r="A423" s="13"/>
      <c r="B423" s="227"/>
      <c r="C423" s="228"/>
      <c r="D423" s="219" t="s">
        <v>237</v>
      </c>
      <c r="E423" s="228"/>
      <c r="F423" s="230" t="s">
        <v>959</v>
      </c>
      <c r="G423" s="228"/>
      <c r="H423" s="231">
        <v>410.916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237</v>
      </c>
      <c r="AU423" s="237" t="s">
        <v>86</v>
      </c>
      <c r="AV423" s="13" t="s">
        <v>86</v>
      </c>
      <c r="AW423" s="13" t="s">
        <v>4</v>
      </c>
      <c r="AX423" s="13" t="s">
        <v>84</v>
      </c>
      <c r="AY423" s="237" t="s">
        <v>152</v>
      </c>
    </row>
    <row r="424" s="2" customFormat="1" ht="21.75" customHeight="1">
      <c r="A424" s="38"/>
      <c r="B424" s="39"/>
      <c r="C424" s="257" t="s">
        <v>960</v>
      </c>
      <c r="D424" s="257" t="s">
        <v>686</v>
      </c>
      <c r="E424" s="258" t="s">
        <v>961</v>
      </c>
      <c r="F424" s="259" t="s">
        <v>962</v>
      </c>
      <c r="G424" s="260" t="s">
        <v>291</v>
      </c>
      <c r="H424" s="261">
        <v>34.941000000000003</v>
      </c>
      <c r="I424" s="262"/>
      <c r="J424" s="263">
        <f>ROUND(I424*H424,2)</f>
        <v>0</v>
      </c>
      <c r="K424" s="264"/>
      <c r="L424" s="265"/>
      <c r="M424" s="266" t="s">
        <v>19</v>
      </c>
      <c r="N424" s="267" t="s">
        <v>47</v>
      </c>
      <c r="O424" s="84"/>
      <c r="P424" s="215">
        <f>O424*H424</f>
        <v>0</v>
      </c>
      <c r="Q424" s="215">
        <v>0.153</v>
      </c>
      <c r="R424" s="215">
        <f>Q424*H424</f>
        <v>5.3459729999999999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197</v>
      </c>
      <c r="AT424" s="217" t="s">
        <v>686</v>
      </c>
      <c r="AU424" s="217" t="s">
        <v>86</v>
      </c>
      <c r="AY424" s="17" t="s">
        <v>152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84</v>
      </c>
      <c r="BK424" s="218">
        <f>ROUND(I424*H424,2)</f>
        <v>0</v>
      </c>
      <c r="BL424" s="17" t="s">
        <v>175</v>
      </c>
      <c r="BM424" s="217" t="s">
        <v>963</v>
      </c>
    </row>
    <row r="425" s="2" customFormat="1">
      <c r="A425" s="38"/>
      <c r="B425" s="39"/>
      <c r="C425" s="40"/>
      <c r="D425" s="219" t="s">
        <v>160</v>
      </c>
      <c r="E425" s="40"/>
      <c r="F425" s="220" t="s">
        <v>962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160</v>
      </c>
      <c r="AU425" s="17" t="s">
        <v>86</v>
      </c>
    </row>
    <row r="426" s="2" customFormat="1">
      <c r="A426" s="38"/>
      <c r="B426" s="39"/>
      <c r="C426" s="40"/>
      <c r="D426" s="219" t="s">
        <v>163</v>
      </c>
      <c r="E426" s="40"/>
      <c r="F426" s="226" t="s">
        <v>964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163</v>
      </c>
      <c r="AU426" s="17" t="s">
        <v>86</v>
      </c>
    </row>
    <row r="427" s="13" customFormat="1">
      <c r="A427" s="13"/>
      <c r="B427" s="227"/>
      <c r="C427" s="228"/>
      <c r="D427" s="219" t="s">
        <v>237</v>
      </c>
      <c r="E427" s="229" t="s">
        <v>19</v>
      </c>
      <c r="F427" s="230" t="s">
        <v>965</v>
      </c>
      <c r="G427" s="228"/>
      <c r="H427" s="231">
        <v>14.199999999999999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237</v>
      </c>
      <c r="AU427" s="237" t="s">
        <v>86</v>
      </c>
      <c r="AV427" s="13" t="s">
        <v>86</v>
      </c>
      <c r="AW427" s="13" t="s">
        <v>37</v>
      </c>
      <c r="AX427" s="13" t="s">
        <v>76</v>
      </c>
      <c r="AY427" s="237" t="s">
        <v>152</v>
      </c>
    </row>
    <row r="428" s="13" customFormat="1">
      <c r="A428" s="13"/>
      <c r="B428" s="227"/>
      <c r="C428" s="228"/>
      <c r="D428" s="219" t="s">
        <v>237</v>
      </c>
      <c r="E428" s="229" t="s">
        <v>19</v>
      </c>
      <c r="F428" s="230" t="s">
        <v>966</v>
      </c>
      <c r="G428" s="228"/>
      <c r="H428" s="231">
        <v>20.741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237</v>
      </c>
      <c r="AU428" s="237" t="s">
        <v>86</v>
      </c>
      <c r="AV428" s="13" t="s">
        <v>86</v>
      </c>
      <c r="AW428" s="13" t="s">
        <v>37</v>
      </c>
      <c r="AX428" s="13" t="s">
        <v>76</v>
      </c>
      <c r="AY428" s="237" t="s">
        <v>152</v>
      </c>
    </row>
    <row r="429" s="14" customFormat="1">
      <c r="A429" s="14"/>
      <c r="B429" s="242"/>
      <c r="C429" s="243"/>
      <c r="D429" s="219" t="s">
        <v>237</v>
      </c>
      <c r="E429" s="244" t="s">
        <v>19</v>
      </c>
      <c r="F429" s="245" t="s">
        <v>302</v>
      </c>
      <c r="G429" s="243"/>
      <c r="H429" s="246">
        <v>34.941000000000003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237</v>
      </c>
      <c r="AU429" s="252" t="s">
        <v>86</v>
      </c>
      <c r="AV429" s="14" t="s">
        <v>175</v>
      </c>
      <c r="AW429" s="14" t="s">
        <v>37</v>
      </c>
      <c r="AX429" s="14" t="s">
        <v>84</v>
      </c>
      <c r="AY429" s="252" t="s">
        <v>152</v>
      </c>
    </row>
    <row r="430" s="2" customFormat="1" ht="24.15" customHeight="1">
      <c r="A430" s="38"/>
      <c r="B430" s="39"/>
      <c r="C430" s="257" t="s">
        <v>967</v>
      </c>
      <c r="D430" s="257" t="s">
        <v>686</v>
      </c>
      <c r="E430" s="258" t="s">
        <v>968</v>
      </c>
      <c r="F430" s="259" t="s">
        <v>969</v>
      </c>
      <c r="G430" s="260" t="s">
        <v>291</v>
      </c>
      <c r="H430" s="261">
        <v>8.359</v>
      </c>
      <c r="I430" s="262"/>
      <c r="J430" s="263">
        <f>ROUND(I430*H430,2)</f>
        <v>0</v>
      </c>
      <c r="K430" s="264"/>
      <c r="L430" s="265"/>
      <c r="M430" s="266" t="s">
        <v>19</v>
      </c>
      <c r="N430" s="267" t="s">
        <v>47</v>
      </c>
      <c r="O430" s="84"/>
      <c r="P430" s="215">
        <f>O430*H430</f>
        <v>0</v>
      </c>
      <c r="Q430" s="215">
        <v>0.17599999999999999</v>
      </c>
      <c r="R430" s="215">
        <f>Q430*H430</f>
        <v>1.4711839999999998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197</v>
      </c>
      <c r="AT430" s="217" t="s">
        <v>686</v>
      </c>
      <c r="AU430" s="217" t="s">
        <v>86</v>
      </c>
      <c r="AY430" s="17" t="s">
        <v>152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84</v>
      </c>
      <c r="BK430" s="218">
        <f>ROUND(I430*H430,2)</f>
        <v>0</v>
      </c>
      <c r="BL430" s="17" t="s">
        <v>175</v>
      </c>
      <c r="BM430" s="217" t="s">
        <v>970</v>
      </c>
    </row>
    <row r="431" s="2" customFormat="1">
      <c r="A431" s="38"/>
      <c r="B431" s="39"/>
      <c r="C431" s="40"/>
      <c r="D431" s="219" t="s">
        <v>160</v>
      </c>
      <c r="E431" s="40"/>
      <c r="F431" s="220" t="s">
        <v>969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160</v>
      </c>
      <c r="AU431" s="17" t="s">
        <v>86</v>
      </c>
    </row>
    <row r="432" s="2" customFormat="1">
      <c r="A432" s="38"/>
      <c r="B432" s="39"/>
      <c r="C432" s="40"/>
      <c r="D432" s="219" t="s">
        <v>163</v>
      </c>
      <c r="E432" s="40"/>
      <c r="F432" s="226" t="s">
        <v>971</v>
      </c>
      <c r="G432" s="40"/>
      <c r="H432" s="40"/>
      <c r="I432" s="221"/>
      <c r="J432" s="40"/>
      <c r="K432" s="40"/>
      <c r="L432" s="44"/>
      <c r="M432" s="222"/>
      <c r="N432" s="223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163</v>
      </c>
      <c r="AU432" s="17" t="s">
        <v>86</v>
      </c>
    </row>
    <row r="433" s="13" customFormat="1">
      <c r="A433" s="13"/>
      <c r="B433" s="227"/>
      <c r="C433" s="228"/>
      <c r="D433" s="219" t="s">
        <v>237</v>
      </c>
      <c r="E433" s="229" t="s">
        <v>19</v>
      </c>
      <c r="F433" s="230" t="s">
        <v>972</v>
      </c>
      <c r="G433" s="228"/>
      <c r="H433" s="231">
        <v>8.359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237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152</v>
      </c>
    </row>
    <row r="434" s="2" customFormat="1" ht="24.15" customHeight="1">
      <c r="A434" s="38"/>
      <c r="B434" s="39"/>
      <c r="C434" s="257" t="s">
        <v>973</v>
      </c>
      <c r="D434" s="257" t="s">
        <v>686</v>
      </c>
      <c r="E434" s="258" t="s">
        <v>974</v>
      </c>
      <c r="F434" s="259" t="s">
        <v>975</v>
      </c>
      <c r="G434" s="260" t="s">
        <v>291</v>
      </c>
      <c r="H434" s="261">
        <v>11.048</v>
      </c>
      <c r="I434" s="262"/>
      <c r="J434" s="263">
        <f>ROUND(I434*H434,2)</f>
        <v>0</v>
      </c>
      <c r="K434" s="264"/>
      <c r="L434" s="265"/>
      <c r="M434" s="266" t="s">
        <v>19</v>
      </c>
      <c r="N434" s="267" t="s">
        <v>47</v>
      </c>
      <c r="O434" s="84"/>
      <c r="P434" s="215">
        <f>O434*H434</f>
        <v>0</v>
      </c>
      <c r="Q434" s="215">
        <v>0.13</v>
      </c>
      <c r="R434" s="215">
        <f>Q434*H434</f>
        <v>1.43624</v>
      </c>
      <c r="S434" s="215">
        <v>0</v>
      </c>
      <c r="T434" s="21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7" t="s">
        <v>197</v>
      </c>
      <c r="AT434" s="217" t="s">
        <v>686</v>
      </c>
      <c r="AU434" s="217" t="s">
        <v>86</v>
      </c>
      <c r="AY434" s="17" t="s">
        <v>152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7" t="s">
        <v>84</v>
      </c>
      <c r="BK434" s="218">
        <f>ROUND(I434*H434,2)</f>
        <v>0</v>
      </c>
      <c r="BL434" s="17" t="s">
        <v>175</v>
      </c>
      <c r="BM434" s="217" t="s">
        <v>976</v>
      </c>
    </row>
    <row r="435" s="2" customFormat="1">
      <c r="A435" s="38"/>
      <c r="B435" s="39"/>
      <c r="C435" s="40"/>
      <c r="D435" s="219" t="s">
        <v>160</v>
      </c>
      <c r="E435" s="40"/>
      <c r="F435" s="220" t="s">
        <v>975</v>
      </c>
      <c r="G435" s="40"/>
      <c r="H435" s="40"/>
      <c r="I435" s="221"/>
      <c r="J435" s="40"/>
      <c r="K435" s="40"/>
      <c r="L435" s="44"/>
      <c r="M435" s="222"/>
      <c r="N435" s="223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160</v>
      </c>
      <c r="AU435" s="17" t="s">
        <v>86</v>
      </c>
    </row>
    <row r="436" s="2" customFormat="1">
      <c r="A436" s="38"/>
      <c r="B436" s="39"/>
      <c r="C436" s="40"/>
      <c r="D436" s="219" t="s">
        <v>163</v>
      </c>
      <c r="E436" s="40"/>
      <c r="F436" s="226" t="s">
        <v>951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163</v>
      </c>
      <c r="AU436" s="17" t="s">
        <v>86</v>
      </c>
    </row>
    <row r="437" s="13" customFormat="1">
      <c r="A437" s="13"/>
      <c r="B437" s="227"/>
      <c r="C437" s="228"/>
      <c r="D437" s="219" t="s">
        <v>237</v>
      </c>
      <c r="E437" s="229" t="s">
        <v>19</v>
      </c>
      <c r="F437" s="230" t="s">
        <v>977</v>
      </c>
      <c r="G437" s="228"/>
      <c r="H437" s="231">
        <v>10.939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237</v>
      </c>
      <c r="AU437" s="237" t="s">
        <v>86</v>
      </c>
      <c r="AV437" s="13" t="s">
        <v>86</v>
      </c>
      <c r="AW437" s="13" t="s">
        <v>37</v>
      </c>
      <c r="AX437" s="13" t="s">
        <v>76</v>
      </c>
      <c r="AY437" s="237" t="s">
        <v>152</v>
      </c>
    </row>
    <row r="438" s="14" customFormat="1">
      <c r="A438" s="14"/>
      <c r="B438" s="242"/>
      <c r="C438" s="243"/>
      <c r="D438" s="219" t="s">
        <v>237</v>
      </c>
      <c r="E438" s="244" t="s">
        <v>19</v>
      </c>
      <c r="F438" s="245" t="s">
        <v>302</v>
      </c>
      <c r="G438" s="243"/>
      <c r="H438" s="246">
        <v>10.939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237</v>
      </c>
      <c r="AU438" s="252" t="s">
        <v>86</v>
      </c>
      <c r="AV438" s="14" t="s">
        <v>175</v>
      </c>
      <c r="AW438" s="14" t="s">
        <v>37</v>
      </c>
      <c r="AX438" s="14" t="s">
        <v>84</v>
      </c>
      <c r="AY438" s="252" t="s">
        <v>152</v>
      </c>
    </row>
    <row r="439" s="13" customFormat="1">
      <c r="A439" s="13"/>
      <c r="B439" s="227"/>
      <c r="C439" s="228"/>
      <c r="D439" s="219" t="s">
        <v>237</v>
      </c>
      <c r="E439" s="228"/>
      <c r="F439" s="230" t="s">
        <v>978</v>
      </c>
      <c r="G439" s="228"/>
      <c r="H439" s="231">
        <v>11.048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237</v>
      </c>
      <c r="AU439" s="237" t="s">
        <v>86</v>
      </c>
      <c r="AV439" s="13" t="s">
        <v>86</v>
      </c>
      <c r="AW439" s="13" t="s">
        <v>4</v>
      </c>
      <c r="AX439" s="13" t="s">
        <v>84</v>
      </c>
      <c r="AY439" s="237" t="s">
        <v>152</v>
      </c>
    </row>
    <row r="440" s="2" customFormat="1" ht="24.15" customHeight="1">
      <c r="A440" s="38"/>
      <c r="B440" s="39"/>
      <c r="C440" s="205" t="s">
        <v>979</v>
      </c>
      <c r="D440" s="205" t="s">
        <v>155</v>
      </c>
      <c r="E440" s="206" t="s">
        <v>980</v>
      </c>
      <c r="F440" s="207" t="s">
        <v>981</v>
      </c>
      <c r="G440" s="208" t="s">
        <v>291</v>
      </c>
      <c r="H440" s="209">
        <v>942.63800000000003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47</v>
      </c>
      <c r="O440" s="84"/>
      <c r="P440" s="215">
        <f>O440*H440</f>
        <v>0</v>
      </c>
      <c r="Q440" s="215">
        <v>0.098000000000000004</v>
      </c>
      <c r="R440" s="215">
        <f>Q440*H440</f>
        <v>92.378524000000013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175</v>
      </c>
      <c r="AT440" s="217" t="s">
        <v>155</v>
      </c>
      <c r="AU440" s="217" t="s">
        <v>86</v>
      </c>
      <c r="AY440" s="17" t="s">
        <v>152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84</v>
      </c>
      <c r="BK440" s="218">
        <f>ROUND(I440*H440,2)</f>
        <v>0</v>
      </c>
      <c r="BL440" s="17" t="s">
        <v>175</v>
      </c>
      <c r="BM440" s="217" t="s">
        <v>982</v>
      </c>
    </row>
    <row r="441" s="2" customFormat="1">
      <c r="A441" s="38"/>
      <c r="B441" s="39"/>
      <c r="C441" s="40"/>
      <c r="D441" s="219" t="s">
        <v>160</v>
      </c>
      <c r="E441" s="40"/>
      <c r="F441" s="220" t="s">
        <v>983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160</v>
      </c>
      <c r="AU441" s="17" t="s">
        <v>86</v>
      </c>
    </row>
    <row r="442" s="2" customFormat="1">
      <c r="A442" s="38"/>
      <c r="B442" s="39"/>
      <c r="C442" s="40"/>
      <c r="D442" s="224" t="s">
        <v>161</v>
      </c>
      <c r="E442" s="40"/>
      <c r="F442" s="225" t="s">
        <v>984</v>
      </c>
      <c r="G442" s="40"/>
      <c r="H442" s="40"/>
      <c r="I442" s="221"/>
      <c r="J442" s="40"/>
      <c r="K442" s="40"/>
      <c r="L442" s="44"/>
      <c r="M442" s="222"/>
      <c r="N442" s="223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161</v>
      </c>
      <c r="AU442" s="17" t="s">
        <v>86</v>
      </c>
    </row>
    <row r="443" s="2" customFormat="1">
      <c r="A443" s="38"/>
      <c r="B443" s="39"/>
      <c r="C443" s="40"/>
      <c r="D443" s="219" t="s">
        <v>163</v>
      </c>
      <c r="E443" s="40"/>
      <c r="F443" s="226" t="s">
        <v>985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163</v>
      </c>
      <c r="AU443" s="17" t="s">
        <v>86</v>
      </c>
    </row>
    <row r="444" s="2" customFormat="1" ht="16.5" customHeight="1">
      <c r="A444" s="38"/>
      <c r="B444" s="39"/>
      <c r="C444" s="257" t="s">
        <v>986</v>
      </c>
      <c r="D444" s="257" t="s">
        <v>686</v>
      </c>
      <c r="E444" s="258" t="s">
        <v>987</v>
      </c>
      <c r="F444" s="259" t="s">
        <v>988</v>
      </c>
      <c r="G444" s="260" t="s">
        <v>291</v>
      </c>
      <c r="H444" s="261">
        <v>952.06399999999996</v>
      </c>
      <c r="I444" s="262"/>
      <c r="J444" s="263">
        <f>ROUND(I444*H444,2)</f>
        <v>0</v>
      </c>
      <c r="K444" s="264"/>
      <c r="L444" s="265"/>
      <c r="M444" s="266" t="s">
        <v>19</v>
      </c>
      <c r="N444" s="267" t="s">
        <v>47</v>
      </c>
      <c r="O444" s="84"/>
      <c r="P444" s="215">
        <f>O444*H444</f>
        <v>0</v>
      </c>
      <c r="Q444" s="215">
        <v>0.027</v>
      </c>
      <c r="R444" s="215">
        <f>Q444*H444</f>
        <v>25.705727999999997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197</v>
      </c>
      <c r="AT444" s="217" t="s">
        <v>686</v>
      </c>
      <c r="AU444" s="217" t="s">
        <v>86</v>
      </c>
      <c r="AY444" s="17" t="s">
        <v>152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84</v>
      </c>
      <c r="BK444" s="218">
        <f>ROUND(I444*H444,2)</f>
        <v>0</v>
      </c>
      <c r="BL444" s="17" t="s">
        <v>175</v>
      </c>
      <c r="BM444" s="217" t="s">
        <v>989</v>
      </c>
    </row>
    <row r="445" s="2" customFormat="1">
      <c r="A445" s="38"/>
      <c r="B445" s="39"/>
      <c r="C445" s="40"/>
      <c r="D445" s="219" t="s">
        <v>160</v>
      </c>
      <c r="E445" s="40"/>
      <c r="F445" s="220" t="s">
        <v>988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160</v>
      </c>
      <c r="AU445" s="17" t="s">
        <v>86</v>
      </c>
    </row>
    <row r="446" s="2" customFormat="1">
      <c r="A446" s="38"/>
      <c r="B446" s="39"/>
      <c r="C446" s="40"/>
      <c r="D446" s="219" t="s">
        <v>163</v>
      </c>
      <c r="E446" s="40"/>
      <c r="F446" s="226" t="s">
        <v>990</v>
      </c>
      <c r="G446" s="40"/>
      <c r="H446" s="40"/>
      <c r="I446" s="221"/>
      <c r="J446" s="40"/>
      <c r="K446" s="40"/>
      <c r="L446" s="44"/>
      <c r="M446" s="222"/>
      <c r="N446" s="223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163</v>
      </c>
      <c r="AU446" s="17" t="s">
        <v>86</v>
      </c>
    </row>
    <row r="447" s="13" customFormat="1">
      <c r="A447" s="13"/>
      <c r="B447" s="227"/>
      <c r="C447" s="228"/>
      <c r="D447" s="219" t="s">
        <v>237</v>
      </c>
      <c r="E447" s="229" t="s">
        <v>19</v>
      </c>
      <c r="F447" s="230" t="s">
        <v>991</v>
      </c>
      <c r="G447" s="228"/>
      <c r="H447" s="231">
        <v>161.739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237</v>
      </c>
      <c r="AU447" s="237" t="s">
        <v>86</v>
      </c>
      <c r="AV447" s="13" t="s">
        <v>86</v>
      </c>
      <c r="AW447" s="13" t="s">
        <v>37</v>
      </c>
      <c r="AX447" s="13" t="s">
        <v>76</v>
      </c>
      <c r="AY447" s="237" t="s">
        <v>152</v>
      </c>
    </row>
    <row r="448" s="13" customFormat="1">
      <c r="A448" s="13"/>
      <c r="B448" s="227"/>
      <c r="C448" s="228"/>
      <c r="D448" s="219" t="s">
        <v>237</v>
      </c>
      <c r="E448" s="229" t="s">
        <v>19</v>
      </c>
      <c r="F448" s="230" t="s">
        <v>992</v>
      </c>
      <c r="G448" s="228"/>
      <c r="H448" s="231">
        <v>798.899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237</v>
      </c>
      <c r="AU448" s="237" t="s">
        <v>86</v>
      </c>
      <c r="AV448" s="13" t="s">
        <v>86</v>
      </c>
      <c r="AW448" s="13" t="s">
        <v>37</v>
      </c>
      <c r="AX448" s="13" t="s">
        <v>76</v>
      </c>
      <c r="AY448" s="237" t="s">
        <v>152</v>
      </c>
    </row>
    <row r="449" s="13" customFormat="1">
      <c r="A449" s="13"/>
      <c r="B449" s="227"/>
      <c r="C449" s="228"/>
      <c r="D449" s="219" t="s">
        <v>237</v>
      </c>
      <c r="E449" s="229" t="s">
        <v>19</v>
      </c>
      <c r="F449" s="230" t="s">
        <v>993</v>
      </c>
      <c r="G449" s="228"/>
      <c r="H449" s="231">
        <v>-18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237</v>
      </c>
      <c r="AU449" s="237" t="s">
        <v>86</v>
      </c>
      <c r="AV449" s="13" t="s">
        <v>86</v>
      </c>
      <c r="AW449" s="13" t="s">
        <v>37</v>
      </c>
      <c r="AX449" s="13" t="s">
        <v>76</v>
      </c>
      <c r="AY449" s="237" t="s">
        <v>152</v>
      </c>
    </row>
    <row r="450" s="14" customFormat="1">
      <c r="A450" s="14"/>
      <c r="B450" s="242"/>
      <c r="C450" s="243"/>
      <c r="D450" s="219" t="s">
        <v>237</v>
      </c>
      <c r="E450" s="244" t="s">
        <v>19</v>
      </c>
      <c r="F450" s="245" t="s">
        <v>302</v>
      </c>
      <c r="G450" s="243"/>
      <c r="H450" s="246">
        <v>942.63800000000003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237</v>
      </c>
      <c r="AU450" s="252" t="s">
        <v>86</v>
      </c>
      <c r="AV450" s="14" t="s">
        <v>175</v>
      </c>
      <c r="AW450" s="14" t="s">
        <v>37</v>
      </c>
      <c r="AX450" s="14" t="s">
        <v>84</v>
      </c>
      <c r="AY450" s="252" t="s">
        <v>152</v>
      </c>
    </row>
    <row r="451" s="13" customFormat="1">
      <c r="A451" s="13"/>
      <c r="B451" s="227"/>
      <c r="C451" s="228"/>
      <c r="D451" s="219" t="s">
        <v>237</v>
      </c>
      <c r="E451" s="228"/>
      <c r="F451" s="230" t="s">
        <v>994</v>
      </c>
      <c r="G451" s="228"/>
      <c r="H451" s="231">
        <v>952.06399999999996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237</v>
      </c>
      <c r="AU451" s="237" t="s">
        <v>86</v>
      </c>
      <c r="AV451" s="13" t="s">
        <v>86</v>
      </c>
      <c r="AW451" s="13" t="s">
        <v>4</v>
      </c>
      <c r="AX451" s="13" t="s">
        <v>84</v>
      </c>
      <c r="AY451" s="237" t="s">
        <v>152</v>
      </c>
    </row>
    <row r="452" s="12" customFormat="1" ht="22.8" customHeight="1">
      <c r="A452" s="12"/>
      <c r="B452" s="189"/>
      <c r="C452" s="190"/>
      <c r="D452" s="191" t="s">
        <v>75</v>
      </c>
      <c r="E452" s="203" t="s">
        <v>197</v>
      </c>
      <c r="F452" s="203" t="s">
        <v>995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SUM(P453:P502)</f>
        <v>0</v>
      </c>
      <c r="Q452" s="197"/>
      <c r="R452" s="198">
        <f>SUM(R453:R502)</f>
        <v>18.216966464999999</v>
      </c>
      <c r="S452" s="197"/>
      <c r="T452" s="199">
        <f>SUM(T453:T502)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84</v>
      </c>
      <c r="AT452" s="201" t="s">
        <v>75</v>
      </c>
      <c r="AU452" s="201" t="s">
        <v>84</v>
      </c>
      <c r="AY452" s="200" t="s">
        <v>152</v>
      </c>
      <c r="BK452" s="202">
        <f>SUM(BK453:BK502)</f>
        <v>0</v>
      </c>
    </row>
    <row r="453" s="2" customFormat="1" ht="37.8" customHeight="1">
      <c r="A453" s="38"/>
      <c r="B453" s="39"/>
      <c r="C453" s="205" t="s">
        <v>996</v>
      </c>
      <c r="D453" s="205" t="s">
        <v>155</v>
      </c>
      <c r="E453" s="206" t="s">
        <v>997</v>
      </c>
      <c r="F453" s="207" t="s">
        <v>998</v>
      </c>
      <c r="G453" s="208" t="s">
        <v>399</v>
      </c>
      <c r="H453" s="209">
        <v>42</v>
      </c>
      <c r="I453" s="210"/>
      <c r="J453" s="211">
        <f>ROUND(I453*H453,2)</f>
        <v>0</v>
      </c>
      <c r="K453" s="212"/>
      <c r="L453" s="44"/>
      <c r="M453" s="213" t="s">
        <v>19</v>
      </c>
      <c r="N453" s="214" t="s">
        <v>47</v>
      </c>
      <c r="O453" s="84"/>
      <c r="P453" s="215">
        <f>O453*H453</f>
        <v>0</v>
      </c>
      <c r="Q453" s="215">
        <v>0.0022645999999999999</v>
      </c>
      <c r="R453" s="215">
        <f>Q453*H453</f>
        <v>0.095113199999999995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175</v>
      </c>
      <c r="AT453" s="217" t="s">
        <v>155</v>
      </c>
      <c r="AU453" s="217" t="s">
        <v>86</v>
      </c>
      <c r="AY453" s="17" t="s">
        <v>152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84</v>
      </c>
      <c r="BK453" s="218">
        <f>ROUND(I453*H453,2)</f>
        <v>0</v>
      </c>
      <c r="BL453" s="17" t="s">
        <v>175</v>
      </c>
      <c r="BM453" s="217" t="s">
        <v>999</v>
      </c>
    </row>
    <row r="454" s="2" customFormat="1">
      <c r="A454" s="38"/>
      <c r="B454" s="39"/>
      <c r="C454" s="40"/>
      <c r="D454" s="219" t="s">
        <v>160</v>
      </c>
      <c r="E454" s="40"/>
      <c r="F454" s="220" t="s">
        <v>1000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160</v>
      </c>
      <c r="AU454" s="17" t="s">
        <v>86</v>
      </c>
    </row>
    <row r="455" s="2" customFormat="1">
      <c r="A455" s="38"/>
      <c r="B455" s="39"/>
      <c r="C455" s="40"/>
      <c r="D455" s="224" t="s">
        <v>161</v>
      </c>
      <c r="E455" s="40"/>
      <c r="F455" s="225" t="s">
        <v>1001</v>
      </c>
      <c r="G455" s="40"/>
      <c r="H455" s="40"/>
      <c r="I455" s="221"/>
      <c r="J455" s="40"/>
      <c r="K455" s="40"/>
      <c r="L455" s="44"/>
      <c r="M455" s="222"/>
      <c r="N455" s="223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161</v>
      </c>
      <c r="AU455" s="17" t="s">
        <v>86</v>
      </c>
    </row>
    <row r="456" s="2" customFormat="1">
      <c r="A456" s="38"/>
      <c r="B456" s="39"/>
      <c r="C456" s="40"/>
      <c r="D456" s="219" t="s">
        <v>163</v>
      </c>
      <c r="E456" s="40"/>
      <c r="F456" s="226" t="s">
        <v>1002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163</v>
      </c>
      <c r="AU456" s="17" t="s">
        <v>86</v>
      </c>
    </row>
    <row r="457" s="13" customFormat="1">
      <c r="A457" s="13"/>
      <c r="B457" s="227"/>
      <c r="C457" s="228"/>
      <c r="D457" s="219" t="s">
        <v>237</v>
      </c>
      <c r="E457" s="229" t="s">
        <v>19</v>
      </c>
      <c r="F457" s="230" t="s">
        <v>960</v>
      </c>
      <c r="G457" s="228"/>
      <c r="H457" s="231">
        <v>42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237</v>
      </c>
      <c r="AU457" s="237" t="s">
        <v>86</v>
      </c>
      <c r="AV457" s="13" t="s">
        <v>86</v>
      </c>
      <c r="AW457" s="13" t="s">
        <v>37</v>
      </c>
      <c r="AX457" s="13" t="s">
        <v>84</v>
      </c>
      <c r="AY457" s="237" t="s">
        <v>152</v>
      </c>
    </row>
    <row r="458" s="2" customFormat="1" ht="16.5" customHeight="1">
      <c r="A458" s="38"/>
      <c r="B458" s="39"/>
      <c r="C458" s="257" t="s">
        <v>1003</v>
      </c>
      <c r="D458" s="257" t="s">
        <v>686</v>
      </c>
      <c r="E458" s="258" t="s">
        <v>1004</v>
      </c>
      <c r="F458" s="259" t="s">
        <v>1005</v>
      </c>
      <c r="G458" s="260" t="s">
        <v>399</v>
      </c>
      <c r="H458" s="261">
        <v>42.420000000000002</v>
      </c>
      <c r="I458" s="262"/>
      <c r="J458" s="263">
        <f>ROUND(I458*H458,2)</f>
        <v>0</v>
      </c>
      <c r="K458" s="264"/>
      <c r="L458" s="265"/>
      <c r="M458" s="266" t="s">
        <v>19</v>
      </c>
      <c r="N458" s="267" t="s">
        <v>47</v>
      </c>
      <c r="O458" s="84"/>
      <c r="P458" s="215">
        <f>O458*H458</f>
        <v>0</v>
      </c>
      <c r="Q458" s="215">
        <v>0.23000000000000001</v>
      </c>
      <c r="R458" s="215">
        <f>Q458*H458</f>
        <v>9.7566000000000006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197</v>
      </c>
      <c r="AT458" s="217" t="s">
        <v>686</v>
      </c>
      <c r="AU458" s="217" t="s">
        <v>86</v>
      </c>
      <c r="AY458" s="17" t="s">
        <v>152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84</v>
      </c>
      <c r="BK458" s="218">
        <f>ROUND(I458*H458,2)</f>
        <v>0</v>
      </c>
      <c r="BL458" s="17" t="s">
        <v>175</v>
      </c>
      <c r="BM458" s="217" t="s">
        <v>1006</v>
      </c>
    </row>
    <row r="459" s="2" customFormat="1">
      <c r="A459" s="38"/>
      <c r="B459" s="39"/>
      <c r="C459" s="40"/>
      <c r="D459" s="219" t="s">
        <v>160</v>
      </c>
      <c r="E459" s="40"/>
      <c r="F459" s="220" t="s">
        <v>1005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160</v>
      </c>
      <c r="AU459" s="17" t="s">
        <v>86</v>
      </c>
    </row>
    <row r="460" s="2" customFormat="1">
      <c r="A460" s="38"/>
      <c r="B460" s="39"/>
      <c r="C460" s="40"/>
      <c r="D460" s="219" t="s">
        <v>163</v>
      </c>
      <c r="E460" s="40"/>
      <c r="F460" s="226" t="s">
        <v>1002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163</v>
      </c>
      <c r="AU460" s="17" t="s">
        <v>86</v>
      </c>
    </row>
    <row r="461" s="13" customFormat="1">
      <c r="A461" s="13"/>
      <c r="B461" s="227"/>
      <c r="C461" s="228"/>
      <c r="D461" s="219" t="s">
        <v>237</v>
      </c>
      <c r="E461" s="228"/>
      <c r="F461" s="230" t="s">
        <v>1007</v>
      </c>
      <c r="G461" s="228"/>
      <c r="H461" s="231">
        <v>42.420000000000002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237</v>
      </c>
      <c r="AU461" s="237" t="s">
        <v>86</v>
      </c>
      <c r="AV461" s="13" t="s">
        <v>86</v>
      </c>
      <c r="AW461" s="13" t="s">
        <v>4</v>
      </c>
      <c r="AX461" s="13" t="s">
        <v>84</v>
      </c>
      <c r="AY461" s="237" t="s">
        <v>152</v>
      </c>
    </row>
    <row r="462" s="2" customFormat="1" ht="37.8" customHeight="1">
      <c r="A462" s="38"/>
      <c r="B462" s="39"/>
      <c r="C462" s="205" t="s">
        <v>1008</v>
      </c>
      <c r="D462" s="205" t="s">
        <v>155</v>
      </c>
      <c r="E462" s="206" t="s">
        <v>1009</v>
      </c>
      <c r="F462" s="207" t="s">
        <v>1010</v>
      </c>
      <c r="G462" s="208" t="s">
        <v>399</v>
      </c>
      <c r="H462" s="209">
        <v>76</v>
      </c>
      <c r="I462" s="210"/>
      <c r="J462" s="211">
        <f>ROUND(I462*H462,2)</f>
        <v>0</v>
      </c>
      <c r="K462" s="212"/>
      <c r="L462" s="44"/>
      <c r="M462" s="213" t="s">
        <v>19</v>
      </c>
      <c r="N462" s="214" t="s">
        <v>47</v>
      </c>
      <c r="O462" s="84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7" t="s">
        <v>175</v>
      </c>
      <c r="AT462" s="217" t="s">
        <v>155</v>
      </c>
      <c r="AU462" s="217" t="s">
        <v>86</v>
      </c>
      <c r="AY462" s="17" t="s">
        <v>152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7" t="s">
        <v>84</v>
      </c>
      <c r="BK462" s="218">
        <f>ROUND(I462*H462,2)</f>
        <v>0</v>
      </c>
      <c r="BL462" s="17" t="s">
        <v>175</v>
      </c>
      <c r="BM462" s="217" t="s">
        <v>1011</v>
      </c>
    </row>
    <row r="463" s="2" customFormat="1">
      <c r="A463" s="38"/>
      <c r="B463" s="39"/>
      <c r="C463" s="40"/>
      <c r="D463" s="219" t="s">
        <v>160</v>
      </c>
      <c r="E463" s="40"/>
      <c r="F463" s="220" t="s">
        <v>1012</v>
      </c>
      <c r="G463" s="40"/>
      <c r="H463" s="40"/>
      <c r="I463" s="221"/>
      <c r="J463" s="40"/>
      <c r="K463" s="40"/>
      <c r="L463" s="44"/>
      <c r="M463" s="222"/>
      <c r="N463" s="223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160</v>
      </c>
      <c r="AU463" s="17" t="s">
        <v>86</v>
      </c>
    </row>
    <row r="464" s="2" customFormat="1">
      <c r="A464" s="38"/>
      <c r="B464" s="39"/>
      <c r="C464" s="40"/>
      <c r="D464" s="224" t="s">
        <v>161</v>
      </c>
      <c r="E464" s="40"/>
      <c r="F464" s="225" t="s">
        <v>1013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161</v>
      </c>
      <c r="AU464" s="17" t="s">
        <v>86</v>
      </c>
    </row>
    <row r="465" s="2" customFormat="1">
      <c r="A465" s="38"/>
      <c r="B465" s="39"/>
      <c r="C465" s="40"/>
      <c r="D465" s="219" t="s">
        <v>163</v>
      </c>
      <c r="E465" s="40"/>
      <c r="F465" s="226" t="s">
        <v>1014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163</v>
      </c>
      <c r="AU465" s="17" t="s">
        <v>86</v>
      </c>
    </row>
    <row r="466" s="13" customFormat="1">
      <c r="A466" s="13"/>
      <c r="B466" s="227"/>
      <c r="C466" s="228"/>
      <c r="D466" s="219" t="s">
        <v>237</v>
      </c>
      <c r="E466" s="229" t="s">
        <v>19</v>
      </c>
      <c r="F466" s="230" t="s">
        <v>1015</v>
      </c>
      <c r="G466" s="228"/>
      <c r="H466" s="231">
        <v>38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237</v>
      </c>
      <c r="AU466" s="237" t="s">
        <v>86</v>
      </c>
      <c r="AV466" s="13" t="s">
        <v>86</v>
      </c>
      <c r="AW466" s="13" t="s">
        <v>37</v>
      </c>
      <c r="AX466" s="13" t="s">
        <v>76</v>
      </c>
      <c r="AY466" s="237" t="s">
        <v>152</v>
      </c>
    </row>
    <row r="467" s="13" customFormat="1">
      <c r="A467" s="13"/>
      <c r="B467" s="227"/>
      <c r="C467" s="228"/>
      <c r="D467" s="219" t="s">
        <v>237</v>
      </c>
      <c r="E467" s="229" t="s">
        <v>19</v>
      </c>
      <c r="F467" s="230" t="s">
        <v>1016</v>
      </c>
      <c r="G467" s="228"/>
      <c r="H467" s="231">
        <v>38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237</v>
      </c>
      <c r="AU467" s="237" t="s">
        <v>86</v>
      </c>
      <c r="AV467" s="13" t="s">
        <v>86</v>
      </c>
      <c r="AW467" s="13" t="s">
        <v>37</v>
      </c>
      <c r="AX467" s="13" t="s">
        <v>76</v>
      </c>
      <c r="AY467" s="237" t="s">
        <v>152</v>
      </c>
    </row>
    <row r="468" s="14" customFormat="1">
      <c r="A468" s="14"/>
      <c r="B468" s="242"/>
      <c r="C468" s="243"/>
      <c r="D468" s="219" t="s">
        <v>237</v>
      </c>
      <c r="E468" s="244" t="s">
        <v>19</v>
      </c>
      <c r="F468" s="245" t="s">
        <v>302</v>
      </c>
      <c r="G468" s="243"/>
      <c r="H468" s="246">
        <v>76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237</v>
      </c>
      <c r="AU468" s="252" t="s">
        <v>86</v>
      </c>
      <c r="AV468" s="14" t="s">
        <v>175</v>
      </c>
      <c r="AW468" s="14" t="s">
        <v>37</v>
      </c>
      <c r="AX468" s="14" t="s">
        <v>84</v>
      </c>
      <c r="AY468" s="252" t="s">
        <v>152</v>
      </c>
    </row>
    <row r="469" s="2" customFormat="1" ht="24.15" customHeight="1">
      <c r="A469" s="38"/>
      <c r="B469" s="39"/>
      <c r="C469" s="257" t="s">
        <v>1017</v>
      </c>
      <c r="D469" s="257" t="s">
        <v>686</v>
      </c>
      <c r="E469" s="258" t="s">
        <v>1018</v>
      </c>
      <c r="F469" s="259" t="s">
        <v>1019</v>
      </c>
      <c r="G469" s="260" t="s">
        <v>399</v>
      </c>
      <c r="H469" s="261">
        <v>77.140000000000001</v>
      </c>
      <c r="I469" s="262"/>
      <c r="J469" s="263">
        <f>ROUND(I469*H469,2)</f>
        <v>0</v>
      </c>
      <c r="K469" s="264"/>
      <c r="L469" s="265"/>
      <c r="M469" s="266" t="s">
        <v>19</v>
      </c>
      <c r="N469" s="267" t="s">
        <v>47</v>
      </c>
      <c r="O469" s="84"/>
      <c r="P469" s="215">
        <f>O469*H469</f>
        <v>0</v>
      </c>
      <c r="Q469" s="215">
        <v>0.0031800000000000001</v>
      </c>
      <c r="R469" s="215">
        <f>Q469*H469</f>
        <v>0.2453052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197</v>
      </c>
      <c r="AT469" s="217" t="s">
        <v>686</v>
      </c>
      <c r="AU469" s="217" t="s">
        <v>86</v>
      </c>
      <c r="AY469" s="17" t="s">
        <v>152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84</v>
      </c>
      <c r="BK469" s="218">
        <f>ROUND(I469*H469,2)</f>
        <v>0</v>
      </c>
      <c r="BL469" s="17" t="s">
        <v>175</v>
      </c>
      <c r="BM469" s="217" t="s">
        <v>1020</v>
      </c>
    </row>
    <row r="470" s="2" customFormat="1">
      <c r="A470" s="38"/>
      <c r="B470" s="39"/>
      <c r="C470" s="40"/>
      <c r="D470" s="219" t="s">
        <v>160</v>
      </c>
      <c r="E470" s="40"/>
      <c r="F470" s="220" t="s">
        <v>1019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160</v>
      </c>
      <c r="AU470" s="17" t="s">
        <v>86</v>
      </c>
    </row>
    <row r="471" s="2" customFormat="1">
      <c r="A471" s="38"/>
      <c r="B471" s="39"/>
      <c r="C471" s="40"/>
      <c r="D471" s="219" t="s">
        <v>163</v>
      </c>
      <c r="E471" s="40"/>
      <c r="F471" s="226" t="s">
        <v>1014</v>
      </c>
      <c r="G471" s="40"/>
      <c r="H471" s="40"/>
      <c r="I471" s="221"/>
      <c r="J471" s="40"/>
      <c r="K471" s="40"/>
      <c r="L471" s="44"/>
      <c r="M471" s="222"/>
      <c r="N471" s="223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163</v>
      </c>
      <c r="AU471" s="17" t="s">
        <v>86</v>
      </c>
    </row>
    <row r="472" s="13" customFormat="1">
      <c r="A472" s="13"/>
      <c r="B472" s="227"/>
      <c r="C472" s="228"/>
      <c r="D472" s="219" t="s">
        <v>237</v>
      </c>
      <c r="E472" s="228"/>
      <c r="F472" s="230" t="s">
        <v>1021</v>
      </c>
      <c r="G472" s="228"/>
      <c r="H472" s="231">
        <v>77.140000000000001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237</v>
      </c>
      <c r="AU472" s="237" t="s">
        <v>86</v>
      </c>
      <c r="AV472" s="13" t="s">
        <v>86</v>
      </c>
      <c r="AW472" s="13" t="s">
        <v>4</v>
      </c>
      <c r="AX472" s="13" t="s">
        <v>84</v>
      </c>
      <c r="AY472" s="237" t="s">
        <v>152</v>
      </c>
    </row>
    <row r="473" s="2" customFormat="1" ht="24.15" customHeight="1">
      <c r="A473" s="38"/>
      <c r="B473" s="39"/>
      <c r="C473" s="205" t="s">
        <v>1022</v>
      </c>
      <c r="D473" s="205" t="s">
        <v>155</v>
      </c>
      <c r="E473" s="206" t="s">
        <v>1023</v>
      </c>
      <c r="F473" s="207" t="s">
        <v>1024</v>
      </c>
      <c r="G473" s="208" t="s">
        <v>399</v>
      </c>
      <c r="H473" s="209">
        <v>37</v>
      </c>
      <c r="I473" s="210"/>
      <c r="J473" s="211">
        <f>ROUND(I473*H473,2)</f>
        <v>0</v>
      </c>
      <c r="K473" s="212"/>
      <c r="L473" s="44"/>
      <c r="M473" s="213" t="s">
        <v>19</v>
      </c>
      <c r="N473" s="214" t="s">
        <v>47</v>
      </c>
      <c r="O473" s="84"/>
      <c r="P473" s="215">
        <f>O473*H473</f>
        <v>0</v>
      </c>
      <c r="Q473" s="215">
        <v>1.2999999999999999E-05</v>
      </c>
      <c r="R473" s="215">
        <f>Q473*H473</f>
        <v>0.00048099999999999998</v>
      </c>
      <c r="S473" s="215">
        <v>0</v>
      </c>
      <c r="T473" s="21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7" t="s">
        <v>175</v>
      </c>
      <c r="AT473" s="217" t="s">
        <v>155</v>
      </c>
      <c r="AU473" s="217" t="s">
        <v>86</v>
      </c>
      <c r="AY473" s="17" t="s">
        <v>152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7" t="s">
        <v>84</v>
      </c>
      <c r="BK473" s="218">
        <f>ROUND(I473*H473,2)</f>
        <v>0</v>
      </c>
      <c r="BL473" s="17" t="s">
        <v>175</v>
      </c>
      <c r="BM473" s="217" t="s">
        <v>1025</v>
      </c>
    </row>
    <row r="474" s="2" customFormat="1">
      <c r="A474" s="38"/>
      <c r="B474" s="39"/>
      <c r="C474" s="40"/>
      <c r="D474" s="219" t="s">
        <v>160</v>
      </c>
      <c r="E474" s="40"/>
      <c r="F474" s="220" t="s">
        <v>1026</v>
      </c>
      <c r="G474" s="40"/>
      <c r="H474" s="40"/>
      <c r="I474" s="221"/>
      <c r="J474" s="40"/>
      <c r="K474" s="40"/>
      <c r="L474" s="44"/>
      <c r="M474" s="222"/>
      <c r="N474" s="223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160</v>
      </c>
      <c r="AU474" s="17" t="s">
        <v>86</v>
      </c>
    </row>
    <row r="475" s="2" customFormat="1">
      <c r="A475" s="38"/>
      <c r="B475" s="39"/>
      <c r="C475" s="40"/>
      <c r="D475" s="224" t="s">
        <v>161</v>
      </c>
      <c r="E475" s="40"/>
      <c r="F475" s="225" t="s">
        <v>1027</v>
      </c>
      <c r="G475" s="40"/>
      <c r="H475" s="40"/>
      <c r="I475" s="221"/>
      <c r="J475" s="40"/>
      <c r="K475" s="40"/>
      <c r="L475" s="44"/>
      <c r="M475" s="222"/>
      <c r="N475" s="223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161</v>
      </c>
      <c r="AU475" s="17" t="s">
        <v>86</v>
      </c>
    </row>
    <row r="476" s="2" customFormat="1">
      <c r="A476" s="38"/>
      <c r="B476" s="39"/>
      <c r="C476" s="40"/>
      <c r="D476" s="219" t="s">
        <v>163</v>
      </c>
      <c r="E476" s="40"/>
      <c r="F476" s="226" t="s">
        <v>1028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163</v>
      </c>
      <c r="AU476" s="17" t="s">
        <v>86</v>
      </c>
    </row>
    <row r="477" s="13" customFormat="1">
      <c r="A477" s="13"/>
      <c r="B477" s="227"/>
      <c r="C477" s="228"/>
      <c r="D477" s="219" t="s">
        <v>237</v>
      </c>
      <c r="E477" s="229" t="s">
        <v>19</v>
      </c>
      <c r="F477" s="230" t="s">
        <v>1029</v>
      </c>
      <c r="G477" s="228"/>
      <c r="H477" s="231">
        <v>37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237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152</v>
      </c>
    </row>
    <row r="478" s="14" customFormat="1">
      <c r="A478" s="14"/>
      <c r="B478" s="242"/>
      <c r="C478" s="243"/>
      <c r="D478" s="219" t="s">
        <v>237</v>
      </c>
      <c r="E478" s="244" t="s">
        <v>19</v>
      </c>
      <c r="F478" s="245" t="s">
        <v>302</v>
      </c>
      <c r="G478" s="243"/>
      <c r="H478" s="246">
        <v>37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237</v>
      </c>
      <c r="AU478" s="252" t="s">
        <v>86</v>
      </c>
      <c r="AV478" s="14" t="s">
        <v>175</v>
      </c>
      <c r="AW478" s="14" t="s">
        <v>37</v>
      </c>
      <c r="AX478" s="14" t="s">
        <v>84</v>
      </c>
      <c r="AY478" s="252" t="s">
        <v>152</v>
      </c>
    </row>
    <row r="479" s="2" customFormat="1" ht="24.15" customHeight="1">
      <c r="A479" s="38"/>
      <c r="B479" s="39"/>
      <c r="C479" s="257" t="s">
        <v>1030</v>
      </c>
      <c r="D479" s="257" t="s">
        <v>686</v>
      </c>
      <c r="E479" s="258" t="s">
        <v>1031</v>
      </c>
      <c r="F479" s="259" t="s">
        <v>1032</v>
      </c>
      <c r="G479" s="260" t="s">
        <v>399</v>
      </c>
      <c r="H479" s="261">
        <v>37.555</v>
      </c>
      <c r="I479" s="262"/>
      <c r="J479" s="263">
        <f>ROUND(I479*H479,2)</f>
        <v>0</v>
      </c>
      <c r="K479" s="264"/>
      <c r="L479" s="265"/>
      <c r="M479" s="266" t="s">
        <v>19</v>
      </c>
      <c r="N479" s="267" t="s">
        <v>47</v>
      </c>
      <c r="O479" s="84"/>
      <c r="P479" s="215">
        <f>O479*H479</f>
        <v>0</v>
      </c>
      <c r="Q479" s="215">
        <v>0.0051399999999999996</v>
      </c>
      <c r="R479" s="215">
        <f>Q479*H479</f>
        <v>0.19303269999999997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197</v>
      </c>
      <c r="AT479" s="217" t="s">
        <v>686</v>
      </c>
      <c r="AU479" s="217" t="s">
        <v>86</v>
      </c>
      <c r="AY479" s="17" t="s">
        <v>152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84</v>
      </c>
      <c r="BK479" s="218">
        <f>ROUND(I479*H479,2)</f>
        <v>0</v>
      </c>
      <c r="BL479" s="17" t="s">
        <v>175</v>
      </c>
      <c r="BM479" s="217" t="s">
        <v>1033</v>
      </c>
    </row>
    <row r="480" s="2" customFormat="1">
      <c r="A480" s="38"/>
      <c r="B480" s="39"/>
      <c r="C480" s="40"/>
      <c r="D480" s="219" t="s">
        <v>160</v>
      </c>
      <c r="E480" s="40"/>
      <c r="F480" s="220" t="s">
        <v>1032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160</v>
      </c>
      <c r="AU480" s="17" t="s">
        <v>86</v>
      </c>
    </row>
    <row r="481" s="2" customFormat="1">
      <c r="A481" s="38"/>
      <c r="B481" s="39"/>
      <c r="C481" s="40"/>
      <c r="D481" s="219" t="s">
        <v>163</v>
      </c>
      <c r="E481" s="40"/>
      <c r="F481" s="226" t="s">
        <v>1014</v>
      </c>
      <c r="G481" s="40"/>
      <c r="H481" s="40"/>
      <c r="I481" s="221"/>
      <c r="J481" s="40"/>
      <c r="K481" s="40"/>
      <c r="L481" s="44"/>
      <c r="M481" s="222"/>
      <c r="N481" s="223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163</v>
      </c>
      <c r="AU481" s="17" t="s">
        <v>86</v>
      </c>
    </row>
    <row r="482" s="13" customFormat="1">
      <c r="A482" s="13"/>
      <c r="B482" s="227"/>
      <c r="C482" s="228"/>
      <c r="D482" s="219" t="s">
        <v>237</v>
      </c>
      <c r="E482" s="228"/>
      <c r="F482" s="230" t="s">
        <v>1034</v>
      </c>
      <c r="G482" s="228"/>
      <c r="H482" s="231">
        <v>37.555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237</v>
      </c>
      <c r="AU482" s="237" t="s">
        <v>86</v>
      </c>
      <c r="AV482" s="13" t="s">
        <v>86</v>
      </c>
      <c r="AW482" s="13" t="s">
        <v>4</v>
      </c>
      <c r="AX482" s="13" t="s">
        <v>84</v>
      </c>
      <c r="AY482" s="237" t="s">
        <v>152</v>
      </c>
    </row>
    <row r="483" s="2" customFormat="1" ht="24.15" customHeight="1">
      <c r="A483" s="38"/>
      <c r="B483" s="39"/>
      <c r="C483" s="205" t="s">
        <v>1035</v>
      </c>
      <c r="D483" s="205" t="s">
        <v>155</v>
      </c>
      <c r="E483" s="206" t="s">
        <v>1036</v>
      </c>
      <c r="F483" s="207" t="s">
        <v>1037</v>
      </c>
      <c r="G483" s="208" t="s">
        <v>311</v>
      </c>
      <c r="H483" s="209">
        <v>1</v>
      </c>
      <c r="I483" s="210"/>
      <c r="J483" s="211">
        <f>ROUND(I483*H483,2)</f>
        <v>0</v>
      </c>
      <c r="K483" s="212"/>
      <c r="L483" s="44"/>
      <c r="M483" s="213" t="s">
        <v>19</v>
      </c>
      <c r="N483" s="214" t="s">
        <v>47</v>
      </c>
      <c r="O483" s="84"/>
      <c r="P483" s="215">
        <f>O483*H483</f>
        <v>0</v>
      </c>
      <c r="Q483" s="215">
        <v>2.8576363649999998</v>
      </c>
      <c r="R483" s="215">
        <f>Q483*H483</f>
        <v>2.8576363649999998</v>
      </c>
      <c r="S483" s="215">
        <v>0</v>
      </c>
      <c r="T483" s="21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7" t="s">
        <v>175</v>
      </c>
      <c r="AT483" s="217" t="s">
        <v>155</v>
      </c>
      <c r="AU483" s="217" t="s">
        <v>86</v>
      </c>
      <c r="AY483" s="17" t="s">
        <v>152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7" t="s">
        <v>84</v>
      </c>
      <c r="BK483" s="218">
        <f>ROUND(I483*H483,2)</f>
        <v>0</v>
      </c>
      <c r="BL483" s="17" t="s">
        <v>175</v>
      </c>
      <c r="BM483" s="217" t="s">
        <v>1038</v>
      </c>
    </row>
    <row r="484" s="2" customFormat="1">
      <c r="A484" s="38"/>
      <c r="B484" s="39"/>
      <c r="C484" s="40"/>
      <c r="D484" s="219" t="s">
        <v>160</v>
      </c>
      <c r="E484" s="40"/>
      <c r="F484" s="220" t="s">
        <v>1039</v>
      </c>
      <c r="G484" s="40"/>
      <c r="H484" s="40"/>
      <c r="I484" s="221"/>
      <c r="J484" s="40"/>
      <c r="K484" s="40"/>
      <c r="L484" s="44"/>
      <c r="M484" s="222"/>
      <c r="N484" s="223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160</v>
      </c>
      <c r="AU484" s="17" t="s">
        <v>86</v>
      </c>
    </row>
    <row r="485" s="2" customFormat="1">
      <c r="A485" s="38"/>
      <c r="B485" s="39"/>
      <c r="C485" s="40"/>
      <c r="D485" s="224" t="s">
        <v>161</v>
      </c>
      <c r="E485" s="40"/>
      <c r="F485" s="225" t="s">
        <v>1040</v>
      </c>
      <c r="G485" s="40"/>
      <c r="H485" s="40"/>
      <c r="I485" s="221"/>
      <c r="J485" s="40"/>
      <c r="K485" s="40"/>
      <c r="L485" s="44"/>
      <c r="M485" s="222"/>
      <c r="N485" s="223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161</v>
      </c>
      <c r="AU485" s="17" t="s">
        <v>86</v>
      </c>
    </row>
    <row r="486" s="2" customFormat="1">
      <c r="A486" s="38"/>
      <c r="B486" s="39"/>
      <c r="C486" s="40"/>
      <c r="D486" s="219" t="s">
        <v>163</v>
      </c>
      <c r="E486" s="40"/>
      <c r="F486" s="226" t="s">
        <v>801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163</v>
      </c>
      <c r="AU486" s="17" t="s">
        <v>86</v>
      </c>
    </row>
    <row r="487" s="13" customFormat="1">
      <c r="A487" s="13"/>
      <c r="B487" s="227"/>
      <c r="C487" s="228"/>
      <c r="D487" s="219" t="s">
        <v>237</v>
      </c>
      <c r="E487" s="229" t="s">
        <v>19</v>
      </c>
      <c r="F487" s="230" t="s">
        <v>84</v>
      </c>
      <c r="G487" s="228"/>
      <c r="H487" s="231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237</v>
      </c>
      <c r="AU487" s="237" t="s">
        <v>86</v>
      </c>
      <c r="AV487" s="13" t="s">
        <v>86</v>
      </c>
      <c r="AW487" s="13" t="s">
        <v>37</v>
      </c>
      <c r="AX487" s="13" t="s">
        <v>84</v>
      </c>
      <c r="AY487" s="237" t="s">
        <v>152</v>
      </c>
    </row>
    <row r="488" s="2" customFormat="1" ht="24.15" customHeight="1">
      <c r="A488" s="38"/>
      <c r="B488" s="39"/>
      <c r="C488" s="205" t="s">
        <v>1041</v>
      </c>
      <c r="D488" s="205" t="s">
        <v>155</v>
      </c>
      <c r="E488" s="206" t="s">
        <v>1042</v>
      </c>
      <c r="F488" s="207" t="s">
        <v>1043</v>
      </c>
      <c r="G488" s="208" t="s">
        <v>311</v>
      </c>
      <c r="H488" s="209">
        <v>1</v>
      </c>
      <c r="I488" s="210"/>
      <c r="J488" s="211">
        <f>ROUND(I488*H488,2)</f>
        <v>0</v>
      </c>
      <c r="K488" s="212"/>
      <c r="L488" s="44"/>
      <c r="M488" s="213" t="s">
        <v>19</v>
      </c>
      <c r="N488" s="214" t="s">
        <v>47</v>
      </c>
      <c r="O488" s="84"/>
      <c r="P488" s="215">
        <f>O488*H488</f>
        <v>0</v>
      </c>
      <c r="Q488" s="215">
        <v>0.45839800000000003</v>
      </c>
      <c r="R488" s="215">
        <f>Q488*H488</f>
        <v>0.45839800000000003</v>
      </c>
      <c r="S488" s="215">
        <v>0</v>
      </c>
      <c r="T488" s="21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7" t="s">
        <v>175</v>
      </c>
      <c r="AT488" s="217" t="s">
        <v>155</v>
      </c>
      <c r="AU488" s="217" t="s">
        <v>86</v>
      </c>
      <c r="AY488" s="17" t="s">
        <v>152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7" t="s">
        <v>84</v>
      </c>
      <c r="BK488" s="218">
        <f>ROUND(I488*H488,2)</f>
        <v>0</v>
      </c>
      <c r="BL488" s="17" t="s">
        <v>175</v>
      </c>
      <c r="BM488" s="217" t="s">
        <v>1044</v>
      </c>
    </row>
    <row r="489" s="2" customFormat="1">
      <c r="A489" s="38"/>
      <c r="B489" s="39"/>
      <c r="C489" s="40"/>
      <c r="D489" s="219" t="s">
        <v>160</v>
      </c>
      <c r="E489" s="40"/>
      <c r="F489" s="220" t="s">
        <v>1043</v>
      </c>
      <c r="G489" s="40"/>
      <c r="H489" s="40"/>
      <c r="I489" s="221"/>
      <c r="J489" s="40"/>
      <c r="K489" s="40"/>
      <c r="L489" s="44"/>
      <c r="M489" s="222"/>
      <c r="N489" s="223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160</v>
      </c>
      <c r="AU489" s="17" t="s">
        <v>86</v>
      </c>
    </row>
    <row r="490" s="2" customFormat="1">
      <c r="A490" s="38"/>
      <c r="B490" s="39"/>
      <c r="C490" s="40"/>
      <c r="D490" s="224" t="s">
        <v>161</v>
      </c>
      <c r="E490" s="40"/>
      <c r="F490" s="225" t="s">
        <v>1045</v>
      </c>
      <c r="G490" s="40"/>
      <c r="H490" s="40"/>
      <c r="I490" s="221"/>
      <c r="J490" s="40"/>
      <c r="K490" s="40"/>
      <c r="L490" s="44"/>
      <c r="M490" s="222"/>
      <c r="N490" s="223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161</v>
      </c>
      <c r="AU490" s="17" t="s">
        <v>86</v>
      </c>
    </row>
    <row r="491" s="2" customFormat="1" ht="16.5" customHeight="1">
      <c r="A491" s="38"/>
      <c r="B491" s="39"/>
      <c r="C491" s="257" t="s">
        <v>1046</v>
      </c>
      <c r="D491" s="257" t="s">
        <v>686</v>
      </c>
      <c r="E491" s="258" t="s">
        <v>1047</v>
      </c>
      <c r="F491" s="259" t="s">
        <v>1048</v>
      </c>
      <c r="G491" s="260" t="s">
        <v>311</v>
      </c>
      <c r="H491" s="261">
        <v>1</v>
      </c>
      <c r="I491" s="262"/>
      <c r="J491" s="263">
        <f>ROUND(I491*H491,2)</f>
        <v>0</v>
      </c>
      <c r="K491" s="264"/>
      <c r="L491" s="265"/>
      <c r="M491" s="266" t="s">
        <v>19</v>
      </c>
      <c r="N491" s="267" t="s">
        <v>47</v>
      </c>
      <c r="O491" s="84"/>
      <c r="P491" s="215">
        <f>O491*H491</f>
        <v>0</v>
      </c>
      <c r="Q491" s="215">
        <v>2.2549999999999999</v>
      </c>
      <c r="R491" s="215">
        <f>Q491*H491</f>
        <v>2.2549999999999999</v>
      </c>
      <c r="S491" s="215">
        <v>0</v>
      </c>
      <c r="T491" s="21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7" t="s">
        <v>197</v>
      </c>
      <c r="AT491" s="217" t="s">
        <v>686</v>
      </c>
      <c r="AU491" s="217" t="s">
        <v>86</v>
      </c>
      <c r="AY491" s="17" t="s">
        <v>152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7" t="s">
        <v>84</v>
      </c>
      <c r="BK491" s="218">
        <f>ROUND(I491*H491,2)</f>
        <v>0</v>
      </c>
      <c r="BL491" s="17" t="s">
        <v>175</v>
      </c>
      <c r="BM491" s="217" t="s">
        <v>1049</v>
      </c>
    </row>
    <row r="492" s="2" customFormat="1">
      <c r="A492" s="38"/>
      <c r="B492" s="39"/>
      <c r="C492" s="40"/>
      <c r="D492" s="219" t="s">
        <v>160</v>
      </c>
      <c r="E492" s="40"/>
      <c r="F492" s="220" t="s">
        <v>1048</v>
      </c>
      <c r="G492" s="40"/>
      <c r="H492" s="40"/>
      <c r="I492" s="221"/>
      <c r="J492" s="40"/>
      <c r="K492" s="40"/>
      <c r="L492" s="44"/>
      <c r="M492" s="222"/>
      <c r="N492" s="223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160</v>
      </c>
      <c r="AU492" s="17" t="s">
        <v>86</v>
      </c>
    </row>
    <row r="493" s="2" customFormat="1" ht="16.5" customHeight="1">
      <c r="A493" s="38"/>
      <c r="B493" s="39"/>
      <c r="C493" s="257" t="s">
        <v>1050</v>
      </c>
      <c r="D493" s="257" t="s">
        <v>686</v>
      </c>
      <c r="E493" s="258" t="s">
        <v>1051</v>
      </c>
      <c r="F493" s="259" t="s">
        <v>1052</v>
      </c>
      <c r="G493" s="260" t="s">
        <v>311</v>
      </c>
      <c r="H493" s="261">
        <v>1</v>
      </c>
      <c r="I493" s="262"/>
      <c r="J493" s="263">
        <f>ROUND(I493*H493,2)</f>
        <v>0</v>
      </c>
      <c r="K493" s="264"/>
      <c r="L493" s="265"/>
      <c r="M493" s="266" t="s">
        <v>19</v>
      </c>
      <c r="N493" s="267" t="s">
        <v>47</v>
      </c>
      <c r="O493" s="84"/>
      <c r="P493" s="215">
        <f>O493*H493</f>
        <v>0</v>
      </c>
      <c r="Q493" s="215">
        <v>0.45300000000000001</v>
      </c>
      <c r="R493" s="215">
        <f>Q493*H493</f>
        <v>0.45300000000000001</v>
      </c>
      <c r="S493" s="215">
        <v>0</v>
      </c>
      <c r="T493" s="21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7" t="s">
        <v>197</v>
      </c>
      <c r="AT493" s="217" t="s">
        <v>686</v>
      </c>
      <c r="AU493" s="217" t="s">
        <v>86</v>
      </c>
      <c r="AY493" s="17" t="s">
        <v>152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7" t="s">
        <v>84</v>
      </c>
      <c r="BK493" s="218">
        <f>ROUND(I493*H493,2)</f>
        <v>0</v>
      </c>
      <c r="BL493" s="17" t="s">
        <v>175</v>
      </c>
      <c r="BM493" s="217" t="s">
        <v>1053</v>
      </c>
    </row>
    <row r="494" s="2" customFormat="1">
      <c r="A494" s="38"/>
      <c r="B494" s="39"/>
      <c r="C494" s="40"/>
      <c r="D494" s="219" t="s">
        <v>160</v>
      </c>
      <c r="E494" s="40"/>
      <c r="F494" s="220" t="s">
        <v>1052</v>
      </c>
      <c r="G494" s="40"/>
      <c r="H494" s="40"/>
      <c r="I494" s="221"/>
      <c r="J494" s="40"/>
      <c r="K494" s="40"/>
      <c r="L494" s="44"/>
      <c r="M494" s="222"/>
      <c r="N494" s="223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160</v>
      </c>
      <c r="AU494" s="17" t="s">
        <v>86</v>
      </c>
    </row>
    <row r="495" s="2" customFormat="1" ht="24.15" customHeight="1">
      <c r="A495" s="38"/>
      <c r="B495" s="39"/>
      <c r="C495" s="257" t="s">
        <v>1054</v>
      </c>
      <c r="D495" s="257" t="s">
        <v>686</v>
      </c>
      <c r="E495" s="258" t="s">
        <v>1055</v>
      </c>
      <c r="F495" s="259" t="s">
        <v>1056</v>
      </c>
      <c r="G495" s="260" t="s">
        <v>311</v>
      </c>
      <c r="H495" s="261">
        <v>1</v>
      </c>
      <c r="I495" s="262"/>
      <c r="J495" s="263">
        <f>ROUND(I495*H495,2)</f>
        <v>0</v>
      </c>
      <c r="K495" s="264"/>
      <c r="L495" s="265"/>
      <c r="M495" s="266" t="s">
        <v>19</v>
      </c>
      <c r="N495" s="267" t="s">
        <v>47</v>
      </c>
      <c r="O495" s="84"/>
      <c r="P495" s="215">
        <f>O495*H495</f>
        <v>0</v>
      </c>
      <c r="Q495" s="215">
        <v>0.34699999999999998</v>
      </c>
      <c r="R495" s="215">
        <f>Q495*H495</f>
        <v>0.34699999999999998</v>
      </c>
      <c r="S495" s="215">
        <v>0</v>
      </c>
      <c r="T495" s="21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7" t="s">
        <v>197</v>
      </c>
      <c r="AT495" s="217" t="s">
        <v>686</v>
      </c>
      <c r="AU495" s="217" t="s">
        <v>86</v>
      </c>
      <c r="AY495" s="17" t="s">
        <v>152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7" t="s">
        <v>84</v>
      </c>
      <c r="BK495" s="218">
        <f>ROUND(I495*H495,2)</f>
        <v>0</v>
      </c>
      <c r="BL495" s="17" t="s">
        <v>175</v>
      </c>
      <c r="BM495" s="217" t="s">
        <v>1057</v>
      </c>
    </row>
    <row r="496" s="2" customFormat="1">
      <c r="A496" s="38"/>
      <c r="B496" s="39"/>
      <c r="C496" s="40"/>
      <c r="D496" s="219" t="s">
        <v>160</v>
      </c>
      <c r="E496" s="40"/>
      <c r="F496" s="220" t="s">
        <v>1056</v>
      </c>
      <c r="G496" s="40"/>
      <c r="H496" s="40"/>
      <c r="I496" s="221"/>
      <c r="J496" s="40"/>
      <c r="K496" s="40"/>
      <c r="L496" s="44"/>
      <c r="M496" s="222"/>
      <c r="N496" s="223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160</v>
      </c>
      <c r="AU496" s="17" t="s">
        <v>86</v>
      </c>
    </row>
    <row r="497" s="13" customFormat="1">
      <c r="A497" s="13"/>
      <c r="B497" s="227"/>
      <c r="C497" s="228"/>
      <c r="D497" s="219" t="s">
        <v>237</v>
      </c>
      <c r="E497" s="229" t="s">
        <v>19</v>
      </c>
      <c r="F497" s="230" t="s">
        <v>84</v>
      </c>
      <c r="G497" s="228"/>
      <c r="H497" s="231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237</v>
      </c>
      <c r="AU497" s="237" t="s">
        <v>86</v>
      </c>
      <c r="AV497" s="13" t="s">
        <v>86</v>
      </c>
      <c r="AW497" s="13" t="s">
        <v>37</v>
      </c>
      <c r="AX497" s="13" t="s">
        <v>84</v>
      </c>
      <c r="AY497" s="237" t="s">
        <v>152</v>
      </c>
    </row>
    <row r="498" s="2" customFormat="1" ht="33" customHeight="1">
      <c r="A498" s="38"/>
      <c r="B498" s="39"/>
      <c r="C498" s="205" t="s">
        <v>1058</v>
      </c>
      <c r="D498" s="205" t="s">
        <v>155</v>
      </c>
      <c r="E498" s="206" t="s">
        <v>1059</v>
      </c>
      <c r="F498" s="207" t="s">
        <v>1060</v>
      </c>
      <c r="G498" s="208" t="s">
        <v>311</v>
      </c>
      <c r="H498" s="209">
        <v>5</v>
      </c>
      <c r="I498" s="210"/>
      <c r="J498" s="211">
        <f>ROUND(I498*H498,2)</f>
        <v>0</v>
      </c>
      <c r="K498" s="212"/>
      <c r="L498" s="44"/>
      <c r="M498" s="213" t="s">
        <v>19</v>
      </c>
      <c r="N498" s="214" t="s">
        <v>47</v>
      </c>
      <c r="O498" s="84"/>
      <c r="P498" s="215">
        <f>O498*H498</f>
        <v>0</v>
      </c>
      <c r="Q498" s="215">
        <v>0.31108000000000002</v>
      </c>
      <c r="R498" s="215">
        <f>Q498*H498</f>
        <v>1.5554000000000001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175</v>
      </c>
      <c r="AT498" s="217" t="s">
        <v>155</v>
      </c>
      <c r="AU498" s="217" t="s">
        <v>86</v>
      </c>
      <c r="AY498" s="17" t="s">
        <v>152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84</v>
      </c>
      <c r="BK498" s="218">
        <f>ROUND(I498*H498,2)</f>
        <v>0</v>
      </c>
      <c r="BL498" s="17" t="s">
        <v>175</v>
      </c>
      <c r="BM498" s="217" t="s">
        <v>1061</v>
      </c>
    </row>
    <row r="499" s="2" customFormat="1">
      <c r="A499" s="38"/>
      <c r="B499" s="39"/>
      <c r="C499" s="40"/>
      <c r="D499" s="219" t="s">
        <v>160</v>
      </c>
      <c r="E499" s="40"/>
      <c r="F499" s="220" t="s">
        <v>1062</v>
      </c>
      <c r="G499" s="40"/>
      <c r="H499" s="40"/>
      <c r="I499" s="221"/>
      <c r="J499" s="40"/>
      <c r="K499" s="40"/>
      <c r="L499" s="44"/>
      <c r="M499" s="222"/>
      <c r="N499" s="223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160</v>
      </c>
      <c r="AU499" s="17" t="s">
        <v>86</v>
      </c>
    </row>
    <row r="500" s="2" customFormat="1">
      <c r="A500" s="38"/>
      <c r="B500" s="39"/>
      <c r="C500" s="40"/>
      <c r="D500" s="224" t="s">
        <v>161</v>
      </c>
      <c r="E500" s="40"/>
      <c r="F500" s="225" t="s">
        <v>1063</v>
      </c>
      <c r="G500" s="40"/>
      <c r="H500" s="40"/>
      <c r="I500" s="221"/>
      <c r="J500" s="40"/>
      <c r="K500" s="40"/>
      <c r="L500" s="44"/>
      <c r="M500" s="222"/>
      <c r="N500" s="223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161</v>
      </c>
      <c r="AU500" s="17" t="s">
        <v>86</v>
      </c>
    </row>
    <row r="501" s="2" customFormat="1">
      <c r="A501" s="38"/>
      <c r="B501" s="39"/>
      <c r="C501" s="40"/>
      <c r="D501" s="219" t="s">
        <v>163</v>
      </c>
      <c r="E501" s="40"/>
      <c r="F501" s="226" t="s">
        <v>1064</v>
      </c>
      <c r="G501" s="40"/>
      <c r="H501" s="40"/>
      <c r="I501" s="221"/>
      <c r="J501" s="40"/>
      <c r="K501" s="40"/>
      <c r="L501" s="44"/>
      <c r="M501" s="222"/>
      <c r="N501" s="223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163</v>
      </c>
      <c r="AU501" s="17" t="s">
        <v>86</v>
      </c>
    </row>
    <row r="502" s="13" customFormat="1">
      <c r="A502" s="13"/>
      <c r="B502" s="227"/>
      <c r="C502" s="228"/>
      <c r="D502" s="219" t="s">
        <v>237</v>
      </c>
      <c r="E502" s="229" t="s">
        <v>19</v>
      </c>
      <c r="F502" s="230" t="s">
        <v>151</v>
      </c>
      <c r="G502" s="228"/>
      <c r="H502" s="231">
        <v>5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237</v>
      </c>
      <c r="AU502" s="237" t="s">
        <v>86</v>
      </c>
      <c r="AV502" s="13" t="s">
        <v>86</v>
      </c>
      <c r="AW502" s="13" t="s">
        <v>37</v>
      </c>
      <c r="AX502" s="13" t="s">
        <v>84</v>
      </c>
      <c r="AY502" s="237" t="s">
        <v>152</v>
      </c>
    </row>
    <row r="503" s="12" customFormat="1" ht="22.8" customHeight="1">
      <c r="A503" s="12"/>
      <c r="B503" s="189"/>
      <c r="C503" s="190"/>
      <c r="D503" s="191" t="s">
        <v>75</v>
      </c>
      <c r="E503" s="203" t="s">
        <v>203</v>
      </c>
      <c r="F503" s="203" t="s">
        <v>459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SUM(P504:P599)</f>
        <v>0</v>
      </c>
      <c r="Q503" s="197"/>
      <c r="R503" s="198">
        <f>SUM(R504:R599)</f>
        <v>260.70716822485002</v>
      </c>
      <c r="S503" s="197"/>
      <c r="T503" s="199">
        <f>SUM(T504:T599)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84</v>
      </c>
      <c r="AT503" s="201" t="s">
        <v>75</v>
      </c>
      <c r="AU503" s="201" t="s">
        <v>84</v>
      </c>
      <c r="AY503" s="200" t="s">
        <v>152</v>
      </c>
      <c r="BK503" s="202">
        <f>SUM(BK504:BK599)</f>
        <v>0</v>
      </c>
    </row>
    <row r="504" s="2" customFormat="1" ht="24.15" customHeight="1">
      <c r="A504" s="38"/>
      <c r="B504" s="39"/>
      <c r="C504" s="205" t="s">
        <v>1065</v>
      </c>
      <c r="D504" s="205" t="s">
        <v>155</v>
      </c>
      <c r="E504" s="206" t="s">
        <v>1066</v>
      </c>
      <c r="F504" s="207" t="s">
        <v>1067</v>
      </c>
      <c r="G504" s="208" t="s">
        <v>311</v>
      </c>
      <c r="H504" s="209">
        <v>13</v>
      </c>
      <c r="I504" s="210"/>
      <c r="J504" s="211">
        <f>ROUND(I504*H504,2)</f>
        <v>0</v>
      </c>
      <c r="K504" s="212"/>
      <c r="L504" s="44"/>
      <c r="M504" s="213" t="s">
        <v>19</v>
      </c>
      <c r="N504" s="214" t="s">
        <v>47</v>
      </c>
      <c r="O504" s="84"/>
      <c r="P504" s="215">
        <f>O504*H504</f>
        <v>0</v>
      </c>
      <c r="Q504" s="215">
        <v>0.00069999999999999999</v>
      </c>
      <c r="R504" s="215">
        <f>Q504*H504</f>
        <v>0.0091000000000000004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175</v>
      </c>
      <c r="AT504" s="217" t="s">
        <v>155</v>
      </c>
      <c r="AU504" s="217" t="s">
        <v>86</v>
      </c>
      <c r="AY504" s="17" t="s">
        <v>152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84</v>
      </c>
      <c r="BK504" s="218">
        <f>ROUND(I504*H504,2)</f>
        <v>0</v>
      </c>
      <c r="BL504" s="17" t="s">
        <v>175</v>
      </c>
      <c r="BM504" s="217" t="s">
        <v>1068</v>
      </c>
    </row>
    <row r="505" s="2" customFormat="1">
      <c r="A505" s="38"/>
      <c r="B505" s="39"/>
      <c r="C505" s="40"/>
      <c r="D505" s="219" t="s">
        <v>160</v>
      </c>
      <c r="E505" s="40"/>
      <c r="F505" s="220" t="s">
        <v>1069</v>
      </c>
      <c r="G505" s="40"/>
      <c r="H505" s="40"/>
      <c r="I505" s="221"/>
      <c r="J505" s="40"/>
      <c r="K505" s="40"/>
      <c r="L505" s="44"/>
      <c r="M505" s="222"/>
      <c r="N505" s="223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160</v>
      </c>
      <c r="AU505" s="17" t="s">
        <v>86</v>
      </c>
    </row>
    <row r="506" s="2" customFormat="1">
      <c r="A506" s="38"/>
      <c r="B506" s="39"/>
      <c r="C506" s="40"/>
      <c r="D506" s="224" t="s">
        <v>161</v>
      </c>
      <c r="E506" s="40"/>
      <c r="F506" s="225" t="s">
        <v>1070</v>
      </c>
      <c r="G506" s="40"/>
      <c r="H506" s="40"/>
      <c r="I506" s="221"/>
      <c r="J506" s="40"/>
      <c r="K506" s="40"/>
      <c r="L506" s="44"/>
      <c r="M506" s="222"/>
      <c r="N506" s="223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161</v>
      </c>
      <c r="AU506" s="17" t="s">
        <v>86</v>
      </c>
    </row>
    <row r="507" s="2" customFormat="1" ht="24.15" customHeight="1">
      <c r="A507" s="38"/>
      <c r="B507" s="39"/>
      <c r="C507" s="257" t="s">
        <v>1071</v>
      </c>
      <c r="D507" s="257" t="s">
        <v>686</v>
      </c>
      <c r="E507" s="258" t="s">
        <v>1072</v>
      </c>
      <c r="F507" s="259" t="s">
        <v>1073</v>
      </c>
      <c r="G507" s="260" t="s">
        <v>311</v>
      </c>
      <c r="H507" s="261">
        <v>11</v>
      </c>
      <c r="I507" s="262"/>
      <c r="J507" s="263">
        <f>ROUND(I507*H507,2)</f>
        <v>0</v>
      </c>
      <c r="K507" s="264"/>
      <c r="L507" s="265"/>
      <c r="M507" s="266" t="s">
        <v>19</v>
      </c>
      <c r="N507" s="267" t="s">
        <v>47</v>
      </c>
      <c r="O507" s="84"/>
      <c r="P507" s="215">
        <f>O507*H507</f>
        <v>0</v>
      </c>
      <c r="Q507" s="215">
        <v>0.0035000000000000001</v>
      </c>
      <c r="R507" s="215">
        <f>Q507*H507</f>
        <v>0.0385</v>
      </c>
      <c r="S507" s="215">
        <v>0</v>
      </c>
      <c r="T507" s="21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7" t="s">
        <v>197</v>
      </c>
      <c r="AT507" s="217" t="s">
        <v>686</v>
      </c>
      <c r="AU507" s="217" t="s">
        <v>86</v>
      </c>
      <c r="AY507" s="17" t="s">
        <v>152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7" t="s">
        <v>84</v>
      </c>
      <c r="BK507" s="218">
        <f>ROUND(I507*H507,2)</f>
        <v>0</v>
      </c>
      <c r="BL507" s="17" t="s">
        <v>175</v>
      </c>
      <c r="BM507" s="217" t="s">
        <v>1074</v>
      </c>
    </row>
    <row r="508" s="2" customFormat="1">
      <c r="A508" s="38"/>
      <c r="B508" s="39"/>
      <c r="C508" s="40"/>
      <c r="D508" s="219" t="s">
        <v>160</v>
      </c>
      <c r="E508" s="40"/>
      <c r="F508" s="220" t="s">
        <v>1073</v>
      </c>
      <c r="G508" s="40"/>
      <c r="H508" s="40"/>
      <c r="I508" s="221"/>
      <c r="J508" s="40"/>
      <c r="K508" s="40"/>
      <c r="L508" s="44"/>
      <c r="M508" s="222"/>
      <c r="N508" s="223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160</v>
      </c>
      <c r="AU508" s="17" t="s">
        <v>86</v>
      </c>
    </row>
    <row r="509" s="2" customFormat="1">
      <c r="A509" s="38"/>
      <c r="B509" s="39"/>
      <c r="C509" s="40"/>
      <c r="D509" s="219" t="s">
        <v>163</v>
      </c>
      <c r="E509" s="40"/>
      <c r="F509" s="226" t="s">
        <v>801</v>
      </c>
      <c r="G509" s="40"/>
      <c r="H509" s="40"/>
      <c r="I509" s="221"/>
      <c r="J509" s="40"/>
      <c r="K509" s="40"/>
      <c r="L509" s="44"/>
      <c r="M509" s="222"/>
      <c r="N509" s="223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163</v>
      </c>
      <c r="AU509" s="17" t="s">
        <v>86</v>
      </c>
    </row>
    <row r="510" s="13" customFormat="1">
      <c r="A510" s="13"/>
      <c r="B510" s="227"/>
      <c r="C510" s="228"/>
      <c r="D510" s="219" t="s">
        <v>237</v>
      </c>
      <c r="E510" s="229" t="s">
        <v>19</v>
      </c>
      <c r="F510" s="230" t="s">
        <v>1075</v>
      </c>
      <c r="G510" s="228"/>
      <c r="H510" s="231">
        <v>5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237</v>
      </c>
      <c r="AU510" s="237" t="s">
        <v>86</v>
      </c>
      <c r="AV510" s="13" t="s">
        <v>86</v>
      </c>
      <c r="AW510" s="13" t="s">
        <v>37</v>
      </c>
      <c r="AX510" s="13" t="s">
        <v>76</v>
      </c>
      <c r="AY510" s="237" t="s">
        <v>152</v>
      </c>
    </row>
    <row r="511" s="13" customFormat="1">
      <c r="A511" s="13"/>
      <c r="B511" s="227"/>
      <c r="C511" s="228"/>
      <c r="D511" s="219" t="s">
        <v>237</v>
      </c>
      <c r="E511" s="229" t="s">
        <v>19</v>
      </c>
      <c r="F511" s="230" t="s">
        <v>1076</v>
      </c>
      <c r="G511" s="228"/>
      <c r="H511" s="231">
        <v>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237</v>
      </c>
      <c r="AU511" s="237" t="s">
        <v>86</v>
      </c>
      <c r="AV511" s="13" t="s">
        <v>86</v>
      </c>
      <c r="AW511" s="13" t="s">
        <v>37</v>
      </c>
      <c r="AX511" s="13" t="s">
        <v>76</v>
      </c>
      <c r="AY511" s="237" t="s">
        <v>152</v>
      </c>
    </row>
    <row r="512" s="13" customFormat="1">
      <c r="A512" s="13"/>
      <c r="B512" s="227"/>
      <c r="C512" s="228"/>
      <c r="D512" s="219" t="s">
        <v>237</v>
      </c>
      <c r="E512" s="229" t="s">
        <v>19</v>
      </c>
      <c r="F512" s="230" t="s">
        <v>1077</v>
      </c>
      <c r="G512" s="228"/>
      <c r="H512" s="231">
        <v>2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237</v>
      </c>
      <c r="AU512" s="237" t="s">
        <v>86</v>
      </c>
      <c r="AV512" s="13" t="s">
        <v>86</v>
      </c>
      <c r="AW512" s="13" t="s">
        <v>37</v>
      </c>
      <c r="AX512" s="13" t="s">
        <v>76</v>
      </c>
      <c r="AY512" s="237" t="s">
        <v>152</v>
      </c>
    </row>
    <row r="513" s="14" customFormat="1">
      <c r="A513" s="14"/>
      <c r="B513" s="242"/>
      <c r="C513" s="243"/>
      <c r="D513" s="219" t="s">
        <v>237</v>
      </c>
      <c r="E513" s="244" t="s">
        <v>19</v>
      </c>
      <c r="F513" s="245" t="s">
        <v>302</v>
      </c>
      <c r="G513" s="243"/>
      <c r="H513" s="246">
        <v>11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237</v>
      </c>
      <c r="AU513" s="252" t="s">
        <v>86</v>
      </c>
      <c r="AV513" s="14" t="s">
        <v>175</v>
      </c>
      <c r="AW513" s="14" t="s">
        <v>37</v>
      </c>
      <c r="AX513" s="14" t="s">
        <v>84</v>
      </c>
      <c r="AY513" s="252" t="s">
        <v>152</v>
      </c>
    </row>
    <row r="514" s="2" customFormat="1" ht="24.15" customHeight="1">
      <c r="A514" s="38"/>
      <c r="B514" s="39"/>
      <c r="C514" s="257" t="s">
        <v>1078</v>
      </c>
      <c r="D514" s="257" t="s">
        <v>686</v>
      </c>
      <c r="E514" s="258" t="s">
        <v>1079</v>
      </c>
      <c r="F514" s="259" t="s">
        <v>1080</v>
      </c>
      <c r="G514" s="260" t="s">
        <v>311</v>
      </c>
      <c r="H514" s="261">
        <v>1</v>
      </c>
      <c r="I514" s="262"/>
      <c r="J514" s="263">
        <f>ROUND(I514*H514,2)</f>
        <v>0</v>
      </c>
      <c r="K514" s="264"/>
      <c r="L514" s="265"/>
      <c r="M514" s="266" t="s">
        <v>19</v>
      </c>
      <c r="N514" s="267" t="s">
        <v>47</v>
      </c>
      <c r="O514" s="84"/>
      <c r="P514" s="215">
        <f>O514*H514</f>
        <v>0</v>
      </c>
      <c r="Q514" s="215">
        <v>0.0012999999999999999</v>
      </c>
      <c r="R514" s="215">
        <f>Q514*H514</f>
        <v>0.0012999999999999999</v>
      </c>
      <c r="S514" s="215">
        <v>0</v>
      </c>
      <c r="T514" s="21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7" t="s">
        <v>197</v>
      </c>
      <c r="AT514" s="217" t="s">
        <v>686</v>
      </c>
      <c r="AU514" s="217" t="s">
        <v>86</v>
      </c>
      <c r="AY514" s="17" t="s">
        <v>152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7" t="s">
        <v>84</v>
      </c>
      <c r="BK514" s="218">
        <f>ROUND(I514*H514,2)</f>
        <v>0</v>
      </c>
      <c r="BL514" s="17" t="s">
        <v>175</v>
      </c>
      <c r="BM514" s="217" t="s">
        <v>1081</v>
      </c>
    </row>
    <row r="515" s="2" customFormat="1">
      <c r="A515" s="38"/>
      <c r="B515" s="39"/>
      <c r="C515" s="40"/>
      <c r="D515" s="219" t="s">
        <v>160</v>
      </c>
      <c r="E515" s="40"/>
      <c r="F515" s="220" t="s">
        <v>1080</v>
      </c>
      <c r="G515" s="40"/>
      <c r="H515" s="40"/>
      <c r="I515" s="221"/>
      <c r="J515" s="40"/>
      <c r="K515" s="40"/>
      <c r="L515" s="44"/>
      <c r="M515" s="222"/>
      <c r="N515" s="223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160</v>
      </c>
      <c r="AU515" s="17" t="s">
        <v>86</v>
      </c>
    </row>
    <row r="516" s="2" customFormat="1">
      <c r="A516" s="38"/>
      <c r="B516" s="39"/>
      <c r="C516" s="40"/>
      <c r="D516" s="219" t="s">
        <v>163</v>
      </c>
      <c r="E516" s="40"/>
      <c r="F516" s="226" t="s">
        <v>801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163</v>
      </c>
      <c r="AU516" s="17" t="s">
        <v>86</v>
      </c>
    </row>
    <row r="517" s="13" customFormat="1">
      <c r="A517" s="13"/>
      <c r="B517" s="227"/>
      <c r="C517" s="228"/>
      <c r="D517" s="219" t="s">
        <v>237</v>
      </c>
      <c r="E517" s="229" t="s">
        <v>19</v>
      </c>
      <c r="F517" s="230" t="s">
        <v>1082</v>
      </c>
      <c r="G517" s="228"/>
      <c r="H517" s="231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237</v>
      </c>
      <c r="AU517" s="237" t="s">
        <v>86</v>
      </c>
      <c r="AV517" s="13" t="s">
        <v>86</v>
      </c>
      <c r="AW517" s="13" t="s">
        <v>37</v>
      </c>
      <c r="AX517" s="13" t="s">
        <v>76</v>
      </c>
      <c r="AY517" s="237" t="s">
        <v>152</v>
      </c>
    </row>
    <row r="518" s="14" customFormat="1">
      <c r="A518" s="14"/>
      <c r="B518" s="242"/>
      <c r="C518" s="243"/>
      <c r="D518" s="219" t="s">
        <v>237</v>
      </c>
      <c r="E518" s="244" t="s">
        <v>19</v>
      </c>
      <c r="F518" s="245" t="s">
        <v>302</v>
      </c>
      <c r="G518" s="243"/>
      <c r="H518" s="246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237</v>
      </c>
      <c r="AU518" s="252" t="s">
        <v>86</v>
      </c>
      <c r="AV518" s="14" t="s">
        <v>175</v>
      </c>
      <c r="AW518" s="14" t="s">
        <v>37</v>
      </c>
      <c r="AX518" s="14" t="s">
        <v>84</v>
      </c>
      <c r="AY518" s="252" t="s">
        <v>152</v>
      </c>
    </row>
    <row r="519" s="2" customFormat="1" ht="21.75" customHeight="1">
      <c r="A519" s="38"/>
      <c r="B519" s="39"/>
      <c r="C519" s="257" t="s">
        <v>1083</v>
      </c>
      <c r="D519" s="257" t="s">
        <v>686</v>
      </c>
      <c r="E519" s="258" t="s">
        <v>1084</v>
      </c>
      <c r="F519" s="259" t="s">
        <v>1085</v>
      </c>
      <c r="G519" s="260" t="s">
        <v>311</v>
      </c>
      <c r="H519" s="261">
        <v>1</v>
      </c>
      <c r="I519" s="262"/>
      <c r="J519" s="263">
        <f>ROUND(I519*H519,2)</f>
        <v>0</v>
      </c>
      <c r="K519" s="264"/>
      <c r="L519" s="265"/>
      <c r="M519" s="266" t="s">
        <v>19</v>
      </c>
      <c r="N519" s="267" t="s">
        <v>47</v>
      </c>
      <c r="O519" s="84"/>
      <c r="P519" s="215">
        <f>O519*H519</f>
        <v>0</v>
      </c>
      <c r="Q519" s="215">
        <v>0.00089999999999999998</v>
      </c>
      <c r="R519" s="215">
        <f>Q519*H519</f>
        <v>0.00089999999999999998</v>
      </c>
      <c r="S519" s="215">
        <v>0</v>
      </c>
      <c r="T519" s="21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7" t="s">
        <v>197</v>
      </c>
      <c r="AT519" s="217" t="s">
        <v>686</v>
      </c>
      <c r="AU519" s="217" t="s">
        <v>86</v>
      </c>
      <c r="AY519" s="17" t="s">
        <v>152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7" t="s">
        <v>84</v>
      </c>
      <c r="BK519" s="218">
        <f>ROUND(I519*H519,2)</f>
        <v>0</v>
      </c>
      <c r="BL519" s="17" t="s">
        <v>175</v>
      </c>
      <c r="BM519" s="217" t="s">
        <v>1086</v>
      </c>
    </row>
    <row r="520" s="2" customFormat="1">
      <c r="A520" s="38"/>
      <c r="B520" s="39"/>
      <c r="C520" s="40"/>
      <c r="D520" s="219" t="s">
        <v>160</v>
      </c>
      <c r="E520" s="40"/>
      <c r="F520" s="220" t="s">
        <v>1085</v>
      </c>
      <c r="G520" s="40"/>
      <c r="H520" s="40"/>
      <c r="I520" s="221"/>
      <c r="J520" s="40"/>
      <c r="K520" s="40"/>
      <c r="L520" s="44"/>
      <c r="M520" s="222"/>
      <c r="N520" s="223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160</v>
      </c>
      <c r="AU520" s="17" t="s">
        <v>86</v>
      </c>
    </row>
    <row r="521" s="2" customFormat="1">
      <c r="A521" s="38"/>
      <c r="B521" s="39"/>
      <c r="C521" s="40"/>
      <c r="D521" s="219" t="s">
        <v>163</v>
      </c>
      <c r="E521" s="40"/>
      <c r="F521" s="226" t="s">
        <v>801</v>
      </c>
      <c r="G521" s="40"/>
      <c r="H521" s="40"/>
      <c r="I521" s="221"/>
      <c r="J521" s="40"/>
      <c r="K521" s="40"/>
      <c r="L521" s="44"/>
      <c r="M521" s="222"/>
      <c r="N521" s="223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163</v>
      </c>
      <c r="AU521" s="17" t="s">
        <v>86</v>
      </c>
    </row>
    <row r="522" s="13" customFormat="1">
      <c r="A522" s="13"/>
      <c r="B522" s="227"/>
      <c r="C522" s="228"/>
      <c r="D522" s="219" t="s">
        <v>237</v>
      </c>
      <c r="E522" s="229" t="s">
        <v>19</v>
      </c>
      <c r="F522" s="230" t="s">
        <v>1087</v>
      </c>
      <c r="G522" s="228"/>
      <c r="H522" s="231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237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152</v>
      </c>
    </row>
    <row r="523" s="2" customFormat="1" ht="24.15" customHeight="1">
      <c r="A523" s="38"/>
      <c r="B523" s="39"/>
      <c r="C523" s="205" t="s">
        <v>1088</v>
      </c>
      <c r="D523" s="205" t="s">
        <v>155</v>
      </c>
      <c r="E523" s="206" t="s">
        <v>1089</v>
      </c>
      <c r="F523" s="207" t="s">
        <v>1090</v>
      </c>
      <c r="G523" s="208" t="s">
        <v>311</v>
      </c>
      <c r="H523" s="209">
        <v>12</v>
      </c>
      <c r="I523" s="210"/>
      <c r="J523" s="211">
        <f>ROUND(I523*H523,2)</f>
        <v>0</v>
      </c>
      <c r="K523" s="212"/>
      <c r="L523" s="44"/>
      <c r="M523" s="213" t="s">
        <v>19</v>
      </c>
      <c r="N523" s="214" t="s">
        <v>47</v>
      </c>
      <c r="O523" s="84"/>
      <c r="P523" s="215">
        <f>O523*H523</f>
        <v>0</v>
      </c>
      <c r="Q523" s="215">
        <v>0.109405</v>
      </c>
      <c r="R523" s="215">
        <f>Q523*H523</f>
        <v>1.3128600000000001</v>
      </c>
      <c r="S523" s="215">
        <v>0</v>
      </c>
      <c r="T523" s="21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7" t="s">
        <v>175</v>
      </c>
      <c r="AT523" s="217" t="s">
        <v>155</v>
      </c>
      <c r="AU523" s="217" t="s">
        <v>86</v>
      </c>
      <c r="AY523" s="17" t="s">
        <v>152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7" t="s">
        <v>84</v>
      </c>
      <c r="BK523" s="218">
        <f>ROUND(I523*H523,2)</f>
        <v>0</v>
      </c>
      <c r="BL523" s="17" t="s">
        <v>175</v>
      </c>
      <c r="BM523" s="217" t="s">
        <v>1091</v>
      </c>
    </row>
    <row r="524" s="2" customFormat="1">
      <c r="A524" s="38"/>
      <c r="B524" s="39"/>
      <c r="C524" s="40"/>
      <c r="D524" s="219" t="s">
        <v>160</v>
      </c>
      <c r="E524" s="40"/>
      <c r="F524" s="220" t="s">
        <v>1092</v>
      </c>
      <c r="G524" s="40"/>
      <c r="H524" s="40"/>
      <c r="I524" s="221"/>
      <c r="J524" s="40"/>
      <c r="K524" s="40"/>
      <c r="L524" s="44"/>
      <c r="M524" s="222"/>
      <c r="N524" s="223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160</v>
      </c>
      <c r="AU524" s="17" t="s">
        <v>86</v>
      </c>
    </row>
    <row r="525" s="2" customFormat="1">
      <c r="A525" s="38"/>
      <c r="B525" s="39"/>
      <c r="C525" s="40"/>
      <c r="D525" s="224" t="s">
        <v>161</v>
      </c>
      <c r="E525" s="40"/>
      <c r="F525" s="225" t="s">
        <v>1093</v>
      </c>
      <c r="G525" s="40"/>
      <c r="H525" s="40"/>
      <c r="I525" s="221"/>
      <c r="J525" s="40"/>
      <c r="K525" s="40"/>
      <c r="L525" s="44"/>
      <c r="M525" s="222"/>
      <c r="N525" s="223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161</v>
      </c>
      <c r="AU525" s="17" t="s">
        <v>86</v>
      </c>
    </row>
    <row r="526" s="2" customFormat="1" ht="21.75" customHeight="1">
      <c r="A526" s="38"/>
      <c r="B526" s="39"/>
      <c r="C526" s="257" t="s">
        <v>1094</v>
      </c>
      <c r="D526" s="257" t="s">
        <v>686</v>
      </c>
      <c r="E526" s="258" t="s">
        <v>1095</v>
      </c>
      <c r="F526" s="259" t="s">
        <v>1096</v>
      </c>
      <c r="G526" s="260" t="s">
        <v>311</v>
      </c>
      <c r="H526" s="261">
        <v>12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47</v>
      </c>
      <c r="O526" s="84"/>
      <c r="P526" s="215">
        <f>O526*H526</f>
        <v>0</v>
      </c>
      <c r="Q526" s="215">
        <v>0.0061000000000000004</v>
      </c>
      <c r="R526" s="215">
        <f>Q526*H526</f>
        <v>0.073200000000000001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197</v>
      </c>
      <c r="AT526" s="217" t="s">
        <v>686</v>
      </c>
      <c r="AU526" s="217" t="s">
        <v>86</v>
      </c>
      <c r="AY526" s="17" t="s">
        <v>152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84</v>
      </c>
      <c r="BK526" s="218">
        <f>ROUND(I526*H526,2)</f>
        <v>0</v>
      </c>
      <c r="BL526" s="17" t="s">
        <v>175</v>
      </c>
      <c r="BM526" s="217" t="s">
        <v>1097</v>
      </c>
    </row>
    <row r="527" s="2" customFormat="1">
      <c r="A527" s="38"/>
      <c r="B527" s="39"/>
      <c r="C527" s="40"/>
      <c r="D527" s="219" t="s">
        <v>160</v>
      </c>
      <c r="E527" s="40"/>
      <c r="F527" s="220" t="s">
        <v>1096</v>
      </c>
      <c r="G527" s="40"/>
      <c r="H527" s="40"/>
      <c r="I527" s="221"/>
      <c r="J527" s="40"/>
      <c r="K527" s="40"/>
      <c r="L527" s="44"/>
      <c r="M527" s="222"/>
      <c r="N527" s="223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160</v>
      </c>
      <c r="AU527" s="17" t="s">
        <v>86</v>
      </c>
    </row>
    <row r="528" s="2" customFormat="1">
      <c r="A528" s="38"/>
      <c r="B528" s="39"/>
      <c r="C528" s="40"/>
      <c r="D528" s="219" t="s">
        <v>163</v>
      </c>
      <c r="E528" s="40"/>
      <c r="F528" s="226" t="s">
        <v>801</v>
      </c>
      <c r="G528" s="40"/>
      <c r="H528" s="40"/>
      <c r="I528" s="221"/>
      <c r="J528" s="40"/>
      <c r="K528" s="40"/>
      <c r="L528" s="44"/>
      <c r="M528" s="222"/>
      <c r="N528" s="223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163</v>
      </c>
      <c r="AU528" s="17" t="s">
        <v>86</v>
      </c>
    </row>
    <row r="529" s="13" customFormat="1">
      <c r="A529" s="13"/>
      <c r="B529" s="227"/>
      <c r="C529" s="228"/>
      <c r="D529" s="219" t="s">
        <v>237</v>
      </c>
      <c r="E529" s="229" t="s">
        <v>19</v>
      </c>
      <c r="F529" s="230" t="s">
        <v>222</v>
      </c>
      <c r="G529" s="228"/>
      <c r="H529" s="231">
        <v>12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237</v>
      </c>
      <c r="AU529" s="237" t="s">
        <v>86</v>
      </c>
      <c r="AV529" s="13" t="s">
        <v>86</v>
      </c>
      <c r="AW529" s="13" t="s">
        <v>37</v>
      </c>
      <c r="AX529" s="13" t="s">
        <v>84</v>
      </c>
      <c r="AY529" s="237" t="s">
        <v>152</v>
      </c>
    </row>
    <row r="530" s="2" customFormat="1" ht="21.75" customHeight="1">
      <c r="A530" s="38"/>
      <c r="B530" s="39"/>
      <c r="C530" s="257" t="s">
        <v>1098</v>
      </c>
      <c r="D530" s="257" t="s">
        <v>686</v>
      </c>
      <c r="E530" s="258" t="s">
        <v>1099</v>
      </c>
      <c r="F530" s="259" t="s">
        <v>1100</v>
      </c>
      <c r="G530" s="260" t="s">
        <v>311</v>
      </c>
      <c r="H530" s="261">
        <v>12</v>
      </c>
      <c r="I530" s="262"/>
      <c r="J530" s="263">
        <f>ROUND(I530*H530,2)</f>
        <v>0</v>
      </c>
      <c r="K530" s="264"/>
      <c r="L530" s="265"/>
      <c r="M530" s="266" t="s">
        <v>19</v>
      </c>
      <c r="N530" s="267" t="s">
        <v>47</v>
      </c>
      <c r="O530" s="84"/>
      <c r="P530" s="215">
        <f>O530*H530</f>
        <v>0</v>
      </c>
      <c r="Q530" s="215">
        <v>0.00035</v>
      </c>
      <c r="R530" s="215">
        <f>Q530*H530</f>
        <v>0.0041999999999999997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197</v>
      </c>
      <c r="AT530" s="217" t="s">
        <v>686</v>
      </c>
      <c r="AU530" s="217" t="s">
        <v>86</v>
      </c>
      <c r="AY530" s="17" t="s">
        <v>152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84</v>
      </c>
      <c r="BK530" s="218">
        <f>ROUND(I530*H530,2)</f>
        <v>0</v>
      </c>
      <c r="BL530" s="17" t="s">
        <v>175</v>
      </c>
      <c r="BM530" s="217" t="s">
        <v>1101</v>
      </c>
    </row>
    <row r="531" s="2" customFormat="1">
      <c r="A531" s="38"/>
      <c r="B531" s="39"/>
      <c r="C531" s="40"/>
      <c r="D531" s="219" t="s">
        <v>160</v>
      </c>
      <c r="E531" s="40"/>
      <c r="F531" s="220" t="s">
        <v>1100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160</v>
      </c>
      <c r="AU531" s="17" t="s">
        <v>86</v>
      </c>
    </row>
    <row r="532" s="2" customFormat="1">
      <c r="A532" s="38"/>
      <c r="B532" s="39"/>
      <c r="C532" s="40"/>
      <c r="D532" s="219" t="s">
        <v>163</v>
      </c>
      <c r="E532" s="40"/>
      <c r="F532" s="226" t="s">
        <v>801</v>
      </c>
      <c r="G532" s="40"/>
      <c r="H532" s="40"/>
      <c r="I532" s="221"/>
      <c r="J532" s="40"/>
      <c r="K532" s="40"/>
      <c r="L532" s="44"/>
      <c r="M532" s="222"/>
      <c r="N532" s="223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163</v>
      </c>
      <c r="AU532" s="17" t="s">
        <v>86</v>
      </c>
    </row>
    <row r="533" s="2" customFormat="1" ht="16.5" customHeight="1">
      <c r="A533" s="38"/>
      <c r="B533" s="39"/>
      <c r="C533" s="257" t="s">
        <v>1102</v>
      </c>
      <c r="D533" s="257" t="s">
        <v>686</v>
      </c>
      <c r="E533" s="258" t="s">
        <v>1103</v>
      </c>
      <c r="F533" s="259" t="s">
        <v>1104</v>
      </c>
      <c r="G533" s="260" t="s">
        <v>311</v>
      </c>
      <c r="H533" s="261">
        <v>12</v>
      </c>
      <c r="I533" s="262"/>
      <c r="J533" s="263">
        <f>ROUND(I533*H533,2)</f>
        <v>0</v>
      </c>
      <c r="K533" s="264"/>
      <c r="L533" s="265"/>
      <c r="M533" s="266" t="s">
        <v>19</v>
      </c>
      <c r="N533" s="267" t="s">
        <v>47</v>
      </c>
      <c r="O533" s="84"/>
      <c r="P533" s="215">
        <f>O533*H533</f>
        <v>0</v>
      </c>
      <c r="Q533" s="215">
        <v>5.0000000000000002E-05</v>
      </c>
      <c r="R533" s="215">
        <f>Q533*H533</f>
        <v>0.00060000000000000006</v>
      </c>
      <c r="S533" s="215">
        <v>0</v>
      </c>
      <c r="T533" s="21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7" t="s">
        <v>197</v>
      </c>
      <c r="AT533" s="217" t="s">
        <v>686</v>
      </c>
      <c r="AU533" s="217" t="s">
        <v>86</v>
      </c>
      <c r="AY533" s="17" t="s">
        <v>152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7" t="s">
        <v>84</v>
      </c>
      <c r="BK533" s="218">
        <f>ROUND(I533*H533,2)</f>
        <v>0</v>
      </c>
      <c r="BL533" s="17" t="s">
        <v>175</v>
      </c>
      <c r="BM533" s="217" t="s">
        <v>1105</v>
      </c>
    </row>
    <row r="534" s="2" customFormat="1">
      <c r="A534" s="38"/>
      <c r="B534" s="39"/>
      <c r="C534" s="40"/>
      <c r="D534" s="219" t="s">
        <v>160</v>
      </c>
      <c r="E534" s="40"/>
      <c r="F534" s="220" t="s">
        <v>1104</v>
      </c>
      <c r="G534" s="40"/>
      <c r="H534" s="40"/>
      <c r="I534" s="221"/>
      <c r="J534" s="40"/>
      <c r="K534" s="40"/>
      <c r="L534" s="44"/>
      <c r="M534" s="222"/>
      <c r="N534" s="223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160</v>
      </c>
      <c r="AU534" s="17" t="s">
        <v>86</v>
      </c>
    </row>
    <row r="535" s="2" customFormat="1">
      <c r="A535" s="38"/>
      <c r="B535" s="39"/>
      <c r="C535" s="40"/>
      <c r="D535" s="219" t="s">
        <v>163</v>
      </c>
      <c r="E535" s="40"/>
      <c r="F535" s="226" t="s">
        <v>801</v>
      </c>
      <c r="G535" s="40"/>
      <c r="H535" s="40"/>
      <c r="I535" s="221"/>
      <c r="J535" s="40"/>
      <c r="K535" s="40"/>
      <c r="L535" s="44"/>
      <c r="M535" s="222"/>
      <c r="N535" s="223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163</v>
      </c>
      <c r="AU535" s="17" t="s">
        <v>86</v>
      </c>
    </row>
    <row r="536" s="2" customFormat="1" ht="24.15" customHeight="1">
      <c r="A536" s="38"/>
      <c r="B536" s="39"/>
      <c r="C536" s="205" t="s">
        <v>1106</v>
      </c>
      <c r="D536" s="205" t="s">
        <v>155</v>
      </c>
      <c r="E536" s="206" t="s">
        <v>1107</v>
      </c>
      <c r="F536" s="207" t="s">
        <v>1108</v>
      </c>
      <c r="G536" s="208" t="s">
        <v>399</v>
      </c>
      <c r="H536" s="209">
        <v>333</v>
      </c>
      <c r="I536" s="210"/>
      <c r="J536" s="211">
        <f>ROUND(I536*H536,2)</f>
        <v>0</v>
      </c>
      <c r="K536" s="212"/>
      <c r="L536" s="44"/>
      <c r="M536" s="213" t="s">
        <v>19</v>
      </c>
      <c r="N536" s="214" t="s">
        <v>47</v>
      </c>
      <c r="O536" s="84"/>
      <c r="P536" s="215">
        <f>O536*H536</f>
        <v>0</v>
      </c>
      <c r="Q536" s="215">
        <v>0.00010000000000000001</v>
      </c>
      <c r="R536" s="215">
        <f>Q536*H536</f>
        <v>0.033300000000000003</v>
      </c>
      <c r="S536" s="215">
        <v>0</v>
      </c>
      <c r="T536" s="21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7" t="s">
        <v>175</v>
      </c>
      <c r="AT536" s="217" t="s">
        <v>155</v>
      </c>
      <c r="AU536" s="217" t="s">
        <v>86</v>
      </c>
      <c r="AY536" s="17" t="s">
        <v>152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7" t="s">
        <v>84</v>
      </c>
      <c r="BK536" s="218">
        <f>ROUND(I536*H536,2)</f>
        <v>0</v>
      </c>
      <c r="BL536" s="17" t="s">
        <v>175</v>
      </c>
      <c r="BM536" s="217" t="s">
        <v>1109</v>
      </c>
    </row>
    <row r="537" s="2" customFormat="1">
      <c r="A537" s="38"/>
      <c r="B537" s="39"/>
      <c r="C537" s="40"/>
      <c r="D537" s="219" t="s">
        <v>160</v>
      </c>
      <c r="E537" s="40"/>
      <c r="F537" s="220" t="s">
        <v>1110</v>
      </c>
      <c r="G537" s="40"/>
      <c r="H537" s="40"/>
      <c r="I537" s="221"/>
      <c r="J537" s="40"/>
      <c r="K537" s="40"/>
      <c r="L537" s="44"/>
      <c r="M537" s="222"/>
      <c r="N537" s="223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160</v>
      </c>
      <c r="AU537" s="17" t="s">
        <v>86</v>
      </c>
    </row>
    <row r="538" s="2" customFormat="1">
      <c r="A538" s="38"/>
      <c r="B538" s="39"/>
      <c r="C538" s="40"/>
      <c r="D538" s="224" t="s">
        <v>161</v>
      </c>
      <c r="E538" s="40"/>
      <c r="F538" s="225" t="s">
        <v>1111</v>
      </c>
      <c r="G538" s="40"/>
      <c r="H538" s="40"/>
      <c r="I538" s="221"/>
      <c r="J538" s="40"/>
      <c r="K538" s="40"/>
      <c r="L538" s="44"/>
      <c r="M538" s="222"/>
      <c r="N538" s="223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161</v>
      </c>
      <c r="AU538" s="17" t="s">
        <v>86</v>
      </c>
    </row>
    <row r="539" s="2" customFormat="1">
      <c r="A539" s="38"/>
      <c r="B539" s="39"/>
      <c r="C539" s="40"/>
      <c r="D539" s="219" t="s">
        <v>163</v>
      </c>
      <c r="E539" s="40"/>
      <c r="F539" s="226" t="s">
        <v>1112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163</v>
      </c>
      <c r="AU539" s="17" t="s">
        <v>86</v>
      </c>
    </row>
    <row r="540" s="13" customFormat="1">
      <c r="A540" s="13"/>
      <c r="B540" s="227"/>
      <c r="C540" s="228"/>
      <c r="D540" s="219" t="s">
        <v>237</v>
      </c>
      <c r="E540" s="229" t="s">
        <v>19</v>
      </c>
      <c r="F540" s="230" t="s">
        <v>1113</v>
      </c>
      <c r="G540" s="228"/>
      <c r="H540" s="231">
        <v>54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237</v>
      </c>
      <c r="AU540" s="237" t="s">
        <v>86</v>
      </c>
      <c r="AV540" s="13" t="s">
        <v>86</v>
      </c>
      <c r="AW540" s="13" t="s">
        <v>37</v>
      </c>
      <c r="AX540" s="13" t="s">
        <v>76</v>
      </c>
      <c r="AY540" s="237" t="s">
        <v>152</v>
      </c>
    </row>
    <row r="541" s="13" customFormat="1">
      <c r="A541" s="13"/>
      <c r="B541" s="227"/>
      <c r="C541" s="228"/>
      <c r="D541" s="219" t="s">
        <v>237</v>
      </c>
      <c r="E541" s="229" t="s">
        <v>19</v>
      </c>
      <c r="F541" s="230" t="s">
        <v>1114</v>
      </c>
      <c r="G541" s="228"/>
      <c r="H541" s="231">
        <v>243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237</v>
      </c>
      <c r="AU541" s="237" t="s">
        <v>86</v>
      </c>
      <c r="AV541" s="13" t="s">
        <v>86</v>
      </c>
      <c r="AW541" s="13" t="s">
        <v>37</v>
      </c>
      <c r="AX541" s="13" t="s">
        <v>76</v>
      </c>
      <c r="AY541" s="237" t="s">
        <v>152</v>
      </c>
    </row>
    <row r="542" s="13" customFormat="1">
      <c r="A542" s="13"/>
      <c r="B542" s="227"/>
      <c r="C542" s="228"/>
      <c r="D542" s="219" t="s">
        <v>237</v>
      </c>
      <c r="E542" s="229" t="s">
        <v>19</v>
      </c>
      <c r="F542" s="230" t="s">
        <v>1115</v>
      </c>
      <c r="G542" s="228"/>
      <c r="H542" s="231">
        <v>36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237</v>
      </c>
      <c r="AU542" s="237" t="s">
        <v>86</v>
      </c>
      <c r="AV542" s="13" t="s">
        <v>86</v>
      </c>
      <c r="AW542" s="13" t="s">
        <v>37</v>
      </c>
      <c r="AX542" s="13" t="s">
        <v>76</v>
      </c>
      <c r="AY542" s="237" t="s">
        <v>152</v>
      </c>
    </row>
    <row r="543" s="14" customFormat="1">
      <c r="A543" s="14"/>
      <c r="B543" s="242"/>
      <c r="C543" s="243"/>
      <c r="D543" s="219" t="s">
        <v>237</v>
      </c>
      <c r="E543" s="244" t="s">
        <v>19</v>
      </c>
      <c r="F543" s="245" t="s">
        <v>302</v>
      </c>
      <c r="G543" s="243"/>
      <c r="H543" s="246">
        <v>333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237</v>
      </c>
      <c r="AU543" s="252" t="s">
        <v>86</v>
      </c>
      <c r="AV543" s="14" t="s">
        <v>175</v>
      </c>
      <c r="AW543" s="14" t="s">
        <v>37</v>
      </c>
      <c r="AX543" s="14" t="s">
        <v>84</v>
      </c>
      <c r="AY543" s="252" t="s">
        <v>152</v>
      </c>
    </row>
    <row r="544" s="2" customFormat="1" ht="24.15" customHeight="1">
      <c r="A544" s="38"/>
      <c r="B544" s="39"/>
      <c r="C544" s="205" t="s">
        <v>1116</v>
      </c>
      <c r="D544" s="205" t="s">
        <v>155</v>
      </c>
      <c r="E544" s="206" t="s">
        <v>1117</v>
      </c>
      <c r="F544" s="207" t="s">
        <v>1118</v>
      </c>
      <c r="G544" s="208" t="s">
        <v>399</v>
      </c>
      <c r="H544" s="209">
        <v>99.025000000000006</v>
      </c>
      <c r="I544" s="210"/>
      <c r="J544" s="211">
        <f>ROUND(I544*H544,2)</f>
        <v>0</v>
      </c>
      <c r="K544" s="212"/>
      <c r="L544" s="44"/>
      <c r="M544" s="213" t="s">
        <v>19</v>
      </c>
      <c r="N544" s="214" t="s">
        <v>47</v>
      </c>
      <c r="O544" s="84"/>
      <c r="P544" s="215">
        <f>O544*H544</f>
        <v>0</v>
      </c>
      <c r="Q544" s="215">
        <v>0.00010000000000000001</v>
      </c>
      <c r="R544" s="215">
        <f>Q544*H544</f>
        <v>0.0099025000000000016</v>
      </c>
      <c r="S544" s="215">
        <v>0</v>
      </c>
      <c r="T544" s="21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7" t="s">
        <v>175</v>
      </c>
      <c r="AT544" s="217" t="s">
        <v>155</v>
      </c>
      <c r="AU544" s="217" t="s">
        <v>86</v>
      </c>
      <c r="AY544" s="17" t="s">
        <v>152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7" t="s">
        <v>84</v>
      </c>
      <c r="BK544" s="218">
        <f>ROUND(I544*H544,2)</f>
        <v>0</v>
      </c>
      <c r="BL544" s="17" t="s">
        <v>175</v>
      </c>
      <c r="BM544" s="217" t="s">
        <v>1119</v>
      </c>
    </row>
    <row r="545" s="2" customFormat="1">
      <c r="A545" s="38"/>
      <c r="B545" s="39"/>
      <c r="C545" s="40"/>
      <c r="D545" s="219" t="s">
        <v>160</v>
      </c>
      <c r="E545" s="40"/>
      <c r="F545" s="220" t="s">
        <v>1120</v>
      </c>
      <c r="G545" s="40"/>
      <c r="H545" s="40"/>
      <c r="I545" s="221"/>
      <c r="J545" s="40"/>
      <c r="K545" s="40"/>
      <c r="L545" s="44"/>
      <c r="M545" s="222"/>
      <c r="N545" s="223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160</v>
      </c>
      <c r="AU545" s="17" t="s">
        <v>86</v>
      </c>
    </row>
    <row r="546" s="2" customFormat="1">
      <c r="A546" s="38"/>
      <c r="B546" s="39"/>
      <c r="C546" s="40"/>
      <c r="D546" s="224" t="s">
        <v>161</v>
      </c>
      <c r="E546" s="40"/>
      <c r="F546" s="225" t="s">
        <v>1121</v>
      </c>
      <c r="G546" s="40"/>
      <c r="H546" s="40"/>
      <c r="I546" s="221"/>
      <c r="J546" s="40"/>
      <c r="K546" s="40"/>
      <c r="L546" s="44"/>
      <c r="M546" s="222"/>
      <c r="N546" s="223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161</v>
      </c>
      <c r="AU546" s="17" t="s">
        <v>86</v>
      </c>
    </row>
    <row r="547" s="2" customFormat="1">
      <c r="A547" s="38"/>
      <c r="B547" s="39"/>
      <c r="C547" s="40"/>
      <c r="D547" s="219" t="s">
        <v>163</v>
      </c>
      <c r="E547" s="40"/>
      <c r="F547" s="226" t="s">
        <v>1122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163</v>
      </c>
      <c r="AU547" s="17" t="s">
        <v>86</v>
      </c>
    </row>
    <row r="548" s="13" customFormat="1">
      <c r="A548" s="13"/>
      <c r="B548" s="227"/>
      <c r="C548" s="228"/>
      <c r="D548" s="219" t="s">
        <v>237</v>
      </c>
      <c r="E548" s="229" t="s">
        <v>19</v>
      </c>
      <c r="F548" s="230" t="s">
        <v>1123</v>
      </c>
      <c r="G548" s="228"/>
      <c r="H548" s="231">
        <v>22.399999999999999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237</v>
      </c>
      <c r="AU548" s="237" t="s">
        <v>86</v>
      </c>
      <c r="AV548" s="13" t="s">
        <v>86</v>
      </c>
      <c r="AW548" s="13" t="s">
        <v>37</v>
      </c>
      <c r="AX548" s="13" t="s">
        <v>76</v>
      </c>
      <c r="AY548" s="237" t="s">
        <v>152</v>
      </c>
    </row>
    <row r="549" s="13" customFormat="1">
      <c r="A549" s="13"/>
      <c r="B549" s="227"/>
      <c r="C549" s="228"/>
      <c r="D549" s="219" t="s">
        <v>237</v>
      </c>
      <c r="E549" s="229" t="s">
        <v>19</v>
      </c>
      <c r="F549" s="230" t="s">
        <v>1124</v>
      </c>
      <c r="G549" s="228"/>
      <c r="H549" s="231">
        <v>76.625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237</v>
      </c>
      <c r="AU549" s="237" t="s">
        <v>86</v>
      </c>
      <c r="AV549" s="13" t="s">
        <v>86</v>
      </c>
      <c r="AW549" s="13" t="s">
        <v>37</v>
      </c>
      <c r="AX549" s="13" t="s">
        <v>76</v>
      </c>
      <c r="AY549" s="237" t="s">
        <v>152</v>
      </c>
    </row>
    <row r="550" s="14" customFormat="1">
      <c r="A550" s="14"/>
      <c r="B550" s="242"/>
      <c r="C550" s="243"/>
      <c r="D550" s="219" t="s">
        <v>237</v>
      </c>
      <c r="E550" s="244" t="s">
        <v>19</v>
      </c>
      <c r="F550" s="245" t="s">
        <v>302</v>
      </c>
      <c r="G550" s="243"/>
      <c r="H550" s="246">
        <v>99.025000000000006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237</v>
      </c>
      <c r="AU550" s="252" t="s">
        <v>86</v>
      </c>
      <c r="AV550" s="14" t="s">
        <v>175</v>
      </c>
      <c r="AW550" s="14" t="s">
        <v>37</v>
      </c>
      <c r="AX550" s="14" t="s">
        <v>84</v>
      </c>
      <c r="AY550" s="252" t="s">
        <v>152</v>
      </c>
    </row>
    <row r="551" s="2" customFormat="1" ht="24.15" customHeight="1">
      <c r="A551" s="38"/>
      <c r="B551" s="39"/>
      <c r="C551" s="205" t="s">
        <v>1125</v>
      </c>
      <c r="D551" s="205" t="s">
        <v>155</v>
      </c>
      <c r="E551" s="206" t="s">
        <v>1126</v>
      </c>
      <c r="F551" s="207" t="s">
        <v>1127</v>
      </c>
      <c r="G551" s="208" t="s">
        <v>291</v>
      </c>
      <c r="H551" s="209">
        <v>16.942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47</v>
      </c>
      <c r="O551" s="84"/>
      <c r="P551" s="215">
        <f>O551*H551</f>
        <v>0</v>
      </c>
      <c r="Q551" s="215">
        <v>0.0011999999999999999</v>
      </c>
      <c r="R551" s="215">
        <f>Q551*H551</f>
        <v>0.020330399999999998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175</v>
      </c>
      <c r="AT551" s="217" t="s">
        <v>155</v>
      </c>
      <c r="AU551" s="217" t="s">
        <v>86</v>
      </c>
      <c r="AY551" s="17" t="s">
        <v>152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84</v>
      </c>
      <c r="BK551" s="218">
        <f>ROUND(I551*H551,2)</f>
        <v>0</v>
      </c>
      <c r="BL551" s="17" t="s">
        <v>175</v>
      </c>
      <c r="BM551" s="217" t="s">
        <v>1128</v>
      </c>
    </row>
    <row r="552" s="2" customFormat="1">
      <c r="A552" s="38"/>
      <c r="B552" s="39"/>
      <c r="C552" s="40"/>
      <c r="D552" s="219" t="s">
        <v>160</v>
      </c>
      <c r="E552" s="40"/>
      <c r="F552" s="220" t="s">
        <v>1129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160</v>
      </c>
      <c r="AU552" s="17" t="s">
        <v>86</v>
      </c>
    </row>
    <row r="553" s="2" customFormat="1">
      <c r="A553" s="38"/>
      <c r="B553" s="39"/>
      <c r="C553" s="40"/>
      <c r="D553" s="224" t="s">
        <v>161</v>
      </c>
      <c r="E553" s="40"/>
      <c r="F553" s="225" t="s">
        <v>1130</v>
      </c>
      <c r="G553" s="40"/>
      <c r="H553" s="40"/>
      <c r="I553" s="221"/>
      <c r="J553" s="40"/>
      <c r="K553" s="40"/>
      <c r="L553" s="44"/>
      <c r="M553" s="222"/>
      <c r="N553" s="223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161</v>
      </c>
      <c r="AU553" s="17" t="s">
        <v>86</v>
      </c>
    </row>
    <row r="554" s="2" customFormat="1">
      <c r="A554" s="38"/>
      <c r="B554" s="39"/>
      <c r="C554" s="40"/>
      <c r="D554" s="219" t="s">
        <v>163</v>
      </c>
      <c r="E554" s="40"/>
      <c r="F554" s="226" t="s">
        <v>1131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163</v>
      </c>
      <c r="AU554" s="17" t="s">
        <v>86</v>
      </c>
    </row>
    <row r="555" s="13" customFormat="1">
      <c r="A555" s="13"/>
      <c r="B555" s="227"/>
      <c r="C555" s="228"/>
      <c r="D555" s="219" t="s">
        <v>237</v>
      </c>
      <c r="E555" s="229" t="s">
        <v>19</v>
      </c>
      <c r="F555" s="230" t="s">
        <v>1132</v>
      </c>
      <c r="G555" s="228"/>
      <c r="H555" s="231">
        <v>7.5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237</v>
      </c>
      <c r="AU555" s="237" t="s">
        <v>86</v>
      </c>
      <c r="AV555" s="13" t="s">
        <v>86</v>
      </c>
      <c r="AW555" s="13" t="s">
        <v>37</v>
      </c>
      <c r="AX555" s="13" t="s">
        <v>76</v>
      </c>
      <c r="AY555" s="237" t="s">
        <v>152</v>
      </c>
    </row>
    <row r="556" s="13" customFormat="1">
      <c r="A556" s="13"/>
      <c r="B556" s="227"/>
      <c r="C556" s="228"/>
      <c r="D556" s="219" t="s">
        <v>237</v>
      </c>
      <c r="E556" s="229" t="s">
        <v>19</v>
      </c>
      <c r="F556" s="230" t="s">
        <v>1133</v>
      </c>
      <c r="G556" s="228"/>
      <c r="H556" s="231">
        <v>9.4420000000000002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237</v>
      </c>
      <c r="AU556" s="237" t="s">
        <v>86</v>
      </c>
      <c r="AV556" s="13" t="s">
        <v>86</v>
      </c>
      <c r="AW556" s="13" t="s">
        <v>37</v>
      </c>
      <c r="AX556" s="13" t="s">
        <v>76</v>
      </c>
      <c r="AY556" s="237" t="s">
        <v>152</v>
      </c>
    </row>
    <row r="557" s="14" customFormat="1">
      <c r="A557" s="14"/>
      <c r="B557" s="242"/>
      <c r="C557" s="243"/>
      <c r="D557" s="219" t="s">
        <v>237</v>
      </c>
      <c r="E557" s="244" t="s">
        <v>19</v>
      </c>
      <c r="F557" s="245" t="s">
        <v>302</v>
      </c>
      <c r="G557" s="243"/>
      <c r="H557" s="246">
        <v>16.942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237</v>
      </c>
      <c r="AU557" s="252" t="s">
        <v>86</v>
      </c>
      <c r="AV557" s="14" t="s">
        <v>175</v>
      </c>
      <c r="AW557" s="14" t="s">
        <v>37</v>
      </c>
      <c r="AX557" s="14" t="s">
        <v>84</v>
      </c>
      <c r="AY557" s="252" t="s">
        <v>152</v>
      </c>
    </row>
    <row r="558" s="2" customFormat="1" ht="33" customHeight="1">
      <c r="A558" s="38"/>
      <c r="B558" s="39"/>
      <c r="C558" s="205" t="s">
        <v>1134</v>
      </c>
      <c r="D558" s="205" t="s">
        <v>155</v>
      </c>
      <c r="E558" s="206" t="s">
        <v>1135</v>
      </c>
      <c r="F558" s="207" t="s">
        <v>1136</v>
      </c>
      <c r="G558" s="208" t="s">
        <v>399</v>
      </c>
      <c r="H558" s="209">
        <v>401.39999999999998</v>
      </c>
      <c r="I558" s="210"/>
      <c r="J558" s="211">
        <f>ROUND(I558*H558,2)</f>
        <v>0</v>
      </c>
      <c r="K558" s="212"/>
      <c r="L558" s="44"/>
      <c r="M558" s="213" t="s">
        <v>19</v>
      </c>
      <c r="N558" s="214" t="s">
        <v>47</v>
      </c>
      <c r="O558" s="84"/>
      <c r="P558" s="215">
        <f>O558*H558</f>
        <v>0</v>
      </c>
      <c r="Q558" s="215">
        <v>0.15539952000000001</v>
      </c>
      <c r="R558" s="215">
        <f>Q558*H558</f>
        <v>62.377367327999998</v>
      </c>
      <c r="S558" s="215">
        <v>0</v>
      </c>
      <c r="T558" s="21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7" t="s">
        <v>175</v>
      </c>
      <c r="AT558" s="217" t="s">
        <v>155</v>
      </c>
      <c r="AU558" s="217" t="s">
        <v>86</v>
      </c>
      <c r="AY558" s="17" t="s">
        <v>152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7" t="s">
        <v>84</v>
      </c>
      <c r="BK558" s="218">
        <f>ROUND(I558*H558,2)</f>
        <v>0</v>
      </c>
      <c r="BL558" s="17" t="s">
        <v>175</v>
      </c>
      <c r="BM558" s="217" t="s">
        <v>1137</v>
      </c>
    </row>
    <row r="559" s="2" customFormat="1">
      <c r="A559" s="38"/>
      <c r="B559" s="39"/>
      <c r="C559" s="40"/>
      <c r="D559" s="219" t="s">
        <v>160</v>
      </c>
      <c r="E559" s="40"/>
      <c r="F559" s="220" t="s">
        <v>1138</v>
      </c>
      <c r="G559" s="40"/>
      <c r="H559" s="40"/>
      <c r="I559" s="221"/>
      <c r="J559" s="40"/>
      <c r="K559" s="40"/>
      <c r="L559" s="44"/>
      <c r="M559" s="222"/>
      <c r="N559" s="223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160</v>
      </c>
      <c r="AU559" s="17" t="s">
        <v>86</v>
      </c>
    </row>
    <row r="560" s="2" customFormat="1">
      <c r="A560" s="38"/>
      <c r="B560" s="39"/>
      <c r="C560" s="40"/>
      <c r="D560" s="224" t="s">
        <v>161</v>
      </c>
      <c r="E560" s="40"/>
      <c r="F560" s="225" t="s">
        <v>1139</v>
      </c>
      <c r="G560" s="40"/>
      <c r="H560" s="40"/>
      <c r="I560" s="221"/>
      <c r="J560" s="40"/>
      <c r="K560" s="40"/>
      <c r="L560" s="44"/>
      <c r="M560" s="222"/>
      <c r="N560" s="223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161</v>
      </c>
      <c r="AU560" s="17" t="s">
        <v>86</v>
      </c>
    </row>
    <row r="561" s="2" customFormat="1" ht="16.5" customHeight="1">
      <c r="A561" s="38"/>
      <c r="B561" s="39"/>
      <c r="C561" s="257" t="s">
        <v>1140</v>
      </c>
      <c r="D561" s="257" t="s">
        <v>686</v>
      </c>
      <c r="E561" s="258" t="s">
        <v>1141</v>
      </c>
      <c r="F561" s="259" t="s">
        <v>1142</v>
      </c>
      <c r="G561" s="260" t="s">
        <v>399</v>
      </c>
      <c r="H561" s="261">
        <v>409.428</v>
      </c>
      <c r="I561" s="262"/>
      <c r="J561" s="263">
        <f>ROUND(I561*H561,2)</f>
        <v>0</v>
      </c>
      <c r="K561" s="264"/>
      <c r="L561" s="265"/>
      <c r="M561" s="266" t="s">
        <v>19</v>
      </c>
      <c r="N561" s="267" t="s">
        <v>47</v>
      </c>
      <c r="O561" s="84"/>
      <c r="P561" s="215">
        <f>O561*H561</f>
        <v>0</v>
      </c>
      <c r="Q561" s="215">
        <v>0.040000000000000001</v>
      </c>
      <c r="R561" s="215">
        <f>Q561*H561</f>
        <v>16.377120000000001</v>
      </c>
      <c r="S561" s="215">
        <v>0</v>
      </c>
      <c r="T561" s="21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7" t="s">
        <v>197</v>
      </c>
      <c r="AT561" s="217" t="s">
        <v>686</v>
      </c>
      <c r="AU561" s="217" t="s">
        <v>86</v>
      </c>
      <c r="AY561" s="17" t="s">
        <v>152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7" t="s">
        <v>84</v>
      </c>
      <c r="BK561" s="218">
        <f>ROUND(I561*H561,2)</f>
        <v>0</v>
      </c>
      <c r="BL561" s="17" t="s">
        <v>175</v>
      </c>
      <c r="BM561" s="217" t="s">
        <v>1143</v>
      </c>
    </row>
    <row r="562" s="2" customFormat="1">
      <c r="A562" s="38"/>
      <c r="B562" s="39"/>
      <c r="C562" s="40"/>
      <c r="D562" s="219" t="s">
        <v>160</v>
      </c>
      <c r="E562" s="40"/>
      <c r="F562" s="220" t="s">
        <v>1142</v>
      </c>
      <c r="G562" s="40"/>
      <c r="H562" s="40"/>
      <c r="I562" s="221"/>
      <c r="J562" s="40"/>
      <c r="K562" s="40"/>
      <c r="L562" s="44"/>
      <c r="M562" s="222"/>
      <c r="N562" s="223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160</v>
      </c>
      <c r="AU562" s="17" t="s">
        <v>86</v>
      </c>
    </row>
    <row r="563" s="2" customFormat="1">
      <c r="A563" s="38"/>
      <c r="B563" s="39"/>
      <c r="C563" s="40"/>
      <c r="D563" s="219" t="s">
        <v>163</v>
      </c>
      <c r="E563" s="40"/>
      <c r="F563" s="226" t="s">
        <v>1144</v>
      </c>
      <c r="G563" s="40"/>
      <c r="H563" s="40"/>
      <c r="I563" s="221"/>
      <c r="J563" s="40"/>
      <c r="K563" s="40"/>
      <c r="L563" s="44"/>
      <c r="M563" s="222"/>
      <c r="N563" s="223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163</v>
      </c>
      <c r="AU563" s="17" t="s">
        <v>86</v>
      </c>
    </row>
    <row r="564" s="13" customFormat="1">
      <c r="A564" s="13"/>
      <c r="B564" s="227"/>
      <c r="C564" s="228"/>
      <c r="D564" s="219" t="s">
        <v>237</v>
      </c>
      <c r="E564" s="229" t="s">
        <v>19</v>
      </c>
      <c r="F564" s="230" t="s">
        <v>1145</v>
      </c>
      <c r="G564" s="228"/>
      <c r="H564" s="231">
        <v>401.39999999999998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237</v>
      </c>
      <c r="AU564" s="237" t="s">
        <v>86</v>
      </c>
      <c r="AV564" s="13" t="s">
        <v>86</v>
      </c>
      <c r="AW564" s="13" t="s">
        <v>37</v>
      </c>
      <c r="AX564" s="13" t="s">
        <v>84</v>
      </c>
      <c r="AY564" s="237" t="s">
        <v>152</v>
      </c>
    </row>
    <row r="565" s="13" customFormat="1">
      <c r="A565" s="13"/>
      <c r="B565" s="227"/>
      <c r="C565" s="228"/>
      <c r="D565" s="219" t="s">
        <v>237</v>
      </c>
      <c r="E565" s="228"/>
      <c r="F565" s="230" t="s">
        <v>1146</v>
      </c>
      <c r="G565" s="228"/>
      <c r="H565" s="231">
        <v>409.428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237</v>
      </c>
      <c r="AU565" s="237" t="s">
        <v>86</v>
      </c>
      <c r="AV565" s="13" t="s">
        <v>86</v>
      </c>
      <c r="AW565" s="13" t="s">
        <v>4</v>
      </c>
      <c r="AX565" s="13" t="s">
        <v>84</v>
      </c>
      <c r="AY565" s="237" t="s">
        <v>152</v>
      </c>
    </row>
    <row r="566" s="2" customFormat="1" ht="33" customHeight="1">
      <c r="A566" s="38"/>
      <c r="B566" s="39"/>
      <c r="C566" s="205" t="s">
        <v>1147</v>
      </c>
      <c r="D566" s="205" t="s">
        <v>155</v>
      </c>
      <c r="E566" s="206" t="s">
        <v>1148</v>
      </c>
      <c r="F566" s="207" t="s">
        <v>1149</v>
      </c>
      <c r="G566" s="208" t="s">
        <v>399</v>
      </c>
      <c r="H566" s="209">
        <v>627</v>
      </c>
      <c r="I566" s="210"/>
      <c r="J566" s="211">
        <f>ROUND(I566*H566,2)</f>
        <v>0</v>
      </c>
      <c r="K566" s="212"/>
      <c r="L566" s="44"/>
      <c r="M566" s="213" t="s">
        <v>19</v>
      </c>
      <c r="N566" s="214" t="s">
        <v>47</v>
      </c>
      <c r="O566" s="84"/>
      <c r="P566" s="215">
        <f>O566*H566</f>
        <v>0</v>
      </c>
      <c r="Q566" s="215">
        <v>0.12949959999999999</v>
      </c>
      <c r="R566" s="215">
        <f>Q566*H566</f>
        <v>81.196249199999997</v>
      </c>
      <c r="S566" s="215">
        <v>0</v>
      </c>
      <c r="T566" s="21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17" t="s">
        <v>175</v>
      </c>
      <c r="AT566" s="217" t="s">
        <v>155</v>
      </c>
      <c r="AU566" s="217" t="s">
        <v>86</v>
      </c>
      <c r="AY566" s="17" t="s">
        <v>152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7" t="s">
        <v>84</v>
      </c>
      <c r="BK566" s="218">
        <f>ROUND(I566*H566,2)</f>
        <v>0</v>
      </c>
      <c r="BL566" s="17" t="s">
        <v>175</v>
      </c>
      <c r="BM566" s="217" t="s">
        <v>1150</v>
      </c>
    </row>
    <row r="567" s="2" customFormat="1">
      <c r="A567" s="38"/>
      <c r="B567" s="39"/>
      <c r="C567" s="40"/>
      <c r="D567" s="219" t="s">
        <v>160</v>
      </c>
      <c r="E567" s="40"/>
      <c r="F567" s="220" t="s">
        <v>1151</v>
      </c>
      <c r="G567" s="40"/>
      <c r="H567" s="40"/>
      <c r="I567" s="221"/>
      <c r="J567" s="40"/>
      <c r="K567" s="40"/>
      <c r="L567" s="44"/>
      <c r="M567" s="222"/>
      <c r="N567" s="223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160</v>
      </c>
      <c r="AU567" s="17" t="s">
        <v>86</v>
      </c>
    </row>
    <row r="568" s="2" customFormat="1">
      <c r="A568" s="38"/>
      <c r="B568" s="39"/>
      <c r="C568" s="40"/>
      <c r="D568" s="224" t="s">
        <v>161</v>
      </c>
      <c r="E568" s="40"/>
      <c r="F568" s="225" t="s">
        <v>1152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161</v>
      </c>
      <c r="AU568" s="17" t="s">
        <v>86</v>
      </c>
    </row>
    <row r="569" s="2" customFormat="1" ht="16.5" customHeight="1">
      <c r="A569" s="38"/>
      <c r="B569" s="39"/>
      <c r="C569" s="257" t="s">
        <v>1153</v>
      </c>
      <c r="D569" s="257" t="s">
        <v>686</v>
      </c>
      <c r="E569" s="258" t="s">
        <v>1154</v>
      </c>
      <c r="F569" s="259" t="s">
        <v>1155</v>
      </c>
      <c r="G569" s="260" t="s">
        <v>399</v>
      </c>
      <c r="H569" s="261">
        <v>639.53999999999996</v>
      </c>
      <c r="I569" s="262"/>
      <c r="J569" s="263">
        <f>ROUND(I569*H569,2)</f>
        <v>0</v>
      </c>
      <c r="K569" s="264"/>
      <c r="L569" s="265"/>
      <c r="M569" s="266" t="s">
        <v>19</v>
      </c>
      <c r="N569" s="267" t="s">
        <v>47</v>
      </c>
      <c r="O569" s="84"/>
      <c r="P569" s="215">
        <f>O569*H569</f>
        <v>0</v>
      </c>
      <c r="Q569" s="215">
        <v>0.056120000000000003</v>
      </c>
      <c r="R569" s="215">
        <f>Q569*H569</f>
        <v>35.890984799999998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197</v>
      </c>
      <c r="AT569" s="217" t="s">
        <v>686</v>
      </c>
      <c r="AU569" s="217" t="s">
        <v>86</v>
      </c>
      <c r="AY569" s="17" t="s">
        <v>152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84</v>
      </c>
      <c r="BK569" s="218">
        <f>ROUND(I569*H569,2)</f>
        <v>0</v>
      </c>
      <c r="BL569" s="17" t="s">
        <v>175</v>
      </c>
      <c r="BM569" s="217" t="s">
        <v>1156</v>
      </c>
    </row>
    <row r="570" s="2" customFormat="1">
      <c r="A570" s="38"/>
      <c r="B570" s="39"/>
      <c r="C570" s="40"/>
      <c r="D570" s="219" t="s">
        <v>160</v>
      </c>
      <c r="E570" s="40"/>
      <c r="F570" s="220" t="s">
        <v>1155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160</v>
      </c>
      <c r="AU570" s="17" t="s">
        <v>86</v>
      </c>
    </row>
    <row r="571" s="2" customFormat="1">
      <c r="A571" s="38"/>
      <c r="B571" s="39"/>
      <c r="C571" s="40"/>
      <c r="D571" s="219" t="s">
        <v>163</v>
      </c>
      <c r="E571" s="40"/>
      <c r="F571" s="226" t="s">
        <v>1157</v>
      </c>
      <c r="G571" s="40"/>
      <c r="H571" s="40"/>
      <c r="I571" s="221"/>
      <c r="J571" s="40"/>
      <c r="K571" s="40"/>
      <c r="L571" s="44"/>
      <c r="M571" s="222"/>
      <c r="N571" s="223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163</v>
      </c>
      <c r="AU571" s="17" t="s">
        <v>86</v>
      </c>
    </row>
    <row r="572" s="13" customFormat="1">
      <c r="A572" s="13"/>
      <c r="B572" s="227"/>
      <c r="C572" s="228"/>
      <c r="D572" s="219" t="s">
        <v>237</v>
      </c>
      <c r="E572" s="229" t="s">
        <v>19</v>
      </c>
      <c r="F572" s="230" t="s">
        <v>1158</v>
      </c>
      <c r="G572" s="228"/>
      <c r="H572" s="231">
        <v>627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237</v>
      </c>
      <c r="AU572" s="237" t="s">
        <v>86</v>
      </c>
      <c r="AV572" s="13" t="s">
        <v>86</v>
      </c>
      <c r="AW572" s="13" t="s">
        <v>37</v>
      </c>
      <c r="AX572" s="13" t="s">
        <v>84</v>
      </c>
      <c r="AY572" s="237" t="s">
        <v>152</v>
      </c>
    </row>
    <row r="573" s="13" customFormat="1">
      <c r="A573" s="13"/>
      <c r="B573" s="227"/>
      <c r="C573" s="228"/>
      <c r="D573" s="219" t="s">
        <v>237</v>
      </c>
      <c r="E573" s="228"/>
      <c r="F573" s="230" t="s">
        <v>1159</v>
      </c>
      <c r="G573" s="228"/>
      <c r="H573" s="231">
        <v>639.53999999999996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237</v>
      </c>
      <c r="AU573" s="237" t="s">
        <v>86</v>
      </c>
      <c r="AV573" s="13" t="s">
        <v>86</v>
      </c>
      <c r="AW573" s="13" t="s">
        <v>4</v>
      </c>
      <c r="AX573" s="13" t="s">
        <v>84</v>
      </c>
      <c r="AY573" s="237" t="s">
        <v>152</v>
      </c>
    </row>
    <row r="574" s="2" customFormat="1" ht="24.15" customHeight="1">
      <c r="A574" s="38"/>
      <c r="B574" s="39"/>
      <c r="C574" s="205" t="s">
        <v>1160</v>
      </c>
      <c r="D574" s="205" t="s">
        <v>155</v>
      </c>
      <c r="E574" s="206" t="s">
        <v>1161</v>
      </c>
      <c r="F574" s="207" t="s">
        <v>1162</v>
      </c>
      <c r="G574" s="208" t="s">
        <v>399</v>
      </c>
      <c r="H574" s="209">
        <v>24.344999999999999</v>
      </c>
      <c r="I574" s="210"/>
      <c r="J574" s="211">
        <f>ROUND(I574*H574,2)</f>
        <v>0</v>
      </c>
      <c r="K574" s="212"/>
      <c r="L574" s="44"/>
      <c r="M574" s="213" t="s">
        <v>19</v>
      </c>
      <c r="N574" s="214" t="s">
        <v>47</v>
      </c>
      <c r="O574" s="84"/>
      <c r="P574" s="215">
        <f>O574*H574</f>
        <v>0</v>
      </c>
      <c r="Q574" s="215">
        <v>0.0001103</v>
      </c>
      <c r="R574" s="215">
        <f>Q574*H574</f>
        <v>0.0026852535</v>
      </c>
      <c r="S574" s="215">
        <v>0</v>
      </c>
      <c r="T574" s="21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7" t="s">
        <v>175</v>
      </c>
      <c r="AT574" s="217" t="s">
        <v>155</v>
      </c>
      <c r="AU574" s="217" t="s">
        <v>86</v>
      </c>
      <c r="AY574" s="17" t="s">
        <v>152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7" t="s">
        <v>84</v>
      </c>
      <c r="BK574" s="218">
        <f>ROUND(I574*H574,2)</f>
        <v>0</v>
      </c>
      <c r="BL574" s="17" t="s">
        <v>175</v>
      </c>
      <c r="BM574" s="217" t="s">
        <v>1163</v>
      </c>
    </row>
    <row r="575" s="2" customFormat="1">
      <c r="A575" s="38"/>
      <c r="B575" s="39"/>
      <c r="C575" s="40"/>
      <c r="D575" s="219" t="s">
        <v>160</v>
      </c>
      <c r="E575" s="40"/>
      <c r="F575" s="220" t="s">
        <v>1164</v>
      </c>
      <c r="G575" s="40"/>
      <c r="H575" s="40"/>
      <c r="I575" s="221"/>
      <c r="J575" s="40"/>
      <c r="K575" s="40"/>
      <c r="L575" s="44"/>
      <c r="M575" s="222"/>
      <c r="N575" s="223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160</v>
      </c>
      <c r="AU575" s="17" t="s">
        <v>86</v>
      </c>
    </row>
    <row r="576" s="2" customFormat="1">
      <c r="A576" s="38"/>
      <c r="B576" s="39"/>
      <c r="C576" s="40"/>
      <c r="D576" s="224" t="s">
        <v>161</v>
      </c>
      <c r="E576" s="40"/>
      <c r="F576" s="225" t="s">
        <v>1165</v>
      </c>
      <c r="G576" s="40"/>
      <c r="H576" s="40"/>
      <c r="I576" s="221"/>
      <c r="J576" s="40"/>
      <c r="K576" s="40"/>
      <c r="L576" s="44"/>
      <c r="M576" s="222"/>
      <c r="N576" s="223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161</v>
      </c>
      <c r="AU576" s="17" t="s">
        <v>86</v>
      </c>
    </row>
    <row r="577" s="2" customFormat="1">
      <c r="A577" s="38"/>
      <c r="B577" s="39"/>
      <c r="C577" s="40"/>
      <c r="D577" s="219" t="s">
        <v>163</v>
      </c>
      <c r="E577" s="40"/>
      <c r="F577" s="226" t="s">
        <v>1166</v>
      </c>
      <c r="G577" s="40"/>
      <c r="H577" s="40"/>
      <c r="I577" s="221"/>
      <c r="J577" s="40"/>
      <c r="K577" s="40"/>
      <c r="L577" s="44"/>
      <c r="M577" s="222"/>
      <c r="N577" s="223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163</v>
      </c>
      <c r="AU577" s="17" t="s">
        <v>86</v>
      </c>
    </row>
    <row r="578" s="13" customFormat="1">
      <c r="A578" s="13"/>
      <c r="B578" s="227"/>
      <c r="C578" s="228"/>
      <c r="D578" s="219" t="s">
        <v>237</v>
      </c>
      <c r="E578" s="229" t="s">
        <v>19</v>
      </c>
      <c r="F578" s="230" t="s">
        <v>1167</v>
      </c>
      <c r="G578" s="228"/>
      <c r="H578" s="231">
        <v>24.344999999999999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237</v>
      </c>
      <c r="AU578" s="237" t="s">
        <v>86</v>
      </c>
      <c r="AV578" s="13" t="s">
        <v>86</v>
      </c>
      <c r="AW578" s="13" t="s">
        <v>37</v>
      </c>
      <c r="AX578" s="13" t="s">
        <v>84</v>
      </c>
      <c r="AY578" s="237" t="s">
        <v>152</v>
      </c>
    </row>
    <row r="579" s="2" customFormat="1" ht="16.5" customHeight="1">
      <c r="A579" s="38"/>
      <c r="B579" s="39"/>
      <c r="C579" s="205" t="s">
        <v>1168</v>
      </c>
      <c r="D579" s="205" t="s">
        <v>155</v>
      </c>
      <c r="E579" s="206" t="s">
        <v>1169</v>
      </c>
      <c r="F579" s="207" t="s">
        <v>1170</v>
      </c>
      <c r="G579" s="208" t="s">
        <v>399</v>
      </c>
      <c r="H579" s="209">
        <v>48.689999999999998</v>
      </c>
      <c r="I579" s="210"/>
      <c r="J579" s="211">
        <f>ROUND(I579*H579,2)</f>
        <v>0</v>
      </c>
      <c r="K579" s="212"/>
      <c r="L579" s="44"/>
      <c r="M579" s="213" t="s">
        <v>19</v>
      </c>
      <c r="N579" s="214" t="s">
        <v>47</v>
      </c>
      <c r="O579" s="84"/>
      <c r="P579" s="215">
        <f>O579*H579</f>
        <v>0</v>
      </c>
      <c r="Q579" s="215">
        <v>1.2950000000000001E-06</v>
      </c>
      <c r="R579" s="215">
        <f>Q579*H579</f>
        <v>6.3053550000000006E-05</v>
      </c>
      <c r="S579" s="215">
        <v>0</v>
      </c>
      <c r="T579" s="21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7" t="s">
        <v>175</v>
      </c>
      <c r="AT579" s="217" t="s">
        <v>155</v>
      </c>
      <c r="AU579" s="217" t="s">
        <v>86</v>
      </c>
      <c r="AY579" s="17" t="s">
        <v>152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7" t="s">
        <v>84</v>
      </c>
      <c r="BK579" s="218">
        <f>ROUND(I579*H579,2)</f>
        <v>0</v>
      </c>
      <c r="BL579" s="17" t="s">
        <v>175</v>
      </c>
      <c r="BM579" s="217" t="s">
        <v>1171</v>
      </c>
    </row>
    <row r="580" s="2" customFormat="1">
      <c r="A580" s="38"/>
      <c r="B580" s="39"/>
      <c r="C580" s="40"/>
      <c r="D580" s="219" t="s">
        <v>160</v>
      </c>
      <c r="E580" s="40"/>
      <c r="F580" s="220" t="s">
        <v>1172</v>
      </c>
      <c r="G580" s="40"/>
      <c r="H580" s="40"/>
      <c r="I580" s="221"/>
      <c r="J580" s="40"/>
      <c r="K580" s="40"/>
      <c r="L580" s="44"/>
      <c r="M580" s="222"/>
      <c r="N580" s="223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160</v>
      </c>
      <c r="AU580" s="17" t="s">
        <v>86</v>
      </c>
    </row>
    <row r="581" s="2" customFormat="1">
      <c r="A581" s="38"/>
      <c r="B581" s="39"/>
      <c r="C581" s="40"/>
      <c r="D581" s="224" t="s">
        <v>161</v>
      </c>
      <c r="E581" s="40"/>
      <c r="F581" s="225" t="s">
        <v>1173</v>
      </c>
      <c r="G581" s="40"/>
      <c r="H581" s="40"/>
      <c r="I581" s="221"/>
      <c r="J581" s="40"/>
      <c r="K581" s="40"/>
      <c r="L581" s="44"/>
      <c r="M581" s="222"/>
      <c r="N581" s="223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161</v>
      </c>
      <c r="AU581" s="17" t="s">
        <v>86</v>
      </c>
    </row>
    <row r="582" s="2" customFormat="1">
      <c r="A582" s="38"/>
      <c r="B582" s="39"/>
      <c r="C582" s="40"/>
      <c r="D582" s="219" t="s">
        <v>163</v>
      </c>
      <c r="E582" s="40"/>
      <c r="F582" s="226" t="s">
        <v>1174</v>
      </c>
      <c r="G582" s="40"/>
      <c r="H582" s="40"/>
      <c r="I582" s="221"/>
      <c r="J582" s="40"/>
      <c r="K582" s="40"/>
      <c r="L582" s="44"/>
      <c r="M582" s="222"/>
      <c r="N582" s="223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163</v>
      </c>
      <c r="AU582" s="17" t="s">
        <v>86</v>
      </c>
    </row>
    <row r="583" s="13" customFormat="1">
      <c r="A583" s="13"/>
      <c r="B583" s="227"/>
      <c r="C583" s="228"/>
      <c r="D583" s="219" t="s">
        <v>237</v>
      </c>
      <c r="E583" s="229" t="s">
        <v>19</v>
      </c>
      <c r="F583" s="230" t="s">
        <v>1175</v>
      </c>
      <c r="G583" s="228"/>
      <c r="H583" s="231">
        <v>48.689999999999998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237</v>
      </c>
      <c r="AU583" s="237" t="s">
        <v>86</v>
      </c>
      <c r="AV583" s="13" t="s">
        <v>86</v>
      </c>
      <c r="AW583" s="13" t="s">
        <v>37</v>
      </c>
      <c r="AX583" s="13" t="s">
        <v>76</v>
      </c>
      <c r="AY583" s="237" t="s">
        <v>152</v>
      </c>
    </row>
    <row r="584" s="14" customFormat="1">
      <c r="A584" s="14"/>
      <c r="B584" s="242"/>
      <c r="C584" s="243"/>
      <c r="D584" s="219" t="s">
        <v>237</v>
      </c>
      <c r="E584" s="244" t="s">
        <v>19</v>
      </c>
      <c r="F584" s="245" t="s">
        <v>302</v>
      </c>
      <c r="G584" s="243"/>
      <c r="H584" s="246">
        <v>48.689999999999998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237</v>
      </c>
      <c r="AU584" s="252" t="s">
        <v>86</v>
      </c>
      <c r="AV584" s="14" t="s">
        <v>175</v>
      </c>
      <c r="AW584" s="14" t="s">
        <v>37</v>
      </c>
      <c r="AX584" s="14" t="s">
        <v>84</v>
      </c>
      <c r="AY584" s="252" t="s">
        <v>152</v>
      </c>
    </row>
    <row r="585" s="2" customFormat="1" ht="24.15" customHeight="1">
      <c r="A585" s="38"/>
      <c r="B585" s="39"/>
      <c r="C585" s="205" t="s">
        <v>1176</v>
      </c>
      <c r="D585" s="205" t="s">
        <v>155</v>
      </c>
      <c r="E585" s="206" t="s">
        <v>1177</v>
      </c>
      <c r="F585" s="207" t="s">
        <v>1178</v>
      </c>
      <c r="G585" s="208" t="s">
        <v>399</v>
      </c>
      <c r="H585" s="209">
        <v>176.654</v>
      </c>
      <c r="I585" s="210"/>
      <c r="J585" s="211">
        <f>ROUND(I585*H585,2)</f>
        <v>0</v>
      </c>
      <c r="K585" s="212"/>
      <c r="L585" s="44"/>
      <c r="M585" s="213" t="s">
        <v>19</v>
      </c>
      <c r="N585" s="214" t="s">
        <v>47</v>
      </c>
      <c r="O585" s="84"/>
      <c r="P585" s="215">
        <f>O585*H585</f>
        <v>0</v>
      </c>
      <c r="Q585" s="215">
        <v>0.29220869999999999</v>
      </c>
      <c r="R585" s="215">
        <f>Q585*H585</f>
        <v>51.619835689799999</v>
      </c>
      <c r="S585" s="215">
        <v>0</v>
      </c>
      <c r="T585" s="21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7" t="s">
        <v>175</v>
      </c>
      <c r="AT585" s="217" t="s">
        <v>155</v>
      </c>
      <c r="AU585" s="217" t="s">
        <v>86</v>
      </c>
      <c r="AY585" s="17" t="s">
        <v>152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7" t="s">
        <v>84</v>
      </c>
      <c r="BK585" s="218">
        <f>ROUND(I585*H585,2)</f>
        <v>0</v>
      </c>
      <c r="BL585" s="17" t="s">
        <v>175</v>
      </c>
      <c r="BM585" s="217" t="s">
        <v>1179</v>
      </c>
    </row>
    <row r="586" s="2" customFormat="1">
      <c r="A586" s="38"/>
      <c r="B586" s="39"/>
      <c r="C586" s="40"/>
      <c r="D586" s="219" t="s">
        <v>160</v>
      </c>
      <c r="E586" s="40"/>
      <c r="F586" s="220" t="s">
        <v>1180</v>
      </c>
      <c r="G586" s="40"/>
      <c r="H586" s="40"/>
      <c r="I586" s="221"/>
      <c r="J586" s="40"/>
      <c r="K586" s="40"/>
      <c r="L586" s="44"/>
      <c r="M586" s="222"/>
      <c r="N586" s="223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160</v>
      </c>
      <c r="AU586" s="17" t="s">
        <v>86</v>
      </c>
    </row>
    <row r="587" s="2" customFormat="1">
      <c r="A587" s="38"/>
      <c r="B587" s="39"/>
      <c r="C587" s="40"/>
      <c r="D587" s="224" t="s">
        <v>161</v>
      </c>
      <c r="E587" s="40"/>
      <c r="F587" s="225" t="s">
        <v>1181</v>
      </c>
      <c r="G587" s="40"/>
      <c r="H587" s="40"/>
      <c r="I587" s="221"/>
      <c r="J587" s="40"/>
      <c r="K587" s="40"/>
      <c r="L587" s="44"/>
      <c r="M587" s="222"/>
      <c r="N587" s="223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161</v>
      </c>
      <c r="AU587" s="17" t="s">
        <v>86</v>
      </c>
    </row>
    <row r="588" s="2" customFormat="1" ht="24.15" customHeight="1">
      <c r="A588" s="38"/>
      <c r="B588" s="39"/>
      <c r="C588" s="257" t="s">
        <v>1182</v>
      </c>
      <c r="D588" s="257" t="s">
        <v>686</v>
      </c>
      <c r="E588" s="258" t="s">
        <v>1183</v>
      </c>
      <c r="F588" s="259" t="s">
        <v>1184</v>
      </c>
      <c r="G588" s="260" t="s">
        <v>399</v>
      </c>
      <c r="H588" s="261">
        <v>173.19999999999999</v>
      </c>
      <c r="I588" s="262"/>
      <c r="J588" s="263">
        <f>ROUND(I588*H588,2)</f>
        <v>0</v>
      </c>
      <c r="K588" s="264"/>
      <c r="L588" s="265"/>
      <c r="M588" s="266" t="s">
        <v>19</v>
      </c>
      <c r="N588" s="267" t="s">
        <v>47</v>
      </c>
      <c r="O588" s="84"/>
      <c r="P588" s="215">
        <f>O588*H588</f>
        <v>0</v>
      </c>
      <c r="Q588" s="215">
        <v>0.015599999999999999</v>
      </c>
      <c r="R588" s="215">
        <f>Q588*H588</f>
        <v>2.7019199999999999</v>
      </c>
      <c r="S588" s="215">
        <v>0</v>
      </c>
      <c r="T588" s="21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17" t="s">
        <v>197</v>
      </c>
      <c r="AT588" s="217" t="s">
        <v>686</v>
      </c>
      <c r="AU588" s="217" t="s">
        <v>86</v>
      </c>
      <c r="AY588" s="17" t="s">
        <v>152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7" t="s">
        <v>84</v>
      </c>
      <c r="BK588" s="218">
        <f>ROUND(I588*H588,2)</f>
        <v>0</v>
      </c>
      <c r="BL588" s="17" t="s">
        <v>175</v>
      </c>
      <c r="BM588" s="217" t="s">
        <v>1185</v>
      </c>
    </row>
    <row r="589" s="2" customFormat="1">
      <c r="A589" s="38"/>
      <c r="B589" s="39"/>
      <c r="C589" s="40"/>
      <c r="D589" s="219" t="s">
        <v>160</v>
      </c>
      <c r="E589" s="40"/>
      <c r="F589" s="220" t="s">
        <v>1184</v>
      </c>
      <c r="G589" s="40"/>
      <c r="H589" s="40"/>
      <c r="I589" s="221"/>
      <c r="J589" s="40"/>
      <c r="K589" s="40"/>
      <c r="L589" s="44"/>
      <c r="M589" s="222"/>
      <c r="N589" s="223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160</v>
      </c>
      <c r="AU589" s="17" t="s">
        <v>86</v>
      </c>
    </row>
    <row r="590" s="2" customFormat="1">
      <c r="A590" s="38"/>
      <c r="B590" s="39"/>
      <c r="C590" s="40"/>
      <c r="D590" s="219" t="s">
        <v>163</v>
      </c>
      <c r="E590" s="40"/>
      <c r="F590" s="226" t="s">
        <v>801</v>
      </c>
      <c r="G590" s="40"/>
      <c r="H590" s="40"/>
      <c r="I590" s="221"/>
      <c r="J590" s="40"/>
      <c r="K590" s="40"/>
      <c r="L590" s="44"/>
      <c r="M590" s="222"/>
      <c r="N590" s="223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163</v>
      </c>
      <c r="AU590" s="17" t="s">
        <v>86</v>
      </c>
    </row>
    <row r="591" s="13" customFormat="1">
      <c r="A591" s="13"/>
      <c r="B591" s="227"/>
      <c r="C591" s="228"/>
      <c r="D591" s="219" t="s">
        <v>237</v>
      </c>
      <c r="E591" s="229" t="s">
        <v>19</v>
      </c>
      <c r="F591" s="230" t="s">
        <v>1186</v>
      </c>
      <c r="G591" s="228"/>
      <c r="H591" s="231">
        <v>173.19999999999999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237</v>
      </c>
      <c r="AU591" s="237" t="s">
        <v>86</v>
      </c>
      <c r="AV591" s="13" t="s">
        <v>86</v>
      </c>
      <c r="AW591" s="13" t="s">
        <v>37</v>
      </c>
      <c r="AX591" s="13" t="s">
        <v>84</v>
      </c>
      <c r="AY591" s="237" t="s">
        <v>152</v>
      </c>
    </row>
    <row r="592" s="2" customFormat="1" ht="21.75" customHeight="1">
      <c r="A592" s="38"/>
      <c r="B592" s="39"/>
      <c r="C592" s="257" t="s">
        <v>1187</v>
      </c>
      <c r="D592" s="257" t="s">
        <v>686</v>
      </c>
      <c r="E592" s="258" t="s">
        <v>1188</v>
      </c>
      <c r="F592" s="259" t="s">
        <v>1189</v>
      </c>
      <c r="G592" s="260" t="s">
        <v>311</v>
      </c>
      <c r="H592" s="261">
        <v>7</v>
      </c>
      <c r="I592" s="262"/>
      <c r="J592" s="263">
        <f>ROUND(I592*H592,2)</f>
        <v>0</v>
      </c>
      <c r="K592" s="264"/>
      <c r="L592" s="265"/>
      <c r="M592" s="266" t="s">
        <v>19</v>
      </c>
      <c r="N592" s="267" t="s">
        <v>47</v>
      </c>
      <c r="O592" s="84"/>
      <c r="P592" s="215">
        <f>O592*H592</f>
        <v>0</v>
      </c>
      <c r="Q592" s="215">
        <v>0.0046499999999999996</v>
      </c>
      <c r="R592" s="215">
        <f>Q592*H592</f>
        <v>0.032549999999999996</v>
      </c>
      <c r="S592" s="215">
        <v>0</v>
      </c>
      <c r="T592" s="21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7" t="s">
        <v>197</v>
      </c>
      <c r="AT592" s="217" t="s">
        <v>686</v>
      </c>
      <c r="AU592" s="217" t="s">
        <v>86</v>
      </c>
      <c r="AY592" s="17" t="s">
        <v>152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7" t="s">
        <v>84</v>
      </c>
      <c r="BK592" s="218">
        <f>ROUND(I592*H592,2)</f>
        <v>0</v>
      </c>
      <c r="BL592" s="17" t="s">
        <v>175</v>
      </c>
      <c r="BM592" s="217" t="s">
        <v>1190</v>
      </c>
    </row>
    <row r="593" s="2" customFormat="1">
      <c r="A593" s="38"/>
      <c r="B593" s="39"/>
      <c r="C593" s="40"/>
      <c r="D593" s="219" t="s">
        <v>160</v>
      </c>
      <c r="E593" s="40"/>
      <c r="F593" s="220" t="s">
        <v>1189</v>
      </c>
      <c r="G593" s="40"/>
      <c r="H593" s="40"/>
      <c r="I593" s="221"/>
      <c r="J593" s="40"/>
      <c r="K593" s="40"/>
      <c r="L593" s="44"/>
      <c r="M593" s="222"/>
      <c r="N593" s="223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160</v>
      </c>
      <c r="AU593" s="17" t="s">
        <v>86</v>
      </c>
    </row>
    <row r="594" s="2" customFormat="1">
      <c r="A594" s="38"/>
      <c r="B594" s="39"/>
      <c r="C594" s="40"/>
      <c r="D594" s="219" t="s">
        <v>163</v>
      </c>
      <c r="E594" s="40"/>
      <c r="F594" s="226" t="s">
        <v>1191</v>
      </c>
      <c r="G594" s="40"/>
      <c r="H594" s="40"/>
      <c r="I594" s="221"/>
      <c r="J594" s="40"/>
      <c r="K594" s="40"/>
      <c r="L594" s="44"/>
      <c r="M594" s="222"/>
      <c r="N594" s="223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163</v>
      </c>
      <c r="AU594" s="17" t="s">
        <v>86</v>
      </c>
    </row>
    <row r="595" s="13" customFormat="1">
      <c r="A595" s="13"/>
      <c r="B595" s="227"/>
      <c r="C595" s="228"/>
      <c r="D595" s="219" t="s">
        <v>237</v>
      </c>
      <c r="E595" s="229" t="s">
        <v>19</v>
      </c>
      <c r="F595" s="230" t="s">
        <v>191</v>
      </c>
      <c r="G595" s="228"/>
      <c r="H595" s="231">
        <v>7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237</v>
      </c>
      <c r="AU595" s="237" t="s">
        <v>86</v>
      </c>
      <c r="AV595" s="13" t="s">
        <v>86</v>
      </c>
      <c r="AW595" s="13" t="s">
        <v>37</v>
      </c>
      <c r="AX595" s="13" t="s">
        <v>84</v>
      </c>
      <c r="AY595" s="237" t="s">
        <v>152</v>
      </c>
    </row>
    <row r="596" s="2" customFormat="1" ht="16.5" customHeight="1">
      <c r="A596" s="38"/>
      <c r="B596" s="39"/>
      <c r="C596" s="205" t="s">
        <v>1192</v>
      </c>
      <c r="D596" s="205" t="s">
        <v>155</v>
      </c>
      <c r="E596" s="206" t="s">
        <v>1193</v>
      </c>
      <c r="F596" s="207" t="s">
        <v>1194</v>
      </c>
      <c r="G596" s="208" t="s">
        <v>291</v>
      </c>
      <c r="H596" s="209">
        <v>15</v>
      </c>
      <c r="I596" s="210"/>
      <c r="J596" s="211">
        <f>ROUND(I596*H596,2)</f>
        <v>0</v>
      </c>
      <c r="K596" s="212"/>
      <c r="L596" s="44"/>
      <c r="M596" s="213" t="s">
        <v>19</v>
      </c>
      <c r="N596" s="214" t="s">
        <v>47</v>
      </c>
      <c r="O596" s="84"/>
      <c r="P596" s="215">
        <f>O596*H596</f>
        <v>0</v>
      </c>
      <c r="Q596" s="215">
        <v>0.60028000000000004</v>
      </c>
      <c r="R596" s="215">
        <f>Q596*H596</f>
        <v>9.0042000000000009</v>
      </c>
      <c r="S596" s="215">
        <v>0</v>
      </c>
      <c r="T596" s="21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7" t="s">
        <v>175</v>
      </c>
      <c r="AT596" s="217" t="s">
        <v>155</v>
      </c>
      <c r="AU596" s="217" t="s">
        <v>86</v>
      </c>
      <c r="AY596" s="17" t="s">
        <v>152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7" t="s">
        <v>84</v>
      </c>
      <c r="BK596" s="218">
        <f>ROUND(I596*H596,2)</f>
        <v>0</v>
      </c>
      <c r="BL596" s="17" t="s">
        <v>175</v>
      </c>
      <c r="BM596" s="217" t="s">
        <v>1195</v>
      </c>
    </row>
    <row r="597" s="2" customFormat="1">
      <c r="A597" s="38"/>
      <c r="B597" s="39"/>
      <c r="C597" s="40"/>
      <c r="D597" s="219" t="s">
        <v>160</v>
      </c>
      <c r="E597" s="40"/>
      <c r="F597" s="220" t="s">
        <v>1194</v>
      </c>
      <c r="G597" s="40"/>
      <c r="H597" s="40"/>
      <c r="I597" s="221"/>
      <c r="J597" s="40"/>
      <c r="K597" s="40"/>
      <c r="L597" s="44"/>
      <c r="M597" s="222"/>
      <c r="N597" s="223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160</v>
      </c>
      <c r="AU597" s="17" t="s">
        <v>86</v>
      </c>
    </row>
    <row r="598" s="2" customFormat="1">
      <c r="A598" s="38"/>
      <c r="B598" s="39"/>
      <c r="C598" s="40"/>
      <c r="D598" s="219" t="s">
        <v>163</v>
      </c>
      <c r="E598" s="40"/>
      <c r="F598" s="226" t="s">
        <v>1196</v>
      </c>
      <c r="G598" s="40"/>
      <c r="H598" s="40"/>
      <c r="I598" s="221"/>
      <c r="J598" s="40"/>
      <c r="K598" s="40"/>
      <c r="L598" s="44"/>
      <c r="M598" s="222"/>
      <c r="N598" s="223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163</v>
      </c>
      <c r="AU598" s="17" t="s">
        <v>86</v>
      </c>
    </row>
    <row r="599" s="13" customFormat="1">
      <c r="A599" s="13"/>
      <c r="B599" s="227"/>
      <c r="C599" s="228"/>
      <c r="D599" s="219" t="s">
        <v>237</v>
      </c>
      <c r="E599" s="229" t="s">
        <v>19</v>
      </c>
      <c r="F599" s="230" t="s">
        <v>1197</v>
      </c>
      <c r="G599" s="228"/>
      <c r="H599" s="231">
        <v>15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237</v>
      </c>
      <c r="AU599" s="237" t="s">
        <v>86</v>
      </c>
      <c r="AV599" s="13" t="s">
        <v>86</v>
      </c>
      <c r="AW599" s="13" t="s">
        <v>37</v>
      </c>
      <c r="AX599" s="13" t="s">
        <v>84</v>
      </c>
      <c r="AY599" s="237" t="s">
        <v>152</v>
      </c>
    </row>
    <row r="600" s="12" customFormat="1" ht="22.8" customHeight="1">
      <c r="A600" s="12"/>
      <c r="B600" s="189"/>
      <c r="C600" s="190"/>
      <c r="D600" s="191" t="s">
        <v>75</v>
      </c>
      <c r="E600" s="203" t="s">
        <v>572</v>
      </c>
      <c r="F600" s="203" t="s">
        <v>573</v>
      </c>
      <c r="G600" s="190"/>
      <c r="H600" s="190"/>
      <c r="I600" s="193"/>
      <c r="J600" s="204">
        <f>BK600</f>
        <v>0</v>
      </c>
      <c r="K600" s="190"/>
      <c r="L600" s="195"/>
      <c r="M600" s="196"/>
      <c r="N600" s="197"/>
      <c r="O600" s="197"/>
      <c r="P600" s="198">
        <f>SUM(P601:P607)</f>
        <v>0</v>
      </c>
      <c r="Q600" s="197"/>
      <c r="R600" s="198">
        <f>SUM(R601:R607)</f>
        <v>0</v>
      </c>
      <c r="S600" s="197"/>
      <c r="T600" s="199">
        <f>SUM(T601:T607)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0" t="s">
        <v>84</v>
      </c>
      <c r="AT600" s="201" t="s">
        <v>75</v>
      </c>
      <c r="AU600" s="201" t="s">
        <v>84</v>
      </c>
      <c r="AY600" s="200" t="s">
        <v>152</v>
      </c>
      <c r="BK600" s="202">
        <f>SUM(BK601:BK607)</f>
        <v>0</v>
      </c>
    </row>
    <row r="601" s="2" customFormat="1" ht="33" customHeight="1">
      <c r="A601" s="38"/>
      <c r="B601" s="39"/>
      <c r="C601" s="205" t="s">
        <v>1198</v>
      </c>
      <c r="D601" s="205" t="s">
        <v>155</v>
      </c>
      <c r="E601" s="206" t="s">
        <v>575</v>
      </c>
      <c r="F601" s="207" t="s">
        <v>576</v>
      </c>
      <c r="G601" s="208" t="s">
        <v>514</v>
      </c>
      <c r="H601" s="209">
        <v>3797.1590000000001</v>
      </c>
      <c r="I601" s="210"/>
      <c r="J601" s="211">
        <f>ROUND(I601*H601,2)</f>
        <v>0</v>
      </c>
      <c r="K601" s="212"/>
      <c r="L601" s="44"/>
      <c r="M601" s="213" t="s">
        <v>19</v>
      </c>
      <c r="N601" s="214" t="s">
        <v>47</v>
      </c>
      <c r="O601" s="84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7" t="s">
        <v>175</v>
      </c>
      <c r="AT601" s="217" t="s">
        <v>155</v>
      </c>
      <c r="AU601" s="217" t="s">
        <v>86</v>
      </c>
      <c r="AY601" s="17" t="s">
        <v>152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7" t="s">
        <v>84</v>
      </c>
      <c r="BK601" s="218">
        <f>ROUND(I601*H601,2)</f>
        <v>0</v>
      </c>
      <c r="BL601" s="17" t="s">
        <v>175</v>
      </c>
      <c r="BM601" s="217" t="s">
        <v>1199</v>
      </c>
    </row>
    <row r="602" s="2" customFormat="1">
      <c r="A602" s="38"/>
      <c r="B602" s="39"/>
      <c r="C602" s="40"/>
      <c r="D602" s="219" t="s">
        <v>160</v>
      </c>
      <c r="E602" s="40"/>
      <c r="F602" s="220" t="s">
        <v>578</v>
      </c>
      <c r="G602" s="40"/>
      <c r="H602" s="40"/>
      <c r="I602" s="221"/>
      <c r="J602" s="40"/>
      <c r="K602" s="40"/>
      <c r="L602" s="44"/>
      <c r="M602" s="222"/>
      <c r="N602" s="223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160</v>
      </c>
      <c r="AU602" s="17" t="s">
        <v>86</v>
      </c>
    </row>
    <row r="603" s="2" customFormat="1">
      <c r="A603" s="38"/>
      <c r="B603" s="39"/>
      <c r="C603" s="40"/>
      <c r="D603" s="224" t="s">
        <v>161</v>
      </c>
      <c r="E603" s="40"/>
      <c r="F603" s="225" t="s">
        <v>579</v>
      </c>
      <c r="G603" s="40"/>
      <c r="H603" s="40"/>
      <c r="I603" s="221"/>
      <c r="J603" s="40"/>
      <c r="K603" s="40"/>
      <c r="L603" s="44"/>
      <c r="M603" s="222"/>
      <c r="N603" s="223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161</v>
      </c>
      <c r="AU603" s="17" t="s">
        <v>86</v>
      </c>
    </row>
    <row r="604" s="2" customFormat="1" ht="33" customHeight="1">
      <c r="A604" s="38"/>
      <c r="B604" s="39"/>
      <c r="C604" s="205" t="s">
        <v>1200</v>
      </c>
      <c r="D604" s="205" t="s">
        <v>155</v>
      </c>
      <c r="E604" s="206" t="s">
        <v>581</v>
      </c>
      <c r="F604" s="207" t="s">
        <v>582</v>
      </c>
      <c r="G604" s="208" t="s">
        <v>514</v>
      </c>
      <c r="H604" s="209">
        <v>3797.1590000000001</v>
      </c>
      <c r="I604" s="210"/>
      <c r="J604" s="211">
        <f>ROUND(I604*H604,2)</f>
        <v>0</v>
      </c>
      <c r="K604" s="212"/>
      <c r="L604" s="44"/>
      <c r="M604" s="213" t="s">
        <v>19</v>
      </c>
      <c r="N604" s="214" t="s">
        <v>47</v>
      </c>
      <c r="O604" s="84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7" t="s">
        <v>175</v>
      </c>
      <c r="AT604" s="217" t="s">
        <v>155</v>
      </c>
      <c r="AU604" s="217" t="s">
        <v>86</v>
      </c>
      <c r="AY604" s="17" t="s">
        <v>152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7" t="s">
        <v>84</v>
      </c>
      <c r="BK604" s="218">
        <f>ROUND(I604*H604,2)</f>
        <v>0</v>
      </c>
      <c r="BL604" s="17" t="s">
        <v>175</v>
      </c>
      <c r="BM604" s="217" t="s">
        <v>1201</v>
      </c>
    </row>
    <row r="605" s="2" customFormat="1">
      <c r="A605" s="38"/>
      <c r="B605" s="39"/>
      <c r="C605" s="40"/>
      <c r="D605" s="219" t="s">
        <v>160</v>
      </c>
      <c r="E605" s="40"/>
      <c r="F605" s="220" t="s">
        <v>584</v>
      </c>
      <c r="G605" s="40"/>
      <c r="H605" s="40"/>
      <c r="I605" s="221"/>
      <c r="J605" s="40"/>
      <c r="K605" s="40"/>
      <c r="L605" s="44"/>
      <c r="M605" s="222"/>
      <c r="N605" s="223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160</v>
      </c>
      <c r="AU605" s="17" t="s">
        <v>86</v>
      </c>
    </row>
    <row r="606" s="2" customFormat="1">
      <c r="A606" s="38"/>
      <c r="B606" s="39"/>
      <c r="C606" s="40"/>
      <c r="D606" s="224" t="s">
        <v>161</v>
      </c>
      <c r="E606" s="40"/>
      <c r="F606" s="225" t="s">
        <v>585</v>
      </c>
      <c r="G606" s="40"/>
      <c r="H606" s="40"/>
      <c r="I606" s="221"/>
      <c r="J606" s="40"/>
      <c r="K606" s="40"/>
      <c r="L606" s="44"/>
      <c r="M606" s="222"/>
      <c r="N606" s="223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161</v>
      </c>
      <c r="AU606" s="17" t="s">
        <v>86</v>
      </c>
    </row>
    <row r="607" s="2" customFormat="1">
      <c r="A607" s="38"/>
      <c r="B607" s="39"/>
      <c r="C607" s="40"/>
      <c r="D607" s="219" t="s">
        <v>163</v>
      </c>
      <c r="E607" s="40"/>
      <c r="F607" s="226" t="s">
        <v>586</v>
      </c>
      <c r="G607" s="40"/>
      <c r="H607" s="40"/>
      <c r="I607" s="221"/>
      <c r="J607" s="40"/>
      <c r="K607" s="40"/>
      <c r="L607" s="44"/>
      <c r="M607" s="222"/>
      <c r="N607" s="223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163</v>
      </c>
      <c r="AU607" s="17" t="s">
        <v>86</v>
      </c>
    </row>
    <row r="608" s="12" customFormat="1" ht="25.92" customHeight="1">
      <c r="A608" s="12"/>
      <c r="B608" s="189"/>
      <c r="C608" s="190"/>
      <c r="D608" s="191" t="s">
        <v>75</v>
      </c>
      <c r="E608" s="192" t="s">
        <v>686</v>
      </c>
      <c r="F608" s="192" t="s">
        <v>1202</v>
      </c>
      <c r="G608" s="190"/>
      <c r="H608" s="190"/>
      <c r="I608" s="193"/>
      <c r="J608" s="194">
        <f>BK608</f>
        <v>0</v>
      </c>
      <c r="K608" s="190"/>
      <c r="L608" s="195"/>
      <c r="M608" s="196"/>
      <c r="N608" s="197"/>
      <c r="O608" s="197"/>
      <c r="P608" s="198">
        <f>P609</f>
        <v>0</v>
      </c>
      <c r="Q608" s="197"/>
      <c r="R608" s="198">
        <f>R609</f>
        <v>0</v>
      </c>
      <c r="S608" s="197"/>
      <c r="T608" s="199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170</v>
      </c>
      <c r="AT608" s="201" t="s">
        <v>75</v>
      </c>
      <c r="AU608" s="201" t="s">
        <v>76</v>
      </c>
      <c r="AY608" s="200" t="s">
        <v>152</v>
      </c>
      <c r="BK608" s="202">
        <f>BK609</f>
        <v>0</v>
      </c>
    </row>
    <row r="609" s="12" customFormat="1" ht="22.8" customHeight="1">
      <c r="A609" s="12"/>
      <c r="B609" s="189"/>
      <c r="C609" s="190"/>
      <c r="D609" s="191" t="s">
        <v>75</v>
      </c>
      <c r="E609" s="203" t="s">
        <v>1203</v>
      </c>
      <c r="F609" s="203" t="s">
        <v>1204</v>
      </c>
      <c r="G609" s="190"/>
      <c r="H609" s="190"/>
      <c r="I609" s="193"/>
      <c r="J609" s="204">
        <f>BK609</f>
        <v>0</v>
      </c>
      <c r="K609" s="190"/>
      <c r="L609" s="195"/>
      <c r="M609" s="253"/>
      <c r="N609" s="254"/>
      <c r="O609" s="254"/>
      <c r="P609" s="255">
        <v>0</v>
      </c>
      <c r="Q609" s="254"/>
      <c r="R609" s="255">
        <v>0</v>
      </c>
      <c r="S609" s="254"/>
      <c r="T609" s="256"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0" t="s">
        <v>170</v>
      </c>
      <c r="AT609" s="201" t="s">
        <v>75</v>
      </c>
      <c r="AU609" s="201" t="s">
        <v>84</v>
      </c>
      <c r="AY609" s="200" t="s">
        <v>152</v>
      </c>
      <c r="BK609" s="202">
        <v>0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6Y36XP9ktDIawFhpq/8gwZAQmOaPibH7LTG5rM0ZmePormGXJ3cXnr/zQOCc+LAWhFxkabRG0CSNW4lGadd/Fg==" hashValue="mzfIzRlJR9bg3ZrT8xx0tzI8rkX0QcyocXFCG4kVPBHz0ilFJk8bC1S/FH4mPRPak25f82z1MyBb3FInoYJfbA==" algorithmName="SHA-512" password="CC35"/>
  <autoFilter ref="C88:K60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151106"/>
    <hyperlink ref="F110" r:id="rId2" display="https://podminky.urs.cz/item/CS_URS_2023_01/132551104"/>
    <hyperlink ref="F121" r:id="rId3" display="https://podminky.urs.cz/item/CS_URS_2023_01/133251103"/>
    <hyperlink ref="F128" r:id="rId4" display="https://podminky.urs.cz/item/CS_URS_2023_01/162751113"/>
    <hyperlink ref="F137" r:id="rId5" display="https://podminky.urs.cz/item/CS_URS_2023_01/167151113"/>
    <hyperlink ref="F146" r:id="rId6" display="https://podminky.urs.cz/item/CS_URS_2023_01/171152111"/>
    <hyperlink ref="F165" r:id="rId7" display="https://podminky.urs.cz/item/CS_URS_2023_01/171201221r"/>
    <hyperlink ref="F174" r:id="rId8" display="https://podminky.urs.cz/item/CS_URS_2023_01/175111201"/>
    <hyperlink ref="F183" r:id="rId9" display="https://podminky.urs.cz/item/CS_URS_2023_01/181951112"/>
    <hyperlink ref="F193" r:id="rId10" display="https://podminky.urs.cz/item/CS_URS_2023_01/184818231"/>
    <hyperlink ref="F198" r:id="rId11" display="https://podminky.urs.cz/item/CS_URS_2023_01/184818232"/>
    <hyperlink ref="F204" r:id="rId12" display="https://podminky.urs.cz/item/CS_URS_2023_01/211971110"/>
    <hyperlink ref="F216" r:id="rId13" display="https://podminky.urs.cz/item/CS_URS_2023_01/212752611"/>
    <hyperlink ref="F224" r:id="rId14" display="https://podminky.urs.cz/item/CS_URS_2023_01/213141112"/>
    <hyperlink ref="F249" r:id="rId15" display="https://podminky.urs.cz/item/CS_URS_2023_01/338171113"/>
    <hyperlink ref="F265" r:id="rId16" display="https://podminky.urs.cz/item/CS_URS_2023_01/339921131"/>
    <hyperlink ref="F273" r:id="rId17" display="https://podminky.urs.cz/item/CS_URS_2023_01/348501211"/>
    <hyperlink ref="F284" r:id="rId18" display="https://podminky.urs.cz/item/CS_URS_2023_01/358315114"/>
    <hyperlink ref="F289" r:id="rId19" display="https://podminky.urs.cz/item/CS_URS_2023_01/389531111"/>
    <hyperlink ref="F296" r:id="rId20" display="https://podminky.urs.cz/item/CS_URS_2023_01/389531191"/>
    <hyperlink ref="F304" r:id="rId21" display="https://podminky.urs.cz/item/CS_URS_2023_01/564851111"/>
    <hyperlink ref="F315" r:id="rId22" display="https://podminky.urs.cz/item/CS_URS_2023_01/564861111"/>
    <hyperlink ref="F326" r:id="rId23" display="https://podminky.urs.cz/item/CS_URS_2023_01/564871111"/>
    <hyperlink ref="F340" r:id="rId24" display="https://podminky.urs.cz/item/CS_URS_2023_01/564871116"/>
    <hyperlink ref="F347" r:id="rId25" display="https://podminky.urs.cz/item/CS_URS_2023_01/565155121"/>
    <hyperlink ref="F358" r:id="rId26" display="https://podminky.urs.cz/item/CS_URS_2023_01/569531111"/>
    <hyperlink ref="F367" r:id="rId27" display="https://podminky.urs.cz/item/CS_URS_2023_01/573111115"/>
    <hyperlink ref="F378" r:id="rId28" display="https://podminky.urs.cz/item/CS_URS_2023_01/573231107"/>
    <hyperlink ref="F389" r:id="rId29" display="https://podminky.urs.cz/item/CS_URS_2023_01/577134131"/>
    <hyperlink ref="F400" r:id="rId30" display="https://podminky.urs.cz/item/CS_URS_2023_01/591141111"/>
    <hyperlink ref="F409" r:id="rId31" display="https://podminky.urs.cz/item/CS_URS_2023_01/596211113"/>
    <hyperlink ref="F442" r:id="rId32" display="https://podminky.urs.cz/item/CS_URS_2023_01/596412213"/>
    <hyperlink ref="F455" r:id="rId33" display="https://podminky.urs.cz/item/CS_URS_2023_01/821371111"/>
    <hyperlink ref="F464" r:id="rId34" display="https://podminky.urs.cz/item/CS_URS_2023_01/871264201"/>
    <hyperlink ref="F475" r:id="rId35" display="https://podminky.urs.cz/item/CS_URS_2023_01/871350330"/>
    <hyperlink ref="F485" r:id="rId36" display="https://podminky.urs.cz/item/CS_URS_2023_01/895931111"/>
    <hyperlink ref="F490" r:id="rId37" display="https://podminky.urs.cz/item/CS_URS_2023_01/895941102"/>
    <hyperlink ref="F500" r:id="rId38" display="https://podminky.urs.cz/item/CS_URS_2023_01/899431111"/>
    <hyperlink ref="F506" r:id="rId39" display="https://podminky.urs.cz/item/CS_URS_2023_01/914111111"/>
    <hyperlink ref="F525" r:id="rId40" display="https://podminky.urs.cz/item/CS_URS_2023_01/914511111"/>
    <hyperlink ref="F538" r:id="rId41" display="https://podminky.urs.cz/item/CS_URS_2023_01/915111111"/>
    <hyperlink ref="F546" r:id="rId42" display="https://podminky.urs.cz/item/CS_URS_2023_01/915111115"/>
    <hyperlink ref="F553" r:id="rId43" display="https://podminky.urs.cz/item/CS_URS_2023_01/915131111"/>
    <hyperlink ref="F560" r:id="rId44" display="https://podminky.urs.cz/item/CS_URS_2023_01/916131213"/>
    <hyperlink ref="F568" r:id="rId45" display="https://podminky.urs.cz/item/CS_URS_2023_01/916231213"/>
    <hyperlink ref="F576" r:id="rId46" display="https://podminky.urs.cz/item/CS_URS_2023_01/919121112"/>
    <hyperlink ref="F581" r:id="rId47" display="https://podminky.urs.cz/item/CS_URS_2023_01/919735111"/>
    <hyperlink ref="F587" r:id="rId48" display="https://podminky.urs.cz/item/CS_URS_2023_01/935113111"/>
    <hyperlink ref="F603" r:id="rId49" display="https://podminky.urs.cz/item/CS_URS_2023_01/998225111"/>
    <hyperlink ref="F606" r:id="rId5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1205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ROUND((SUM(BE86:BE255)),  2)</f>
        <v>0</v>
      </c>
      <c r="G33" s="38"/>
      <c r="H33" s="38"/>
      <c r="I33" s="148">
        <v>0.20999999999999999</v>
      </c>
      <c r="J33" s="147">
        <f>ROUND(((SUM(BE86:BE255))*I33),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ROUND((SUM(BF86:BF255)),  2)</f>
        <v>0</v>
      </c>
      <c r="G34" s="38"/>
      <c r="H34" s="38"/>
      <c r="I34" s="148">
        <v>0.14999999999999999</v>
      </c>
      <c r="J34" s="147">
        <f>ROUND(((SUM(BF86:BF255))*I34),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ROUND((SUM(BG86:BG255)),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ROUND((SUM(BH86:BH255)),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ROUND((SUM(BI86:BI255)),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110.1 - Komunikace-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J137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616</v>
      </c>
      <c r="E63" s="174"/>
      <c r="F63" s="174"/>
      <c r="G63" s="174"/>
      <c r="H63" s="174"/>
      <c r="I63" s="174"/>
      <c r="J63" s="175">
        <f>J174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J186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281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283</v>
      </c>
      <c r="E66" s="174"/>
      <c r="F66" s="174"/>
      <c r="G66" s="174"/>
      <c r="H66" s="174"/>
      <c r="I66" s="174"/>
      <c r="J66" s="175">
        <f>J248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110.1 - Komunikace- neuznatelné položky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137</v>
      </c>
      <c r="D85" s="180" t="s">
        <v>61</v>
      </c>
      <c r="E85" s="180" t="s">
        <v>57</v>
      </c>
      <c r="F85" s="180" t="s">
        <v>58</v>
      </c>
      <c r="G85" s="180" t="s">
        <v>138</v>
      </c>
      <c r="H85" s="180" t="s">
        <v>139</v>
      </c>
      <c r="I85" s="180" t="s">
        <v>140</v>
      </c>
      <c r="J85" s="181" t="s">
        <v>128</v>
      </c>
      <c r="K85" s="182" t="s">
        <v>141</v>
      </c>
      <c r="L85" s="183"/>
      <c r="M85" s="92" t="s">
        <v>19</v>
      </c>
      <c r="N85" s="93" t="s">
        <v>46</v>
      </c>
      <c r="O85" s="93" t="s">
        <v>142</v>
      </c>
      <c r="P85" s="93" t="s">
        <v>143</v>
      </c>
      <c r="Q85" s="93" t="s">
        <v>144</v>
      </c>
      <c r="R85" s="93" t="s">
        <v>145</v>
      </c>
      <c r="S85" s="93" t="s">
        <v>146</v>
      </c>
      <c r="T85" s="94" t="s">
        <v>147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148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38.050812044600001</v>
      </c>
      <c r="S86" s="96"/>
      <c r="T86" s="187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129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286</v>
      </c>
      <c r="F87" s="192" t="s">
        <v>287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P88+P137+P174+P186+P230+P248</f>
        <v>0</v>
      </c>
      <c r="Q87" s="197"/>
      <c r="R87" s="198">
        <f>R88+R137+R174+R186+R230+R248</f>
        <v>38.050812044600001</v>
      </c>
      <c r="S87" s="197"/>
      <c r="T87" s="199">
        <f>T88+T137+T174+T186+T230+T248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152</v>
      </c>
      <c r="BK87" s="202">
        <f>BK88+BK137+BK174+BK186+BK230+BK248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SUM(P89:P136)</f>
        <v>0</v>
      </c>
      <c r="Q88" s="197"/>
      <c r="R88" s="198">
        <f>SUM(R89:R136)</f>
        <v>27.132000000000001</v>
      </c>
      <c r="S88" s="197"/>
      <c r="T88" s="199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152</v>
      </c>
      <c r="BK88" s="202">
        <f>SUM(BK89:BK136)</f>
        <v>0</v>
      </c>
    </row>
    <row r="89" s="2" customFormat="1" ht="33" customHeight="1">
      <c r="A89" s="38"/>
      <c r="B89" s="39"/>
      <c r="C89" s="205" t="s">
        <v>556</v>
      </c>
      <c r="D89" s="205" t="s">
        <v>155</v>
      </c>
      <c r="E89" s="206" t="s">
        <v>1206</v>
      </c>
      <c r="F89" s="207" t="s">
        <v>1207</v>
      </c>
      <c r="G89" s="208" t="s">
        <v>407</v>
      </c>
      <c r="H89" s="209">
        <v>22.960000000000001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175</v>
      </c>
      <c r="AT89" s="217" t="s">
        <v>155</v>
      </c>
      <c r="AU89" s="217" t="s">
        <v>86</v>
      </c>
      <c r="AY89" s="17" t="s">
        <v>152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175</v>
      </c>
      <c r="BM89" s="217" t="s">
        <v>1208</v>
      </c>
    </row>
    <row r="90" s="2" customFormat="1">
      <c r="A90" s="38"/>
      <c r="B90" s="39"/>
      <c r="C90" s="40"/>
      <c r="D90" s="219" t="s">
        <v>160</v>
      </c>
      <c r="E90" s="40"/>
      <c r="F90" s="220" t="s">
        <v>1209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2" customFormat="1">
      <c r="A91" s="38"/>
      <c r="B91" s="39"/>
      <c r="C91" s="40"/>
      <c r="D91" s="224" t="s">
        <v>161</v>
      </c>
      <c r="E91" s="40"/>
      <c r="F91" s="225" t="s">
        <v>1210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161</v>
      </c>
      <c r="AU91" s="17" t="s">
        <v>86</v>
      </c>
    </row>
    <row r="92" s="13" customFormat="1">
      <c r="A92" s="13"/>
      <c r="B92" s="227"/>
      <c r="C92" s="228"/>
      <c r="D92" s="219" t="s">
        <v>237</v>
      </c>
      <c r="E92" s="229" t="s">
        <v>19</v>
      </c>
      <c r="F92" s="230" t="s">
        <v>1211</v>
      </c>
      <c r="G92" s="228"/>
      <c r="H92" s="231">
        <v>22.960000000000001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237</v>
      </c>
      <c r="AU92" s="237" t="s">
        <v>86</v>
      </c>
      <c r="AV92" s="13" t="s">
        <v>86</v>
      </c>
      <c r="AW92" s="13" t="s">
        <v>37</v>
      </c>
      <c r="AX92" s="13" t="s">
        <v>84</v>
      </c>
      <c r="AY92" s="237" t="s">
        <v>152</v>
      </c>
    </row>
    <row r="93" s="2" customFormat="1" ht="33" customHeight="1">
      <c r="A93" s="38"/>
      <c r="B93" s="39"/>
      <c r="C93" s="205" t="s">
        <v>564</v>
      </c>
      <c r="D93" s="205" t="s">
        <v>155</v>
      </c>
      <c r="E93" s="206" t="s">
        <v>1212</v>
      </c>
      <c r="F93" s="207" t="s">
        <v>1213</v>
      </c>
      <c r="G93" s="208" t="s">
        <v>407</v>
      </c>
      <c r="H93" s="209">
        <v>0.57499999999999996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47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175</v>
      </c>
      <c r="AT93" s="217" t="s">
        <v>155</v>
      </c>
      <c r="AU93" s="217" t="s">
        <v>86</v>
      </c>
      <c r="AY93" s="17" t="s">
        <v>152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84</v>
      </c>
      <c r="BK93" s="218">
        <f>ROUND(I93*H93,2)</f>
        <v>0</v>
      </c>
      <c r="BL93" s="17" t="s">
        <v>175</v>
      </c>
      <c r="BM93" s="217" t="s">
        <v>1214</v>
      </c>
    </row>
    <row r="94" s="2" customFormat="1">
      <c r="A94" s="38"/>
      <c r="B94" s="39"/>
      <c r="C94" s="40"/>
      <c r="D94" s="219" t="s">
        <v>160</v>
      </c>
      <c r="E94" s="40"/>
      <c r="F94" s="220" t="s">
        <v>1215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86</v>
      </c>
    </row>
    <row r="95" s="2" customFormat="1">
      <c r="A95" s="38"/>
      <c r="B95" s="39"/>
      <c r="C95" s="40"/>
      <c r="D95" s="224" t="s">
        <v>161</v>
      </c>
      <c r="E95" s="40"/>
      <c r="F95" s="225" t="s">
        <v>1216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161</v>
      </c>
      <c r="AU95" s="17" t="s">
        <v>86</v>
      </c>
    </row>
    <row r="96" s="13" customFormat="1">
      <c r="A96" s="13"/>
      <c r="B96" s="227"/>
      <c r="C96" s="228"/>
      <c r="D96" s="219" t="s">
        <v>237</v>
      </c>
      <c r="E96" s="229" t="s">
        <v>19</v>
      </c>
      <c r="F96" s="230" t="s">
        <v>1217</v>
      </c>
      <c r="G96" s="228"/>
      <c r="H96" s="231">
        <v>0.57499999999999996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237</v>
      </c>
      <c r="AU96" s="237" t="s">
        <v>86</v>
      </c>
      <c r="AV96" s="13" t="s">
        <v>86</v>
      </c>
      <c r="AW96" s="13" t="s">
        <v>37</v>
      </c>
      <c r="AX96" s="13" t="s">
        <v>84</v>
      </c>
      <c r="AY96" s="237" t="s">
        <v>152</v>
      </c>
    </row>
    <row r="97" s="2" customFormat="1" ht="37.8" customHeight="1">
      <c r="A97" s="38"/>
      <c r="B97" s="39"/>
      <c r="C97" s="205" t="s">
        <v>170</v>
      </c>
      <c r="D97" s="205" t="s">
        <v>155</v>
      </c>
      <c r="E97" s="206" t="s">
        <v>658</v>
      </c>
      <c r="F97" s="207" t="s">
        <v>659</v>
      </c>
      <c r="G97" s="208" t="s">
        <v>407</v>
      </c>
      <c r="H97" s="209">
        <v>23.535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175</v>
      </c>
      <c r="AT97" s="217" t="s">
        <v>155</v>
      </c>
      <c r="AU97" s="217" t="s">
        <v>86</v>
      </c>
      <c r="AY97" s="17" t="s">
        <v>152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175</v>
      </c>
      <c r="BM97" s="217" t="s">
        <v>1218</v>
      </c>
    </row>
    <row r="98" s="2" customFormat="1">
      <c r="A98" s="38"/>
      <c r="B98" s="39"/>
      <c r="C98" s="40"/>
      <c r="D98" s="219" t="s">
        <v>160</v>
      </c>
      <c r="E98" s="40"/>
      <c r="F98" s="220" t="s">
        <v>661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2" customFormat="1">
      <c r="A99" s="38"/>
      <c r="B99" s="39"/>
      <c r="C99" s="40"/>
      <c r="D99" s="224" t="s">
        <v>161</v>
      </c>
      <c r="E99" s="40"/>
      <c r="F99" s="225" t="s">
        <v>662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161</v>
      </c>
      <c r="AU99" s="17" t="s">
        <v>86</v>
      </c>
    </row>
    <row r="100" s="2" customFormat="1">
      <c r="A100" s="38"/>
      <c r="B100" s="39"/>
      <c r="C100" s="40"/>
      <c r="D100" s="219" t="s">
        <v>163</v>
      </c>
      <c r="E100" s="40"/>
      <c r="F100" s="226" t="s">
        <v>663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163</v>
      </c>
      <c r="AU100" s="17" t="s">
        <v>86</v>
      </c>
    </row>
    <row r="101" s="13" customFormat="1">
      <c r="A101" s="13"/>
      <c r="B101" s="227"/>
      <c r="C101" s="228"/>
      <c r="D101" s="219" t="s">
        <v>237</v>
      </c>
      <c r="E101" s="229" t="s">
        <v>19</v>
      </c>
      <c r="F101" s="230" t="s">
        <v>1219</v>
      </c>
      <c r="G101" s="228"/>
      <c r="H101" s="231">
        <v>22.960000000000001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237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152</v>
      </c>
    </row>
    <row r="102" s="13" customFormat="1">
      <c r="A102" s="13"/>
      <c r="B102" s="227"/>
      <c r="C102" s="228"/>
      <c r="D102" s="219" t="s">
        <v>237</v>
      </c>
      <c r="E102" s="229" t="s">
        <v>19</v>
      </c>
      <c r="F102" s="230" t="s">
        <v>1220</v>
      </c>
      <c r="G102" s="228"/>
      <c r="H102" s="231">
        <v>0.57499999999999996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237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152</v>
      </c>
    </row>
    <row r="103" s="14" customFormat="1">
      <c r="A103" s="14"/>
      <c r="B103" s="242"/>
      <c r="C103" s="243"/>
      <c r="D103" s="219" t="s">
        <v>237</v>
      </c>
      <c r="E103" s="244" t="s">
        <v>19</v>
      </c>
      <c r="F103" s="245" t="s">
        <v>302</v>
      </c>
      <c r="G103" s="243"/>
      <c r="H103" s="246">
        <v>23.535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237</v>
      </c>
      <c r="AU103" s="252" t="s">
        <v>86</v>
      </c>
      <c r="AV103" s="14" t="s">
        <v>175</v>
      </c>
      <c r="AW103" s="14" t="s">
        <v>37</v>
      </c>
      <c r="AX103" s="14" t="s">
        <v>84</v>
      </c>
      <c r="AY103" s="252" t="s">
        <v>152</v>
      </c>
    </row>
    <row r="104" s="2" customFormat="1" ht="24.15" customHeight="1">
      <c r="A104" s="38"/>
      <c r="B104" s="39"/>
      <c r="C104" s="205" t="s">
        <v>574</v>
      </c>
      <c r="D104" s="205" t="s">
        <v>155</v>
      </c>
      <c r="E104" s="206" t="s">
        <v>1221</v>
      </c>
      <c r="F104" s="207" t="s">
        <v>1222</v>
      </c>
      <c r="G104" s="208" t="s">
        <v>407</v>
      </c>
      <c r="H104" s="209">
        <v>23.535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175</v>
      </c>
      <c r="AT104" s="217" t="s">
        <v>155</v>
      </c>
      <c r="AU104" s="217" t="s">
        <v>86</v>
      </c>
      <c r="AY104" s="17" t="s">
        <v>152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175</v>
      </c>
      <c r="BM104" s="217" t="s">
        <v>1223</v>
      </c>
    </row>
    <row r="105" s="2" customFormat="1">
      <c r="A105" s="38"/>
      <c r="B105" s="39"/>
      <c r="C105" s="40"/>
      <c r="D105" s="219" t="s">
        <v>160</v>
      </c>
      <c r="E105" s="40"/>
      <c r="F105" s="220" t="s">
        <v>1224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86</v>
      </c>
    </row>
    <row r="106" s="2" customFormat="1">
      <c r="A106" s="38"/>
      <c r="B106" s="39"/>
      <c r="C106" s="40"/>
      <c r="D106" s="224" t="s">
        <v>161</v>
      </c>
      <c r="E106" s="40"/>
      <c r="F106" s="225" t="s">
        <v>1225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161</v>
      </c>
      <c r="AU106" s="17" t="s">
        <v>86</v>
      </c>
    </row>
    <row r="107" s="13" customFormat="1">
      <c r="A107" s="13"/>
      <c r="B107" s="227"/>
      <c r="C107" s="228"/>
      <c r="D107" s="219" t="s">
        <v>237</v>
      </c>
      <c r="E107" s="229" t="s">
        <v>19</v>
      </c>
      <c r="F107" s="230" t="s">
        <v>1219</v>
      </c>
      <c r="G107" s="228"/>
      <c r="H107" s="231">
        <v>22.960000000000001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237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152</v>
      </c>
    </row>
    <row r="108" s="13" customFormat="1">
      <c r="A108" s="13"/>
      <c r="B108" s="227"/>
      <c r="C108" s="228"/>
      <c r="D108" s="219" t="s">
        <v>237</v>
      </c>
      <c r="E108" s="229" t="s">
        <v>19</v>
      </c>
      <c r="F108" s="230" t="s">
        <v>1220</v>
      </c>
      <c r="G108" s="228"/>
      <c r="H108" s="231">
        <v>0.57499999999999996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237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152</v>
      </c>
    </row>
    <row r="109" s="14" customFormat="1">
      <c r="A109" s="14"/>
      <c r="B109" s="242"/>
      <c r="C109" s="243"/>
      <c r="D109" s="219" t="s">
        <v>237</v>
      </c>
      <c r="E109" s="244" t="s">
        <v>19</v>
      </c>
      <c r="F109" s="245" t="s">
        <v>302</v>
      </c>
      <c r="G109" s="243"/>
      <c r="H109" s="246">
        <v>23.535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237</v>
      </c>
      <c r="AU109" s="252" t="s">
        <v>86</v>
      </c>
      <c r="AV109" s="14" t="s">
        <v>175</v>
      </c>
      <c r="AW109" s="14" t="s">
        <v>37</v>
      </c>
      <c r="AX109" s="14" t="s">
        <v>84</v>
      </c>
      <c r="AY109" s="252" t="s">
        <v>152</v>
      </c>
    </row>
    <row r="110" s="2" customFormat="1" ht="33" customHeight="1">
      <c r="A110" s="38"/>
      <c r="B110" s="39"/>
      <c r="C110" s="205" t="s">
        <v>151</v>
      </c>
      <c r="D110" s="205" t="s">
        <v>155</v>
      </c>
      <c r="E110" s="206" t="s">
        <v>675</v>
      </c>
      <c r="F110" s="207" t="s">
        <v>676</v>
      </c>
      <c r="G110" s="208" t="s">
        <v>407</v>
      </c>
      <c r="H110" s="209">
        <v>14.279999999999999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175</v>
      </c>
      <c r="AT110" s="217" t="s">
        <v>155</v>
      </c>
      <c r="AU110" s="217" t="s">
        <v>86</v>
      </c>
      <c r="AY110" s="17" t="s">
        <v>152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175</v>
      </c>
      <c r="BM110" s="217" t="s">
        <v>1226</v>
      </c>
    </row>
    <row r="111" s="2" customFormat="1">
      <c r="A111" s="38"/>
      <c r="B111" s="39"/>
      <c r="C111" s="40"/>
      <c r="D111" s="219" t="s">
        <v>160</v>
      </c>
      <c r="E111" s="40"/>
      <c r="F111" s="220" t="s">
        <v>678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2" customFormat="1">
      <c r="A112" s="38"/>
      <c r="B112" s="39"/>
      <c r="C112" s="40"/>
      <c r="D112" s="224" t="s">
        <v>161</v>
      </c>
      <c r="E112" s="40"/>
      <c r="F112" s="225" t="s">
        <v>679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161</v>
      </c>
      <c r="AU112" s="17" t="s">
        <v>86</v>
      </c>
    </row>
    <row r="113" s="2" customFormat="1">
      <c r="A113" s="38"/>
      <c r="B113" s="39"/>
      <c r="C113" s="40"/>
      <c r="D113" s="219" t="s">
        <v>163</v>
      </c>
      <c r="E113" s="40"/>
      <c r="F113" s="226" t="s">
        <v>680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163</v>
      </c>
      <c r="AU113" s="17" t="s">
        <v>86</v>
      </c>
    </row>
    <row r="114" s="13" customFormat="1">
      <c r="A114" s="13"/>
      <c r="B114" s="227"/>
      <c r="C114" s="228"/>
      <c r="D114" s="219" t="s">
        <v>237</v>
      </c>
      <c r="E114" s="229" t="s">
        <v>19</v>
      </c>
      <c r="F114" s="230" t="s">
        <v>1227</v>
      </c>
      <c r="G114" s="228"/>
      <c r="H114" s="231">
        <v>6.4800000000000004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237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152</v>
      </c>
    </row>
    <row r="115" s="13" customFormat="1">
      <c r="A115" s="13"/>
      <c r="B115" s="227"/>
      <c r="C115" s="228"/>
      <c r="D115" s="219" t="s">
        <v>237</v>
      </c>
      <c r="E115" s="229" t="s">
        <v>19</v>
      </c>
      <c r="F115" s="230" t="s">
        <v>1228</v>
      </c>
      <c r="G115" s="228"/>
      <c r="H115" s="231">
        <v>7.7999999999999998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237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152</v>
      </c>
    </row>
    <row r="116" s="14" customFormat="1">
      <c r="A116" s="14"/>
      <c r="B116" s="242"/>
      <c r="C116" s="243"/>
      <c r="D116" s="219" t="s">
        <v>237</v>
      </c>
      <c r="E116" s="244" t="s">
        <v>19</v>
      </c>
      <c r="F116" s="245" t="s">
        <v>302</v>
      </c>
      <c r="G116" s="243"/>
      <c r="H116" s="246">
        <v>14.279999999999999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237</v>
      </c>
      <c r="AU116" s="252" t="s">
        <v>86</v>
      </c>
      <c r="AV116" s="14" t="s">
        <v>175</v>
      </c>
      <c r="AW116" s="14" t="s">
        <v>37</v>
      </c>
      <c r="AX116" s="14" t="s">
        <v>84</v>
      </c>
      <c r="AY116" s="252" t="s">
        <v>152</v>
      </c>
    </row>
    <row r="117" s="2" customFormat="1" ht="16.5" customHeight="1">
      <c r="A117" s="38"/>
      <c r="B117" s="39"/>
      <c r="C117" s="257" t="s">
        <v>185</v>
      </c>
      <c r="D117" s="257" t="s">
        <v>686</v>
      </c>
      <c r="E117" s="258" t="s">
        <v>687</v>
      </c>
      <c r="F117" s="259" t="s">
        <v>688</v>
      </c>
      <c r="G117" s="260" t="s">
        <v>514</v>
      </c>
      <c r="H117" s="261">
        <v>27.132000000000001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1</v>
      </c>
      <c r="R117" s="215">
        <f>Q117*H117</f>
        <v>27.132000000000001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197</v>
      </c>
      <c r="AT117" s="217" t="s">
        <v>686</v>
      </c>
      <c r="AU117" s="217" t="s">
        <v>86</v>
      </c>
      <c r="AY117" s="17" t="s">
        <v>152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175</v>
      </c>
      <c r="BM117" s="217" t="s">
        <v>1229</v>
      </c>
    </row>
    <row r="118" s="2" customFormat="1">
      <c r="A118" s="38"/>
      <c r="B118" s="39"/>
      <c r="C118" s="40"/>
      <c r="D118" s="219" t="s">
        <v>160</v>
      </c>
      <c r="E118" s="40"/>
      <c r="F118" s="220" t="s">
        <v>688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2" customFormat="1">
      <c r="A119" s="38"/>
      <c r="B119" s="39"/>
      <c r="C119" s="40"/>
      <c r="D119" s="219" t="s">
        <v>163</v>
      </c>
      <c r="E119" s="40"/>
      <c r="F119" s="226" t="s">
        <v>690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163</v>
      </c>
      <c r="AU119" s="17" t="s">
        <v>86</v>
      </c>
    </row>
    <row r="120" s="13" customFormat="1">
      <c r="A120" s="13"/>
      <c r="B120" s="227"/>
      <c r="C120" s="228"/>
      <c r="D120" s="219" t="s">
        <v>237</v>
      </c>
      <c r="E120" s="229" t="s">
        <v>19</v>
      </c>
      <c r="F120" s="230" t="s">
        <v>1230</v>
      </c>
      <c r="G120" s="228"/>
      <c r="H120" s="231">
        <v>12.311999999999999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237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152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1231</v>
      </c>
      <c r="G121" s="228"/>
      <c r="H121" s="231">
        <v>14.82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152</v>
      </c>
    </row>
    <row r="122" s="14" customFormat="1">
      <c r="A122" s="14"/>
      <c r="B122" s="242"/>
      <c r="C122" s="243"/>
      <c r="D122" s="219" t="s">
        <v>237</v>
      </c>
      <c r="E122" s="244" t="s">
        <v>19</v>
      </c>
      <c r="F122" s="245" t="s">
        <v>302</v>
      </c>
      <c r="G122" s="243"/>
      <c r="H122" s="246">
        <v>27.132000000000001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237</v>
      </c>
      <c r="AU122" s="252" t="s">
        <v>86</v>
      </c>
      <c r="AV122" s="14" t="s">
        <v>175</v>
      </c>
      <c r="AW122" s="14" t="s">
        <v>37</v>
      </c>
      <c r="AX122" s="14" t="s">
        <v>84</v>
      </c>
      <c r="AY122" s="252" t="s">
        <v>152</v>
      </c>
    </row>
    <row r="123" s="2" customFormat="1" ht="24.15" customHeight="1">
      <c r="A123" s="38"/>
      <c r="B123" s="39"/>
      <c r="C123" s="205" t="s">
        <v>191</v>
      </c>
      <c r="D123" s="205" t="s">
        <v>155</v>
      </c>
      <c r="E123" s="206" t="s">
        <v>696</v>
      </c>
      <c r="F123" s="207" t="s">
        <v>548</v>
      </c>
      <c r="G123" s="208" t="s">
        <v>514</v>
      </c>
      <c r="H123" s="209">
        <v>44.716999999999999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175</v>
      </c>
      <c r="AT123" s="217" t="s">
        <v>155</v>
      </c>
      <c r="AU123" s="217" t="s">
        <v>86</v>
      </c>
      <c r="AY123" s="17" t="s">
        <v>152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175</v>
      </c>
      <c r="BM123" s="217" t="s">
        <v>1232</v>
      </c>
    </row>
    <row r="124" s="2" customFormat="1">
      <c r="A124" s="38"/>
      <c r="B124" s="39"/>
      <c r="C124" s="40"/>
      <c r="D124" s="219" t="s">
        <v>160</v>
      </c>
      <c r="E124" s="40"/>
      <c r="F124" s="220" t="s">
        <v>550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2" customFormat="1">
      <c r="A125" s="38"/>
      <c r="B125" s="39"/>
      <c r="C125" s="40"/>
      <c r="D125" s="224" t="s">
        <v>161</v>
      </c>
      <c r="E125" s="40"/>
      <c r="F125" s="225" t="s">
        <v>698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161</v>
      </c>
      <c r="AU125" s="17" t="s">
        <v>86</v>
      </c>
    </row>
    <row r="126" s="2" customFormat="1">
      <c r="A126" s="38"/>
      <c r="B126" s="39"/>
      <c r="C126" s="40"/>
      <c r="D126" s="219" t="s">
        <v>163</v>
      </c>
      <c r="E126" s="40"/>
      <c r="F126" s="226" t="s">
        <v>699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86</v>
      </c>
    </row>
    <row r="127" s="13" customFormat="1">
      <c r="A127" s="13"/>
      <c r="B127" s="227"/>
      <c r="C127" s="228"/>
      <c r="D127" s="219" t="s">
        <v>237</v>
      </c>
      <c r="E127" s="229" t="s">
        <v>19</v>
      </c>
      <c r="F127" s="230" t="s">
        <v>1233</v>
      </c>
      <c r="G127" s="228"/>
      <c r="H127" s="231">
        <v>43.624000000000002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237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152</v>
      </c>
    </row>
    <row r="128" s="13" customFormat="1">
      <c r="A128" s="13"/>
      <c r="B128" s="227"/>
      <c r="C128" s="228"/>
      <c r="D128" s="219" t="s">
        <v>237</v>
      </c>
      <c r="E128" s="229" t="s">
        <v>19</v>
      </c>
      <c r="F128" s="230" t="s">
        <v>1234</v>
      </c>
      <c r="G128" s="228"/>
      <c r="H128" s="231">
        <v>1.093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237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152</v>
      </c>
    </row>
    <row r="129" s="14" customFormat="1">
      <c r="A129" s="14"/>
      <c r="B129" s="242"/>
      <c r="C129" s="243"/>
      <c r="D129" s="219" t="s">
        <v>237</v>
      </c>
      <c r="E129" s="244" t="s">
        <v>19</v>
      </c>
      <c r="F129" s="245" t="s">
        <v>302</v>
      </c>
      <c r="G129" s="243"/>
      <c r="H129" s="246">
        <v>44.716999999999999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237</v>
      </c>
      <c r="AU129" s="252" t="s">
        <v>86</v>
      </c>
      <c r="AV129" s="14" t="s">
        <v>175</v>
      </c>
      <c r="AW129" s="14" t="s">
        <v>37</v>
      </c>
      <c r="AX129" s="14" t="s">
        <v>84</v>
      </c>
      <c r="AY129" s="252" t="s">
        <v>152</v>
      </c>
    </row>
    <row r="130" s="2" customFormat="1" ht="24.15" customHeight="1">
      <c r="A130" s="38"/>
      <c r="B130" s="39"/>
      <c r="C130" s="205" t="s">
        <v>197</v>
      </c>
      <c r="D130" s="205" t="s">
        <v>155</v>
      </c>
      <c r="E130" s="206" t="s">
        <v>714</v>
      </c>
      <c r="F130" s="207" t="s">
        <v>715</v>
      </c>
      <c r="G130" s="208" t="s">
        <v>291</v>
      </c>
      <c r="H130" s="209">
        <v>37.200000000000003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175</v>
      </c>
      <c r="AT130" s="217" t="s">
        <v>155</v>
      </c>
      <c r="AU130" s="217" t="s">
        <v>86</v>
      </c>
      <c r="AY130" s="17" t="s">
        <v>152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175</v>
      </c>
      <c r="BM130" s="217" t="s">
        <v>1235</v>
      </c>
    </row>
    <row r="131" s="2" customFormat="1">
      <c r="A131" s="38"/>
      <c r="B131" s="39"/>
      <c r="C131" s="40"/>
      <c r="D131" s="219" t="s">
        <v>160</v>
      </c>
      <c r="E131" s="40"/>
      <c r="F131" s="220" t="s">
        <v>717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86</v>
      </c>
    </row>
    <row r="132" s="2" customFormat="1">
      <c r="A132" s="38"/>
      <c r="B132" s="39"/>
      <c r="C132" s="40"/>
      <c r="D132" s="224" t="s">
        <v>161</v>
      </c>
      <c r="E132" s="40"/>
      <c r="F132" s="225" t="s">
        <v>718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161</v>
      </c>
      <c r="AU132" s="17" t="s">
        <v>86</v>
      </c>
    </row>
    <row r="133" s="2" customFormat="1">
      <c r="A133" s="38"/>
      <c r="B133" s="39"/>
      <c r="C133" s="40"/>
      <c r="D133" s="219" t="s">
        <v>163</v>
      </c>
      <c r="E133" s="40"/>
      <c r="F133" s="226" t="s">
        <v>719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86</v>
      </c>
    </row>
    <row r="134" s="13" customFormat="1">
      <c r="A134" s="13"/>
      <c r="B134" s="227"/>
      <c r="C134" s="228"/>
      <c r="D134" s="219" t="s">
        <v>237</v>
      </c>
      <c r="E134" s="229" t="s">
        <v>19</v>
      </c>
      <c r="F134" s="230" t="s">
        <v>1236</v>
      </c>
      <c r="G134" s="228"/>
      <c r="H134" s="231">
        <v>21.600000000000001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237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152</v>
      </c>
    </row>
    <row r="135" s="13" customFormat="1">
      <c r="A135" s="13"/>
      <c r="B135" s="227"/>
      <c r="C135" s="228"/>
      <c r="D135" s="219" t="s">
        <v>237</v>
      </c>
      <c r="E135" s="229" t="s">
        <v>19</v>
      </c>
      <c r="F135" s="230" t="s">
        <v>1237</v>
      </c>
      <c r="G135" s="228"/>
      <c r="H135" s="231">
        <v>15.6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237</v>
      </c>
      <c r="AU135" s="237" t="s">
        <v>86</v>
      </c>
      <c r="AV135" s="13" t="s">
        <v>86</v>
      </c>
      <c r="AW135" s="13" t="s">
        <v>37</v>
      </c>
      <c r="AX135" s="13" t="s">
        <v>76</v>
      </c>
      <c r="AY135" s="237" t="s">
        <v>152</v>
      </c>
    </row>
    <row r="136" s="14" customFormat="1">
      <c r="A136" s="14"/>
      <c r="B136" s="242"/>
      <c r="C136" s="243"/>
      <c r="D136" s="219" t="s">
        <v>237</v>
      </c>
      <c r="E136" s="244" t="s">
        <v>19</v>
      </c>
      <c r="F136" s="245" t="s">
        <v>302</v>
      </c>
      <c r="G136" s="243"/>
      <c r="H136" s="246">
        <v>37.200000000000003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237</v>
      </c>
      <c r="AU136" s="252" t="s">
        <v>86</v>
      </c>
      <c r="AV136" s="14" t="s">
        <v>175</v>
      </c>
      <c r="AW136" s="14" t="s">
        <v>37</v>
      </c>
      <c r="AX136" s="14" t="s">
        <v>84</v>
      </c>
      <c r="AY136" s="252" t="s">
        <v>152</v>
      </c>
    </row>
    <row r="137" s="12" customFormat="1" ht="22.8" customHeight="1">
      <c r="A137" s="12"/>
      <c r="B137" s="189"/>
      <c r="C137" s="190"/>
      <c r="D137" s="191" t="s">
        <v>75</v>
      </c>
      <c r="E137" s="203" t="s">
        <v>86</v>
      </c>
      <c r="F137" s="203" t="s">
        <v>736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SUM(P138:P173)</f>
        <v>0</v>
      </c>
      <c r="Q137" s="197"/>
      <c r="R137" s="198">
        <f>SUM(R138:R173)</f>
        <v>1.2958987625999996</v>
      </c>
      <c r="S137" s="197"/>
      <c r="T137" s="199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84</v>
      </c>
      <c r="AT137" s="201" t="s">
        <v>75</v>
      </c>
      <c r="AU137" s="201" t="s">
        <v>84</v>
      </c>
      <c r="AY137" s="200" t="s">
        <v>152</v>
      </c>
      <c r="BK137" s="202">
        <f>SUM(BK138:BK173)</f>
        <v>0</v>
      </c>
    </row>
    <row r="138" s="2" customFormat="1" ht="24.15" customHeight="1">
      <c r="A138" s="38"/>
      <c r="B138" s="39"/>
      <c r="C138" s="205" t="s">
        <v>203</v>
      </c>
      <c r="D138" s="205" t="s">
        <v>155</v>
      </c>
      <c r="E138" s="206" t="s">
        <v>737</v>
      </c>
      <c r="F138" s="207" t="s">
        <v>738</v>
      </c>
      <c r="G138" s="208" t="s">
        <v>291</v>
      </c>
      <c r="H138" s="209">
        <v>5.29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0.00016694</v>
      </c>
      <c r="R138" s="215">
        <f>Q138*H138</f>
        <v>0.00088311260000000001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175</v>
      </c>
      <c r="AT138" s="217" t="s">
        <v>155</v>
      </c>
      <c r="AU138" s="217" t="s">
        <v>86</v>
      </c>
      <c r="AY138" s="17" t="s">
        <v>152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175</v>
      </c>
      <c r="BM138" s="217" t="s">
        <v>1238</v>
      </c>
    </row>
    <row r="139" s="2" customFormat="1">
      <c r="A139" s="38"/>
      <c r="B139" s="39"/>
      <c r="C139" s="40"/>
      <c r="D139" s="219" t="s">
        <v>160</v>
      </c>
      <c r="E139" s="40"/>
      <c r="F139" s="220" t="s">
        <v>740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86</v>
      </c>
    </row>
    <row r="140" s="2" customFormat="1">
      <c r="A140" s="38"/>
      <c r="B140" s="39"/>
      <c r="C140" s="40"/>
      <c r="D140" s="224" t="s">
        <v>161</v>
      </c>
      <c r="E140" s="40"/>
      <c r="F140" s="225" t="s">
        <v>741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86</v>
      </c>
    </row>
    <row r="141" s="2" customFormat="1">
      <c r="A141" s="38"/>
      <c r="B141" s="39"/>
      <c r="C141" s="40"/>
      <c r="D141" s="219" t="s">
        <v>163</v>
      </c>
      <c r="E141" s="40"/>
      <c r="F141" s="226" t="s">
        <v>742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86</v>
      </c>
    </row>
    <row r="142" s="2" customFormat="1" ht="24.15" customHeight="1">
      <c r="A142" s="38"/>
      <c r="B142" s="39"/>
      <c r="C142" s="257" t="s">
        <v>211</v>
      </c>
      <c r="D142" s="257" t="s">
        <v>686</v>
      </c>
      <c r="E142" s="258" t="s">
        <v>743</v>
      </c>
      <c r="F142" s="259" t="s">
        <v>744</v>
      </c>
      <c r="G142" s="260" t="s">
        <v>291</v>
      </c>
      <c r="H142" s="261">
        <v>6.266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47</v>
      </c>
      <c r="O142" s="84"/>
      <c r="P142" s="215">
        <f>O142*H142</f>
        <v>0</v>
      </c>
      <c r="Q142" s="215">
        <v>0.00029999999999999997</v>
      </c>
      <c r="R142" s="215">
        <f>Q142*H142</f>
        <v>0.0018797999999999998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197</v>
      </c>
      <c r="AT142" s="217" t="s">
        <v>686</v>
      </c>
      <c r="AU142" s="217" t="s">
        <v>86</v>
      </c>
      <c r="AY142" s="17" t="s">
        <v>152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175</v>
      </c>
      <c r="BM142" s="217" t="s">
        <v>1239</v>
      </c>
    </row>
    <row r="143" s="2" customFormat="1">
      <c r="A143" s="38"/>
      <c r="B143" s="39"/>
      <c r="C143" s="40"/>
      <c r="D143" s="219" t="s">
        <v>160</v>
      </c>
      <c r="E143" s="40"/>
      <c r="F143" s="220" t="s">
        <v>744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86</v>
      </c>
    </row>
    <row r="144" s="2" customFormat="1">
      <c r="A144" s="38"/>
      <c r="B144" s="39"/>
      <c r="C144" s="40"/>
      <c r="D144" s="219" t="s">
        <v>163</v>
      </c>
      <c r="E144" s="40"/>
      <c r="F144" s="226" t="s">
        <v>746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86</v>
      </c>
    </row>
    <row r="145" s="13" customFormat="1">
      <c r="A145" s="13"/>
      <c r="B145" s="227"/>
      <c r="C145" s="228"/>
      <c r="D145" s="219" t="s">
        <v>237</v>
      </c>
      <c r="E145" s="229" t="s">
        <v>19</v>
      </c>
      <c r="F145" s="230" t="s">
        <v>1240</v>
      </c>
      <c r="G145" s="228"/>
      <c r="H145" s="231">
        <v>4.1399999999999997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237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152</v>
      </c>
    </row>
    <row r="146" s="13" customFormat="1">
      <c r="A146" s="13"/>
      <c r="B146" s="227"/>
      <c r="C146" s="228"/>
      <c r="D146" s="219" t="s">
        <v>237</v>
      </c>
      <c r="E146" s="229" t="s">
        <v>19</v>
      </c>
      <c r="F146" s="230" t="s">
        <v>1241</v>
      </c>
      <c r="G146" s="228"/>
      <c r="H146" s="231">
        <v>1.1499999999999999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237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152</v>
      </c>
    </row>
    <row r="147" s="14" customFormat="1">
      <c r="A147" s="14"/>
      <c r="B147" s="242"/>
      <c r="C147" s="243"/>
      <c r="D147" s="219" t="s">
        <v>237</v>
      </c>
      <c r="E147" s="244" t="s">
        <v>19</v>
      </c>
      <c r="F147" s="245" t="s">
        <v>302</v>
      </c>
      <c r="G147" s="243"/>
      <c r="H147" s="246">
        <v>5.29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237</v>
      </c>
      <c r="AU147" s="252" t="s">
        <v>86</v>
      </c>
      <c r="AV147" s="14" t="s">
        <v>175</v>
      </c>
      <c r="AW147" s="14" t="s">
        <v>37</v>
      </c>
      <c r="AX147" s="14" t="s">
        <v>84</v>
      </c>
      <c r="AY147" s="252" t="s">
        <v>152</v>
      </c>
    </row>
    <row r="148" s="13" customFormat="1">
      <c r="A148" s="13"/>
      <c r="B148" s="227"/>
      <c r="C148" s="228"/>
      <c r="D148" s="219" t="s">
        <v>237</v>
      </c>
      <c r="E148" s="228"/>
      <c r="F148" s="230" t="s">
        <v>1242</v>
      </c>
      <c r="G148" s="228"/>
      <c r="H148" s="231">
        <v>6.266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237</v>
      </c>
      <c r="AU148" s="237" t="s">
        <v>86</v>
      </c>
      <c r="AV148" s="13" t="s">
        <v>86</v>
      </c>
      <c r="AW148" s="13" t="s">
        <v>4</v>
      </c>
      <c r="AX148" s="13" t="s">
        <v>84</v>
      </c>
      <c r="AY148" s="237" t="s">
        <v>152</v>
      </c>
    </row>
    <row r="149" s="2" customFormat="1" ht="37.8" customHeight="1">
      <c r="A149" s="38"/>
      <c r="B149" s="39"/>
      <c r="C149" s="205" t="s">
        <v>216</v>
      </c>
      <c r="D149" s="205" t="s">
        <v>155</v>
      </c>
      <c r="E149" s="206" t="s">
        <v>751</v>
      </c>
      <c r="F149" s="207" t="s">
        <v>752</v>
      </c>
      <c r="G149" s="208" t="s">
        <v>399</v>
      </c>
      <c r="H149" s="209">
        <v>4.5999999999999996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0.27561099999999999</v>
      </c>
      <c r="R149" s="215">
        <f>Q149*H149</f>
        <v>1.2678105999999998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175</v>
      </c>
      <c r="AT149" s="217" t="s">
        <v>155</v>
      </c>
      <c r="AU149" s="217" t="s">
        <v>86</v>
      </c>
      <c r="AY149" s="17" t="s">
        <v>152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175</v>
      </c>
      <c r="BM149" s="217" t="s">
        <v>1243</v>
      </c>
    </row>
    <row r="150" s="2" customFormat="1">
      <c r="A150" s="38"/>
      <c r="B150" s="39"/>
      <c r="C150" s="40"/>
      <c r="D150" s="219" t="s">
        <v>160</v>
      </c>
      <c r="E150" s="40"/>
      <c r="F150" s="220" t="s">
        <v>754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>
      <c r="A151" s="38"/>
      <c r="B151" s="39"/>
      <c r="C151" s="40"/>
      <c r="D151" s="224" t="s">
        <v>161</v>
      </c>
      <c r="E151" s="40"/>
      <c r="F151" s="225" t="s">
        <v>755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86</v>
      </c>
    </row>
    <row r="152" s="2" customFormat="1">
      <c r="A152" s="38"/>
      <c r="B152" s="39"/>
      <c r="C152" s="40"/>
      <c r="D152" s="219" t="s">
        <v>163</v>
      </c>
      <c r="E152" s="40"/>
      <c r="F152" s="226" t="s">
        <v>756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86</v>
      </c>
    </row>
    <row r="153" s="13" customFormat="1">
      <c r="A153" s="13"/>
      <c r="B153" s="227"/>
      <c r="C153" s="228"/>
      <c r="D153" s="219" t="s">
        <v>237</v>
      </c>
      <c r="E153" s="229" t="s">
        <v>19</v>
      </c>
      <c r="F153" s="230" t="s">
        <v>1244</v>
      </c>
      <c r="G153" s="228"/>
      <c r="H153" s="231">
        <v>2.2999999999999998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237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152</v>
      </c>
    </row>
    <row r="154" s="13" customFormat="1">
      <c r="A154" s="13"/>
      <c r="B154" s="227"/>
      <c r="C154" s="228"/>
      <c r="D154" s="219" t="s">
        <v>237</v>
      </c>
      <c r="E154" s="229" t="s">
        <v>19</v>
      </c>
      <c r="F154" s="230" t="s">
        <v>1245</v>
      </c>
      <c r="G154" s="228"/>
      <c r="H154" s="231">
        <v>2.2999999999999998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237</v>
      </c>
      <c r="AU154" s="237" t="s">
        <v>86</v>
      </c>
      <c r="AV154" s="13" t="s">
        <v>86</v>
      </c>
      <c r="AW154" s="13" t="s">
        <v>37</v>
      </c>
      <c r="AX154" s="13" t="s">
        <v>76</v>
      </c>
      <c r="AY154" s="237" t="s">
        <v>152</v>
      </c>
    </row>
    <row r="155" s="14" customFormat="1">
      <c r="A155" s="14"/>
      <c r="B155" s="242"/>
      <c r="C155" s="243"/>
      <c r="D155" s="219" t="s">
        <v>237</v>
      </c>
      <c r="E155" s="244" t="s">
        <v>19</v>
      </c>
      <c r="F155" s="245" t="s">
        <v>302</v>
      </c>
      <c r="G155" s="243"/>
      <c r="H155" s="246">
        <v>4.5999999999999996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237</v>
      </c>
      <c r="AU155" s="252" t="s">
        <v>86</v>
      </c>
      <c r="AV155" s="14" t="s">
        <v>175</v>
      </c>
      <c r="AW155" s="14" t="s">
        <v>37</v>
      </c>
      <c r="AX155" s="14" t="s">
        <v>84</v>
      </c>
      <c r="AY155" s="252" t="s">
        <v>152</v>
      </c>
    </row>
    <row r="156" s="2" customFormat="1" ht="24.15" customHeight="1">
      <c r="A156" s="38"/>
      <c r="B156" s="39"/>
      <c r="C156" s="205" t="s">
        <v>222</v>
      </c>
      <c r="D156" s="205" t="s">
        <v>155</v>
      </c>
      <c r="E156" s="206" t="s">
        <v>760</v>
      </c>
      <c r="F156" s="207" t="s">
        <v>761</v>
      </c>
      <c r="G156" s="208" t="s">
        <v>291</v>
      </c>
      <c r="H156" s="209">
        <v>52.380000000000003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0.00013750000000000001</v>
      </c>
      <c r="R156" s="215">
        <f>Q156*H156</f>
        <v>0.0072022500000000012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175</v>
      </c>
      <c r="AT156" s="217" t="s">
        <v>155</v>
      </c>
      <c r="AU156" s="217" t="s">
        <v>86</v>
      </c>
      <c r="AY156" s="17" t="s">
        <v>152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175</v>
      </c>
      <c r="BM156" s="217" t="s">
        <v>1246</v>
      </c>
    </row>
    <row r="157" s="2" customFormat="1">
      <c r="A157" s="38"/>
      <c r="B157" s="39"/>
      <c r="C157" s="40"/>
      <c r="D157" s="219" t="s">
        <v>160</v>
      </c>
      <c r="E157" s="40"/>
      <c r="F157" s="220" t="s">
        <v>763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86</v>
      </c>
    </row>
    <row r="158" s="2" customFormat="1">
      <c r="A158" s="38"/>
      <c r="B158" s="39"/>
      <c r="C158" s="40"/>
      <c r="D158" s="224" t="s">
        <v>161</v>
      </c>
      <c r="E158" s="40"/>
      <c r="F158" s="225" t="s">
        <v>764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161</v>
      </c>
      <c r="AU158" s="17" t="s">
        <v>86</v>
      </c>
    </row>
    <row r="159" s="2" customFormat="1">
      <c r="A159" s="38"/>
      <c r="B159" s="39"/>
      <c r="C159" s="40"/>
      <c r="D159" s="219" t="s">
        <v>163</v>
      </c>
      <c r="E159" s="40"/>
      <c r="F159" s="226" t="s">
        <v>765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86</v>
      </c>
    </row>
    <row r="160" s="13" customFormat="1">
      <c r="A160" s="13"/>
      <c r="B160" s="227"/>
      <c r="C160" s="228"/>
      <c r="D160" s="219" t="s">
        <v>237</v>
      </c>
      <c r="E160" s="229" t="s">
        <v>19</v>
      </c>
      <c r="F160" s="230" t="s">
        <v>1236</v>
      </c>
      <c r="G160" s="228"/>
      <c r="H160" s="231">
        <v>21.600000000000001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237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152</v>
      </c>
    </row>
    <row r="161" s="13" customFormat="1">
      <c r="A161" s="13"/>
      <c r="B161" s="227"/>
      <c r="C161" s="228"/>
      <c r="D161" s="219" t="s">
        <v>237</v>
      </c>
      <c r="E161" s="229" t="s">
        <v>19</v>
      </c>
      <c r="F161" s="230" t="s">
        <v>1237</v>
      </c>
      <c r="G161" s="228"/>
      <c r="H161" s="231">
        <v>15.6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237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152</v>
      </c>
    </row>
    <row r="162" s="13" customFormat="1">
      <c r="A162" s="13"/>
      <c r="B162" s="227"/>
      <c r="C162" s="228"/>
      <c r="D162" s="219" t="s">
        <v>237</v>
      </c>
      <c r="E162" s="229" t="s">
        <v>19</v>
      </c>
      <c r="F162" s="230" t="s">
        <v>1247</v>
      </c>
      <c r="G162" s="228"/>
      <c r="H162" s="231">
        <v>8.2799999999999994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237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152</v>
      </c>
    </row>
    <row r="163" s="13" customFormat="1">
      <c r="A163" s="13"/>
      <c r="B163" s="227"/>
      <c r="C163" s="228"/>
      <c r="D163" s="219" t="s">
        <v>237</v>
      </c>
      <c r="E163" s="229" t="s">
        <v>19</v>
      </c>
      <c r="F163" s="230" t="s">
        <v>1248</v>
      </c>
      <c r="G163" s="228"/>
      <c r="H163" s="231">
        <v>6.9000000000000004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237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152</v>
      </c>
    </row>
    <row r="164" s="14" customFormat="1">
      <c r="A164" s="14"/>
      <c r="B164" s="242"/>
      <c r="C164" s="243"/>
      <c r="D164" s="219" t="s">
        <v>237</v>
      </c>
      <c r="E164" s="244" t="s">
        <v>19</v>
      </c>
      <c r="F164" s="245" t="s">
        <v>302</v>
      </c>
      <c r="G164" s="243"/>
      <c r="H164" s="246">
        <v>52.380000000000003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237</v>
      </c>
      <c r="AU164" s="252" t="s">
        <v>86</v>
      </c>
      <c r="AV164" s="14" t="s">
        <v>175</v>
      </c>
      <c r="AW164" s="14" t="s">
        <v>37</v>
      </c>
      <c r="AX164" s="14" t="s">
        <v>84</v>
      </c>
      <c r="AY164" s="252" t="s">
        <v>152</v>
      </c>
    </row>
    <row r="165" s="2" customFormat="1" ht="24.15" customHeight="1">
      <c r="A165" s="38"/>
      <c r="B165" s="39"/>
      <c r="C165" s="257" t="s">
        <v>228</v>
      </c>
      <c r="D165" s="257" t="s">
        <v>686</v>
      </c>
      <c r="E165" s="258" t="s">
        <v>743</v>
      </c>
      <c r="F165" s="259" t="s">
        <v>744</v>
      </c>
      <c r="G165" s="260" t="s">
        <v>291</v>
      </c>
      <c r="H165" s="261">
        <v>60.409999999999997</v>
      </c>
      <c r="I165" s="262"/>
      <c r="J165" s="263">
        <f>ROUND(I165*H165,2)</f>
        <v>0</v>
      </c>
      <c r="K165" s="264"/>
      <c r="L165" s="265"/>
      <c r="M165" s="266" t="s">
        <v>19</v>
      </c>
      <c r="N165" s="267" t="s">
        <v>47</v>
      </c>
      <c r="O165" s="84"/>
      <c r="P165" s="215">
        <f>O165*H165</f>
        <v>0</v>
      </c>
      <c r="Q165" s="215">
        <v>0.00029999999999999997</v>
      </c>
      <c r="R165" s="215">
        <f>Q165*H165</f>
        <v>0.018122999999999997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197</v>
      </c>
      <c r="AT165" s="217" t="s">
        <v>686</v>
      </c>
      <c r="AU165" s="217" t="s">
        <v>86</v>
      </c>
      <c r="AY165" s="17" t="s">
        <v>152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175</v>
      </c>
      <c r="BM165" s="217" t="s">
        <v>1249</v>
      </c>
    </row>
    <row r="166" s="2" customFormat="1">
      <c r="A166" s="38"/>
      <c r="B166" s="39"/>
      <c r="C166" s="40"/>
      <c r="D166" s="219" t="s">
        <v>160</v>
      </c>
      <c r="E166" s="40"/>
      <c r="F166" s="220" t="s">
        <v>744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>
      <c r="A167" s="38"/>
      <c r="B167" s="39"/>
      <c r="C167" s="40"/>
      <c r="D167" s="219" t="s">
        <v>163</v>
      </c>
      <c r="E167" s="40"/>
      <c r="F167" s="226" t="s">
        <v>742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86</v>
      </c>
    </row>
    <row r="168" s="13" customFormat="1">
      <c r="A168" s="13"/>
      <c r="B168" s="227"/>
      <c r="C168" s="228"/>
      <c r="D168" s="219" t="s">
        <v>237</v>
      </c>
      <c r="E168" s="229" t="s">
        <v>19</v>
      </c>
      <c r="F168" s="230" t="s">
        <v>1236</v>
      </c>
      <c r="G168" s="228"/>
      <c r="H168" s="231">
        <v>21.600000000000001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237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152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1237</v>
      </c>
      <c r="G169" s="228"/>
      <c r="H169" s="231">
        <v>15.6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152</v>
      </c>
    </row>
    <row r="170" s="13" customFormat="1">
      <c r="A170" s="13"/>
      <c r="B170" s="227"/>
      <c r="C170" s="228"/>
      <c r="D170" s="219" t="s">
        <v>237</v>
      </c>
      <c r="E170" s="229" t="s">
        <v>19</v>
      </c>
      <c r="F170" s="230" t="s">
        <v>1250</v>
      </c>
      <c r="G170" s="228"/>
      <c r="H170" s="231">
        <v>6.9000000000000004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237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152</v>
      </c>
    </row>
    <row r="171" s="13" customFormat="1">
      <c r="A171" s="13"/>
      <c r="B171" s="227"/>
      <c r="C171" s="228"/>
      <c r="D171" s="219" t="s">
        <v>237</v>
      </c>
      <c r="E171" s="229" t="s">
        <v>19</v>
      </c>
      <c r="F171" s="230" t="s">
        <v>1251</v>
      </c>
      <c r="G171" s="228"/>
      <c r="H171" s="231">
        <v>6.9000000000000004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237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152</v>
      </c>
    </row>
    <row r="172" s="14" customFormat="1">
      <c r="A172" s="14"/>
      <c r="B172" s="242"/>
      <c r="C172" s="243"/>
      <c r="D172" s="219" t="s">
        <v>237</v>
      </c>
      <c r="E172" s="244" t="s">
        <v>19</v>
      </c>
      <c r="F172" s="245" t="s">
        <v>302</v>
      </c>
      <c r="G172" s="243"/>
      <c r="H172" s="246">
        <v>51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237</v>
      </c>
      <c r="AU172" s="252" t="s">
        <v>86</v>
      </c>
      <c r="AV172" s="14" t="s">
        <v>175</v>
      </c>
      <c r="AW172" s="14" t="s">
        <v>37</v>
      </c>
      <c r="AX172" s="14" t="s">
        <v>84</v>
      </c>
      <c r="AY172" s="252" t="s">
        <v>152</v>
      </c>
    </row>
    <row r="173" s="13" customFormat="1">
      <c r="A173" s="13"/>
      <c r="B173" s="227"/>
      <c r="C173" s="228"/>
      <c r="D173" s="219" t="s">
        <v>237</v>
      </c>
      <c r="E173" s="228"/>
      <c r="F173" s="230" t="s">
        <v>1252</v>
      </c>
      <c r="G173" s="228"/>
      <c r="H173" s="231">
        <v>60.409999999999997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237</v>
      </c>
      <c r="AU173" s="237" t="s">
        <v>86</v>
      </c>
      <c r="AV173" s="13" t="s">
        <v>86</v>
      </c>
      <c r="AW173" s="13" t="s">
        <v>4</v>
      </c>
      <c r="AX173" s="13" t="s">
        <v>84</v>
      </c>
      <c r="AY173" s="237" t="s">
        <v>152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170</v>
      </c>
      <c r="F174" s="203" t="s">
        <v>774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SUM(P175:P185)</f>
        <v>0</v>
      </c>
      <c r="Q174" s="197"/>
      <c r="R174" s="198">
        <f>SUM(R175:R185)</f>
        <v>5.7478554800000001</v>
      </c>
      <c r="S174" s="197"/>
      <c r="T174" s="199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152</v>
      </c>
      <c r="BK174" s="202">
        <f>SUM(BK175:BK185)</f>
        <v>0</v>
      </c>
    </row>
    <row r="175" s="2" customFormat="1" ht="16.5" customHeight="1">
      <c r="A175" s="38"/>
      <c r="B175" s="39"/>
      <c r="C175" s="205" t="s">
        <v>234</v>
      </c>
      <c r="D175" s="205" t="s">
        <v>155</v>
      </c>
      <c r="E175" s="206" t="s">
        <v>822</v>
      </c>
      <c r="F175" s="207" t="s">
        <v>823</v>
      </c>
      <c r="G175" s="208" t="s">
        <v>399</v>
      </c>
      <c r="H175" s="209">
        <v>2.2999999999999998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1.3713299999999999</v>
      </c>
      <c r="R175" s="215">
        <f>Q175*H175</f>
        <v>3.1540589999999997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175</v>
      </c>
      <c r="AT175" s="217" t="s">
        <v>155</v>
      </c>
      <c r="AU175" s="217" t="s">
        <v>86</v>
      </c>
      <c r="AY175" s="17" t="s">
        <v>152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175</v>
      </c>
      <c r="BM175" s="217" t="s">
        <v>1253</v>
      </c>
    </row>
    <row r="176" s="2" customFormat="1">
      <c r="A176" s="38"/>
      <c r="B176" s="39"/>
      <c r="C176" s="40"/>
      <c r="D176" s="219" t="s">
        <v>160</v>
      </c>
      <c r="E176" s="40"/>
      <c r="F176" s="220" t="s">
        <v>825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160</v>
      </c>
      <c r="AU176" s="17" t="s">
        <v>86</v>
      </c>
    </row>
    <row r="177" s="2" customFormat="1">
      <c r="A177" s="38"/>
      <c r="B177" s="39"/>
      <c r="C177" s="40"/>
      <c r="D177" s="224" t="s">
        <v>161</v>
      </c>
      <c r="E177" s="40"/>
      <c r="F177" s="225" t="s">
        <v>826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86</v>
      </c>
    </row>
    <row r="178" s="2" customFormat="1">
      <c r="A178" s="38"/>
      <c r="B178" s="39"/>
      <c r="C178" s="40"/>
      <c r="D178" s="219" t="s">
        <v>163</v>
      </c>
      <c r="E178" s="40"/>
      <c r="F178" s="226" t="s">
        <v>827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86</v>
      </c>
    </row>
    <row r="179" s="13" customFormat="1">
      <c r="A179" s="13"/>
      <c r="B179" s="227"/>
      <c r="C179" s="228"/>
      <c r="D179" s="219" t="s">
        <v>237</v>
      </c>
      <c r="E179" s="229" t="s">
        <v>19</v>
      </c>
      <c r="F179" s="230" t="s">
        <v>1254</v>
      </c>
      <c r="G179" s="228"/>
      <c r="H179" s="231">
        <v>2.2999999999999998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237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152</v>
      </c>
    </row>
    <row r="180" s="14" customFormat="1">
      <c r="A180" s="14"/>
      <c r="B180" s="242"/>
      <c r="C180" s="243"/>
      <c r="D180" s="219" t="s">
        <v>237</v>
      </c>
      <c r="E180" s="244" t="s">
        <v>19</v>
      </c>
      <c r="F180" s="245" t="s">
        <v>302</v>
      </c>
      <c r="G180" s="243"/>
      <c r="H180" s="246">
        <v>2.2999999999999998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237</v>
      </c>
      <c r="AU180" s="252" t="s">
        <v>86</v>
      </c>
      <c r="AV180" s="14" t="s">
        <v>175</v>
      </c>
      <c r="AW180" s="14" t="s">
        <v>37</v>
      </c>
      <c r="AX180" s="14" t="s">
        <v>84</v>
      </c>
      <c r="AY180" s="252" t="s">
        <v>152</v>
      </c>
    </row>
    <row r="181" s="2" customFormat="1" ht="16.5" customHeight="1">
      <c r="A181" s="38"/>
      <c r="B181" s="39"/>
      <c r="C181" s="205" t="s">
        <v>8</v>
      </c>
      <c r="D181" s="205" t="s">
        <v>155</v>
      </c>
      <c r="E181" s="206" t="s">
        <v>830</v>
      </c>
      <c r="F181" s="207" t="s">
        <v>831</v>
      </c>
      <c r="G181" s="208" t="s">
        <v>399</v>
      </c>
      <c r="H181" s="209">
        <v>3.8180000000000001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0.67935999999999996</v>
      </c>
      <c r="R181" s="215">
        <f>Q181*H181</f>
        <v>2.59379648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175</v>
      </c>
      <c r="AT181" s="217" t="s">
        <v>155</v>
      </c>
      <c r="AU181" s="217" t="s">
        <v>86</v>
      </c>
      <c r="AY181" s="17" t="s">
        <v>152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175</v>
      </c>
      <c r="BM181" s="217" t="s">
        <v>1255</v>
      </c>
    </row>
    <row r="182" s="2" customFormat="1">
      <c r="A182" s="38"/>
      <c r="B182" s="39"/>
      <c r="C182" s="40"/>
      <c r="D182" s="219" t="s">
        <v>160</v>
      </c>
      <c r="E182" s="40"/>
      <c r="F182" s="220" t="s">
        <v>833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160</v>
      </c>
      <c r="AU182" s="17" t="s">
        <v>86</v>
      </c>
    </row>
    <row r="183" s="2" customFormat="1">
      <c r="A183" s="38"/>
      <c r="B183" s="39"/>
      <c r="C183" s="40"/>
      <c r="D183" s="224" t="s">
        <v>161</v>
      </c>
      <c r="E183" s="40"/>
      <c r="F183" s="225" t="s">
        <v>834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161</v>
      </c>
      <c r="AU183" s="17" t="s">
        <v>86</v>
      </c>
    </row>
    <row r="184" s="2" customFormat="1">
      <c r="A184" s="38"/>
      <c r="B184" s="39"/>
      <c r="C184" s="40"/>
      <c r="D184" s="219" t="s">
        <v>163</v>
      </c>
      <c r="E184" s="40"/>
      <c r="F184" s="226" t="s">
        <v>801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163</v>
      </c>
      <c r="AU184" s="17" t="s">
        <v>86</v>
      </c>
    </row>
    <row r="185" s="13" customFormat="1">
      <c r="A185" s="13"/>
      <c r="B185" s="227"/>
      <c r="C185" s="228"/>
      <c r="D185" s="219" t="s">
        <v>237</v>
      </c>
      <c r="E185" s="229" t="s">
        <v>19</v>
      </c>
      <c r="F185" s="230" t="s">
        <v>1256</v>
      </c>
      <c r="G185" s="228"/>
      <c r="H185" s="231">
        <v>3.8180000000000001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237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152</v>
      </c>
    </row>
    <row r="186" s="12" customFormat="1" ht="22.8" customHeight="1">
      <c r="A186" s="12"/>
      <c r="B186" s="189"/>
      <c r="C186" s="190"/>
      <c r="D186" s="191" t="s">
        <v>75</v>
      </c>
      <c r="E186" s="203" t="s">
        <v>151</v>
      </c>
      <c r="F186" s="203" t="s">
        <v>837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SUM(P187:P229)</f>
        <v>0</v>
      </c>
      <c r="Q186" s="197"/>
      <c r="R186" s="198">
        <f>SUM(R187:R229)</f>
        <v>2.26458</v>
      </c>
      <c r="S186" s="197"/>
      <c r="T186" s="199">
        <f>SUM(T187:T229)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84</v>
      </c>
      <c r="AT186" s="201" t="s">
        <v>75</v>
      </c>
      <c r="AU186" s="201" t="s">
        <v>84</v>
      </c>
      <c r="AY186" s="200" t="s">
        <v>152</v>
      </c>
      <c r="BK186" s="202">
        <f>SUM(BK187:BK229)</f>
        <v>0</v>
      </c>
    </row>
    <row r="187" s="2" customFormat="1" ht="21.75" customHeight="1">
      <c r="A187" s="38"/>
      <c r="B187" s="39"/>
      <c r="C187" s="205" t="s">
        <v>580</v>
      </c>
      <c r="D187" s="205" t="s">
        <v>155</v>
      </c>
      <c r="E187" s="206" t="s">
        <v>1257</v>
      </c>
      <c r="F187" s="207" t="s">
        <v>1258</v>
      </c>
      <c r="G187" s="208" t="s">
        <v>291</v>
      </c>
      <c r="H187" s="209">
        <v>12.741</v>
      </c>
      <c r="I187" s="210"/>
      <c r="J187" s="211">
        <f>ROUND(I187*H187,2)</f>
        <v>0</v>
      </c>
      <c r="K187" s="212"/>
      <c r="L187" s="44"/>
      <c r="M187" s="213" t="s">
        <v>19</v>
      </c>
      <c r="N187" s="214" t="s">
        <v>47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175</v>
      </c>
      <c r="AT187" s="217" t="s">
        <v>155</v>
      </c>
      <c r="AU187" s="217" t="s">
        <v>86</v>
      </c>
      <c r="AY187" s="17" t="s">
        <v>152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84</v>
      </c>
      <c r="BK187" s="218">
        <f>ROUND(I187*H187,2)</f>
        <v>0</v>
      </c>
      <c r="BL187" s="17" t="s">
        <v>175</v>
      </c>
      <c r="BM187" s="217" t="s">
        <v>1259</v>
      </c>
    </row>
    <row r="188" s="2" customFormat="1">
      <c r="A188" s="38"/>
      <c r="B188" s="39"/>
      <c r="C188" s="40"/>
      <c r="D188" s="219" t="s">
        <v>160</v>
      </c>
      <c r="E188" s="40"/>
      <c r="F188" s="220" t="s">
        <v>1260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86</v>
      </c>
    </row>
    <row r="189" s="2" customFormat="1">
      <c r="A189" s="38"/>
      <c r="B189" s="39"/>
      <c r="C189" s="40"/>
      <c r="D189" s="224" t="s">
        <v>161</v>
      </c>
      <c r="E189" s="40"/>
      <c r="F189" s="225" t="s">
        <v>1261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161</v>
      </c>
      <c r="AU189" s="17" t="s">
        <v>86</v>
      </c>
    </row>
    <row r="190" s="13" customFormat="1">
      <c r="A190" s="13"/>
      <c r="B190" s="227"/>
      <c r="C190" s="228"/>
      <c r="D190" s="219" t="s">
        <v>237</v>
      </c>
      <c r="E190" s="229" t="s">
        <v>19</v>
      </c>
      <c r="F190" s="230" t="s">
        <v>1262</v>
      </c>
      <c r="G190" s="228"/>
      <c r="H190" s="231">
        <v>12.741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237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152</v>
      </c>
    </row>
    <row r="191" s="2" customFormat="1" ht="21.75" customHeight="1">
      <c r="A191" s="38"/>
      <c r="B191" s="39"/>
      <c r="C191" s="205" t="s">
        <v>592</v>
      </c>
      <c r="D191" s="205" t="s">
        <v>155</v>
      </c>
      <c r="E191" s="206" t="s">
        <v>1263</v>
      </c>
      <c r="F191" s="207" t="s">
        <v>1264</v>
      </c>
      <c r="G191" s="208" t="s">
        <v>291</v>
      </c>
      <c r="H191" s="209">
        <v>12.614000000000001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175</v>
      </c>
      <c r="AT191" s="217" t="s">
        <v>155</v>
      </c>
      <c r="AU191" s="217" t="s">
        <v>86</v>
      </c>
      <c r="AY191" s="17" t="s">
        <v>152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175</v>
      </c>
      <c r="BM191" s="217" t="s">
        <v>1265</v>
      </c>
    </row>
    <row r="192" s="2" customFormat="1">
      <c r="A192" s="38"/>
      <c r="B192" s="39"/>
      <c r="C192" s="40"/>
      <c r="D192" s="219" t="s">
        <v>160</v>
      </c>
      <c r="E192" s="40"/>
      <c r="F192" s="220" t="s">
        <v>1266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86</v>
      </c>
    </row>
    <row r="193" s="2" customFormat="1">
      <c r="A193" s="38"/>
      <c r="B193" s="39"/>
      <c r="C193" s="40"/>
      <c r="D193" s="224" t="s">
        <v>161</v>
      </c>
      <c r="E193" s="40"/>
      <c r="F193" s="225" t="s">
        <v>1267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161</v>
      </c>
      <c r="AU193" s="17" t="s">
        <v>86</v>
      </c>
    </row>
    <row r="194" s="13" customFormat="1">
      <c r="A194" s="13"/>
      <c r="B194" s="227"/>
      <c r="C194" s="228"/>
      <c r="D194" s="219" t="s">
        <v>237</v>
      </c>
      <c r="E194" s="229" t="s">
        <v>19</v>
      </c>
      <c r="F194" s="230" t="s">
        <v>1268</v>
      </c>
      <c r="G194" s="228"/>
      <c r="H194" s="231">
        <v>12.614000000000001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237</v>
      </c>
      <c r="AU194" s="237" t="s">
        <v>86</v>
      </c>
      <c r="AV194" s="13" t="s">
        <v>86</v>
      </c>
      <c r="AW194" s="13" t="s">
        <v>37</v>
      </c>
      <c r="AX194" s="13" t="s">
        <v>84</v>
      </c>
      <c r="AY194" s="237" t="s">
        <v>152</v>
      </c>
    </row>
    <row r="195" s="2" customFormat="1" ht="21.75" customHeight="1">
      <c r="A195" s="38"/>
      <c r="B195" s="39"/>
      <c r="C195" s="205" t="s">
        <v>960</v>
      </c>
      <c r="D195" s="205" t="s">
        <v>155</v>
      </c>
      <c r="E195" s="206" t="s">
        <v>1269</v>
      </c>
      <c r="F195" s="207" t="s">
        <v>1270</v>
      </c>
      <c r="G195" s="208" t="s">
        <v>291</v>
      </c>
      <c r="H195" s="209">
        <v>17.82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47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175</v>
      </c>
      <c r="AT195" s="217" t="s">
        <v>155</v>
      </c>
      <c r="AU195" s="217" t="s">
        <v>86</v>
      </c>
      <c r="AY195" s="17" t="s">
        <v>152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84</v>
      </c>
      <c r="BK195" s="218">
        <f>ROUND(I195*H195,2)</f>
        <v>0</v>
      </c>
      <c r="BL195" s="17" t="s">
        <v>175</v>
      </c>
      <c r="BM195" s="217" t="s">
        <v>1271</v>
      </c>
    </row>
    <row r="196" s="2" customFormat="1">
      <c r="A196" s="38"/>
      <c r="B196" s="39"/>
      <c r="C196" s="40"/>
      <c r="D196" s="219" t="s">
        <v>160</v>
      </c>
      <c r="E196" s="40"/>
      <c r="F196" s="220" t="s">
        <v>1272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160</v>
      </c>
      <c r="AU196" s="17" t="s">
        <v>86</v>
      </c>
    </row>
    <row r="197" s="2" customFormat="1">
      <c r="A197" s="38"/>
      <c r="B197" s="39"/>
      <c r="C197" s="40"/>
      <c r="D197" s="224" t="s">
        <v>161</v>
      </c>
      <c r="E197" s="40"/>
      <c r="F197" s="225" t="s">
        <v>1273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161</v>
      </c>
      <c r="AU197" s="17" t="s">
        <v>86</v>
      </c>
    </row>
    <row r="198" s="13" customFormat="1">
      <c r="A198" s="13"/>
      <c r="B198" s="227"/>
      <c r="C198" s="228"/>
      <c r="D198" s="219" t="s">
        <v>237</v>
      </c>
      <c r="E198" s="229" t="s">
        <v>19</v>
      </c>
      <c r="F198" s="230" t="s">
        <v>1274</v>
      </c>
      <c r="G198" s="228"/>
      <c r="H198" s="231">
        <v>17.82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237</v>
      </c>
      <c r="AU198" s="237" t="s">
        <v>86</v>
      </c>
      <c r="AV198" s="13" t="s">
        <v>86</v>
      </c>
      <c r="AW198" s="13" t="s">
        <v>37</v>
      </c>
      <c r="AX198" s="13" t="s">
        <v>84</v>
      </c>
      <c r="AY198" s="237" t="s">
        <v>152</v>
      </c>
    </row>
    <row r="199" s="2" customFormat="1" ht="33" customHeight="1">
      <c r="A199" s="38"/>
      <c r="B199" s="39"/>
      <c r="C199" s="205" t="s">
        <v>257</v>
      </c>
      <c r="D199" s="205" t="s">
        <v>155</v>
      </c>
      <c r="E199" s="206" t="s">
        <v>885</v>
      </c>
      <c r="F199" s="207" t="s">
        <v>886</v>
      </c>
      <c r="G199" s="208" t="s">
        <v>291</v>
      </c>
      <c r="H199" s="209">
        <v>12.869999999999999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47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175</v>
      </c>
      <c r="AT199" s="217" t="s">
        <v>155</v>
      </c>
      <c r="AU199" s="217" t="s">
        <v>86</v>
      </c>
      <c r="AY199" s="17" t="s">
        <v>152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175</v>
      </c>
      <c r="BM199" s="217" t="s">
        <v>1275</v>
      </c>
    </row>
    <row r="200" s="2" customFormat="1">
      <c r="A200" s="38"/>
      <c r="B200" s="39"/>
      <c r="C200" s="40"/>
      <c r="D200" s="219" t="s">
        <v>160</v>
      </c>
      <c r="E200" s="40"/>
      <c r="F200" s="220" t="s">
        <v>888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86</v>
      </c>
    </row>
    <row r="201" s="2" customFormat="1">
      <c r="A201" s="38"/>
      <c r="B201" s="39"/>
      <c r="C201" s="40"/>
      <c r="D201" s="224" t="s">
        <v>161</v>
      </c>
      <c r="E201" s="40"/>
      <c r="F201" s="225" t="s">
        <v>889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161</v>
      </c>
      <c r="AU201" s="17" t="s">
        <v>86</v>
      </c>
    </row>
    <row r="202" s="2" customFormat="1">
      <c r="A202" s="38"/>
      <c r="B202" s="39"/>
      <c r="C202" s="40"/>
      <c r="D202" s="219" t="s">
        <v>163</v>
      </c>
      <c r="E202" s="40"/>
      <c r="F202" s="226" t="s">
        <v>890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86</v>
      </c>
    </row>
    <row r="203" s="13" customFormat="1">
      <c r="A203" s="13"/>
      <c r="B203" s="227"/>
      <c r="C203" s="228"/>
      <c r="D203" s="219" t="s">
        <v>237</v>
      </c>
      <c r="E203" s="229" t="s">
        <v>19</v>
      </c>
      <c r="F203" s="230" t="s">
        <v>1276</v>
      </c>
      <c r="G203" s="228"/>
      <c r="H203" s="231">
        <v>12.869999999999999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237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152</v>
      </c>
    </row>
    <row r="204" s="14" customFormat="1">
      <c r="A204" s="14"/>
      <c r="B204" s="242"/>
      <c r="C204" s="243"/>
      <c r="D204" s="219" t="s">
        <v>237</v>
      </c>
      <c r="E204" s="244" t="s">
        <v>19</v>
      </c>
      <c r="F204" s="245" t="s">
        <v>302</v>
      </c>
      <c r="G204" s="243"/>
      <c r="H204" s="246">
        <v>12.869999999999999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237</v>
      </c>
      <c r="AU204" s="252" t="s">
        <v>86</v>
      </c>
      <c r="AV204" s="14" t="s">
        <v>175</v>
      </c>
      <c r="AW204" s="14" t="s">
        <v>37</v>
      </c>
      <c r="AX204" s="14" t="s">
        <v>84</v>
      </c>
      <c r="AY204" s="252" t="s">
        <v>152</v>
      </c>
    </row>
    <row r="205" s="2" customFormat="1" ht="24.15" customHeight="1">
      <c r="A205" s="38"/>
      <c r="B205" s="39"/>
      <c r="C205" s="205" t="s">
        <v>265</v>
      </c>
      <c r="D205" s="205" t="s">
        <v>155</v>
      </c>
      <c r="E205" s="206" t="s">
        <v>907</v>
      </c>
      <c r="F205" s="207" t="s">
        <v>908</v>
      </c>
      <c r="G205" s="208" t="s">
        <v>291</v>
      </c>
      <c r="H205" s="209">
        <v>12.741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175</v>
      </c>
      <c r="AT205" s="217" t="s">
        <v>155</v>
      </c>
      <c r="AU205" s="217" t="s">
        <v>86</v>
      </c>
      <c r="AY205" s="17" t="s">
        <v>152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175</v>
      </c>
      <c r="BM205" s="217" t="s">
        <v>1277</v>
      </c>
    </row>
    <row r="206" s="2" customFormat="1">
      <c r="A206" s="38"/>
      <c r="B206" s="39"/>
      <c r="C206" s="40"/>
      <c r="D206" s="219" t="s">
        <v>160</v>
      </c>
      <c r="E206" s="40"/>
      <c r="F206" s="220" t="s">
        <v>910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160</v>
      </c>
      <c r="AU206" s="17" t="s">
        <v>86</v>
      </c>
    </row>
    <row r="207" s="2" customFormat="1">
      <c r="A207" s="38"/>
      <c r="B207" s="39"/>
      <c r="C207" s="40"/>
      <c r="D207" s="224" t="s">
        <v>161</v>
      </c>
      <c r="E207" s="40"/>
      <c r="F207" s="225" t="s">
        <v>911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161</v>
      </c>
      <c r="AU207" s="17" t="s">
        <v>86</v>
      </c>
    </row>
    <row r="208" s="2" customFormat="1">
      <c r="A208" s="38"/>
      <c r="B208" s="39"/>
      <c r="C208" s="40"/>
      <c r="D208" s="219" t="s">
        <v>163</v>
      </c>
      <c r="E208" s="40"/>
      <c r="F208" s="226" t="s">
        <v>912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163</v>
      </c>
      <c r="AU208" s="17" t="s">
        <v>86</v>
      </c>
    </row>
    <row r="209" s="13" customFormat="1">
      <c r="A209" s="13"/>
      <c r="B209" s="227"/>
      <c r="C209" s="228"/>
      <c r="D209" s="219" t="s">
        <v>237</v>
      </c>
      <c r="E209" s="229" t="s">
        <v>19</v>
      </c>
      <c r="F209" s="230" t="s">
        <v>1262</v>
      </c>
      <c r="G209" s="228"/>
      <c r="H209" s="231">
        <v>12.741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237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152</v>
      </c>
    </row>
    <row r="210" s="14" customFormat="1">
      <c r="A210" s="14"/>
      <c r="B210" s="242"/>
      <c r="C210" s="243"/>
      <c r="D210" s="219" t="s">
        <v>237</v>
      </c>
      <c r="E210" s="244" t="s">
        <v>19</v>
      </c>
      <c r="F210" s="245" t="s">
        <v>302</v>
      </c>
      <c r="G210" s="243"/>
      <c r="H210" s="246">
        <v>12.741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237</v>
      </c>
      <c r="AU210" s="252" t="s">
        <v>86</v>
      </c>
      <c r="AV210" s="14" t="s">
        <v>175</v>
      </c>
      <c r="AW210" s="14" t="s">
        <v>37</v>
      </c>
      <c r="AX210" s="14" t="s">
        <v>84</v>
      </c>
      <c r="AY210" s="252" t="s">
        <v>152</v>
      </c>
    </row>
    <row r="211" s="2" customFormat="1" ht="24.15" customHeight="1">
      <c r="A211" s="38"/>
      <c r="B211" s="39"/>
      <c r="C211" s="205" t="s">
        <v>7</v>
      </c>
      <c r="D211" s="205" t="s">
        <v>155</v>
      </c>
      <c r="E211" s="206" t="s">
        <v>913</v>
      </c>
      <c r="F211" s="207" t="s">
        <v>914</v>
      </c>
      <c r="G211" s="208" t="s">
        <v>291</v>
      </c>
      <c r="H211" s="209">
        <v>12.869999999999999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175</v>
      </c>
      <c r="AT211" s="217" t="s">
        <v>155</v>
      </c>
      <c r="AU211" s="217" t="s">
        <v>86</v>
      </c>
      <c r="AY211" s="17" t="s">
        <v>152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175</v>
      </c>
      <c r="BM211" s="217" t="s">
        <v>1278</v>
      </c>
    </row>
    <row r="212" s="2" customFormat="1">
      <c r="A212" s="38"/>
      <c r="B212" s="39"/>
      <c r="C212" s="40"/>
      <c r="D212" s="219" t="s">
        <v>160</v>
      </c>
      <c r="E212" s="40"/>
      <c r="F212" s="220" t="s">
        <v>916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86</v>
      </c>
    </row>
    <row r="213" s="2" customFormat="1">
      <c r="A213" s="38"/>
      <c r="B213" s="39"/>
      <c r="C213" s="40"/>
      <c r="D213" s="224" t="s">
        <v>161</v>
      </c>
      <c r="E213" s="40"/>
      <c r="F213" s="225" t="s">
        <v>917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86</v>
      </c>
    </row>
    <row r="214" s="2" customFormat="1">
      <c r="A214" s="38"/>
      <c r="B214" s="39"/>
      <c r="C214" s="40"/>
      <c r="D214" s="219" t="s">
        <v>163</v>
      </c>
      <c r="E214" s="40"/>
      <c r="F214" s="226" t="s">
        <v>918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163</v>
      </c>
      <c r="AU214" s="17" t="s">
        <v>86</v>
      </c>
    </row>
    <row r="215" s="13" customFormat="1">
      <c r="A215" s="13"/>
      <c r="B215" s="227"/>
      <c r="C215" s="228"/>
      <c r="D215" s="219" t="s">
        <v>237</v>
      </c>
      <c r="E215" s="229" t="s">
        <v>19</v>
      </c>
      <c r="F215" s="230" t="s">
        <v>1276</v>
      </c>
      <c r="G215" s="228"/>
      <c r="H215" s="231">
        <v>12.869999999999999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237</v>
      </c>
      <c r="AU215" s="237" t="s">
        <v>86</v>
      </c>
      <c r="AV215" s="13" t="s">
        <v>86</v>
      </c>
      <c r="AW215" s="13" t="s">
        <v>37</v>
      </c>
      <c r="AX215" s="13" t="s">
        <v>76</v>
      </c>
      <c r="AY215" s="237" t="s">
        <v>152</v>
      </c>
    </row>
    <row r="216" s="14" customFormat="1">
      <c r="A216" s="14"/>
      <c r="B216" s="242"/>
      <c r="C216" s="243"/>
      <c r="D216" s="219" t="s">
        <v>237</v>
      </c>
      <c r="E216" s="244" t="s">
        <v>19</v>
      </c>
      <c r="F216" s="245" t="s">
        <v>302</v>
      </c>
      <c r="G216" s="243"/>
      <c r="H216" s="246">
        <v>12.869999999999999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237</v>
      </c>
      <c r="AU216" s="252" t="s">
        <v>86</v>
      </c>
      <c r="AV216" s="14" t="s">
        <v>175</v>
      </c>
      <c r="AW216" s="14" t="s">
        <v>37</v>
      </c>
      <c r="AX216" s="14" t="s">
        <v>84</v>
      </c>
      <c r="AY216" s="252" t="s">
        <v>152</v>
      </c>
    </row>
    <row r="217" s="2" customFormat="1" ht="33" customHeight="1">
      <c r="A217" s="38"/>
      <c r="B217" s="39"/>
      <c r="C217" s="205" t="s">
        <v>441</v>
      </c>
      <c r="D217" s="205" t="s">
        <v>155</v>
      </c>
      <c r="E217" s="206" t="s">
        <v>919</v>
      </c>
      <c r="F217" s="207" t="s">
        <v>920</v>
      </c>
      <c r="G217" s="208" t="s">
        <v>291</v>
      </c>
      <c r="H217" s="209">
        <v>13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175</v>
      </c>
      <c r="AT217" s="217" t="s">
        <v>155</v>
      </c>
      <c r="AU217" s="217" t="s">
        <v>86</v>
      </c>
      <c r="AY217" s="17" t="s">
        <v>152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175</v>
      </c>
      <c r="BM217" s="217" t="s">
        <v>1279</v>
      </c>
    </row>
    <row r="218" s="2" customFormat="1">
      <c r="A218" s="38"/>
      <c r="B218" s="39"/>
      <c r="C218" s="40"/>
      <c r="D218" s="219" t="s">
        <v>160</v>
      </c>
      <c r="E218" s="40"/>
      <c r="F218" s="220" t="s">
        <v>922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86</v>
      </c>
    </row>
    <row r="219" s="2" customFormat="1">
      <c r="A219" s="38"/>
      <c r="B219" s="39"/>
      <c r="C219" s="40"/>
      <c r="D219" s="224" t="s">
        <v>161</v>
      </c>
      <c r="E219" s="40"/>
      <c r="F219" s="225" t="s">
        <v>923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86</v>
      </c>
    </row>
    <row r="220" s="2" customFormat="1">
      <c r="A220" s="38"/>
      <c r="B220" s="39"/>
      <c r="C220" s="40"/>
      <c r="D220" s="219" t="s">
        <v>163</v>
      </c>
      <c r="E220" s="40"/>
      <c r="F220" s="226" t="s">
        <v>924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163</v>
      </c>
      <c r="AU220" s="17" t="s">
        <v>86</v>
      </c>
    </row>
    <row r="221" s="13" customFormat="1">
      <c r="A221" s="13"/>
      <c r="B221" s="227"/>
      <c r="C221" s="228"/>
      <c r="D221" s="219" t="s">
        <v>237</v>
      </c>
      <c r="E221" s="229" t="s">
        <v>19</v>
      </c>
      <c r="F221" s="230" t="s">
        <v>1280</v>
      </c>
      <c r="G221" s="228"/>
      <c r="H221" s="231">
        <v>13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237</v>
      </c>
      <c r="AU221" s="237" t="s">
        <v>86</v>
      </c>
      <c r="AV221" s="13" t="s">
        <v>86</v>
      </c>
      <c r="AW221" s="13" t="s">
        <v>37</v>
      </c>
      <c r="AX221" s="13" t="s">
        <v>76</v>
      </c>
      <c r="AY221" s="237" t="s">
        <v>152</v>
      </c>
    </row>
    <row r="222" s="14" customFormat="1">
      <c r="A222" s="14"/>
      <c r="B222" s="242"/>
      <c r="C222" s="243"/>
      <c r="D222" s="219" t="s">
        <v>237</v>
      </c>
      <c r="E222" s="244" t="s">
        <v>19</v>
      </c>
      <c r="F222" s="245" t="s">
        <v>302</v>
      </c>
      <c r="G222" s="243"/>
      <c r="H222" s="246">
        <v>13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237</v>
      </c>
      <c r="AU222" s="252" t="s">
        <v>86</v>
      </c>
      <c r="AV222" s="14" t="s">
        <v>175</v>
      </c>
      <c r="AW222" s="14" t="s">
        <v>37</v>
      </c>
      <c r="AX222" s="14" t="s">
        <v>84</v>
      </c>
      <c r="AY222" s="252" t="s">
        <v>152</v>
      </c>
    </row>
    <row r="223" s="2" customFormat="1" ht="24.15" customHeight="1">
      <c r="A223" s="38"/>
      <c r="B223" s="39"/>
      <c r="C223" s="205" t="s">
        <v>967</v>
      </c>
      <c r="D223" s="205" t="s">
        <v>155</v>
      </c>
      <c r="E223" s="206" t="s">
        <v>1281</v>
      </c>
      <c r="F223" s="207" t="s">
        <v>1282</v>
      </c>
      <c r="G223" s="208" t="s">
        <v>291</v>
      </c>
      <c r="H223" s="209">
        <v>18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47</v>
      </c>
      <c r="O223" s="84"/>
      <c r="P223" s="215">
        <f>O223*H223</f>
        <v>0</v>
      </c>
      <c r="Q223" s="215">
        <v>0.098000000000000004</v>
      </c>
      <c r="R223" s="215">
        <f>Q223*H223</f>
        <v>1.764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175</v>
      </c>
      <c r="AT223" s="217" t="s">
        <v>155</v>
      </c>
      <c r="AU223" s="217" t="s">
        <v>86</v>
      </c>
      <c r="AY223" s="17" t="s">
        <v>152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175</v>
      </c>
      <c r="BM223" s="217" t="s">
        <v>1283</v>
      </c>
    </row>
    <row r="224" s="2" customFormat="1">
      <c r="A224" s="38"/>
      <c r="B224" s="39"/>
      <c r="C224" s="40"/>
      <c r="D224" s="219" t="s">
        <v>160</v>
      </c>
      <c r="E224" s="40"/>
      <c r="F224" s="220" t="s">
        <v>1284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2" customFormat="1">
      <c r="A225" s="38"/>
      <c r="B225" s="39"/>
      <c r="C225" s="40"/>
      <c r="D225" s="224" t="s">
        <v>161</v>
      </c>
      <c r="E225" s="40"/>
      <c r="F225" s="225" t="s">
        <v>1285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86</v>
      </c>
    </row>
    <row r="226" s="2" customFormat="1" ht="16.5" customHeight="1">
      <c r="A226" s="38"/>
      <c r="B226" s="39"/>
      <c r="C226" s="257" t="s">
        <v>973</v>
      </c>
      <c r="D226" s="257" t="s">
        <v>686</v>
      </c>
      <c r="E226" s="258" t="s">
        <v>987</v>
      </c>
      <c r="F226" s="259" t="s">
        <v>988</v>
      </c>
      <c r="G226" s="260" t="s">
        <v>291</v>
      </c>
      <c r="H226" s="261">
        <v>18.539999999999999</v>
      </c>
      <c r="I226" s="262"/>
      <c r="J226" s="263">
        <f>ROUND(I226*H226,2)</f>
        <v>0</v>
      </c>
      <c r="K226" s="264"/>
      <c r="L226" s="265"/>
      <c r="M226" s="266" t="s">
        <v>19</v>
      </c>
      <c r="N226" s="267" t="s">
        <v>47</v>
      </c>
      <c r="O226" s="84"/>
      <c r="P226" s="215">
        <f>O226*H226</f>
        <v>0</v>
      </c>
      <c r="Q226" s="215">
        <v>0.027</v>
      </c>
      <c r="R226" s="215">
        <f>Q226*H226</f>
        <v>0.50058000000000002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197</v>
      </c>
      <c r="AT226" s="217" t="s">
        <v>686</v>
      </c>
      <c r="AU226" s="217" t="s">
        <v>86</v>
      </c>
      <c r="AY226" s="17" t="s">
        <v>152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84</v>
      </c>
      <c r="BK226" s="218">
        <f>ROUND(I226*H226,2)</f>
        <v>0</v>
      </c>
      <c r="BL226" s="17" t="s">
        <v>175</v>
      </c>
      <c r="BM226" s="217" t="s">
        <v>1286</v>
      </c>
    </row>
    <row r="227" s="2" customFormat="1">
      <c r="A227" s="38"/>
      <c r="B227" s="39"/>
      <c r="C227" s="40"/>
      <c r="D227" s="219" t="s">
        <v>160</v>
      </c>
      <c r="E227" s="40"/>
      <c r="F227" s="220" t="s">
        <v>988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160</v>
      </c>
      <c r="AU227" s="17" t="s">
        <v>86</v>
      </c>
    </row>
    <row r="228" s="13" customFormat="1">
      <c r="A228" s="13"/>
      <c r="B228" s="227"/>
      <c r="C228" s="228"/>
      <c r="D228" s="219" t="s">
        <v>237</v>
      </c>
      <c r="E228" s="229" t="s">
        <v>19</v>
      </c>
      <c r="F228" s="230" t="s">
        <v>1287</v>
      </c>
      <c r="G228" s="228"/>
      <c r="H228" s="231">
        <v>18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237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152</v>
      </c>
    </row>
    <row r="229" s="13" customFormat="1">
      <c r="A229" s="13"/>
      <c r="B229" s="227"/>
      <c r="C229" s="228"/>
      <c r="D229" s="219" t="s">
        <v>237</v>
      </c>
      <c r="E229" s="228"/>
      <c r="F229" s="230" t="s">
        <v>1288</v>
      </c>
      <c r="G229" s="228"/>
      <c r="H229" s="231">
        <v>18.539999999999999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237</v>
      </c>
      <c r="AU229" s="237" t="s">
        <v>86</v>
      </c>
      <c r="AV229" s="13" t="s">
        <v>86</v>
      </c>
      <c r="AW229" s="13" t="s">
        <v>4</v>
      </c>
      <c r="AX229" s="13" t="s">
        <v>84</v>
      </c>
      <c r="AY229" s="237" t="s">
        <v>152</v>
      </c>
    </row>
    <row r="230" s="12" customFormat="1" ht="22.8" customHeight="1">
      <c r="A230" s="12"/>
      <c r="B230" s="189"/>
      <c r="C230" s="190"/>
      <c r="D230" s="191" t="s">
        <v>75</v>
      </c>
      <c r="E230" s="203" t="s">
        <v>203</v>
      </c>
      <c r="F230" s="203" t="s">
        <v>459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SUM(P231:P247)</f>
        <v>0</v>
      </c>
      <c r="Q230" s="197"/>
      <c r="R230" s="198">
        <f>SUM(R231:R247)</f>
        <v>1.6104778019999999</v>
      </c>
      <c r="S230" s="197"/>
      <c r="T230" s="19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84</v>
      </c>
      <c r="AT230" s="201" t="s">
        <v>75</v>
      </c>
      <c r="AU230" s="201" t="s">
        <v>84</v>
      </c>
      <c r="AY230" s="200" t="s">
        <v>152</v>
      </c>
      <c r="BK230" s="202">
        <f>SUM(BK231:BK247)</f>
        <v>0</v>
      </c>
    </row>
    <row r="231" s="2" customFormat="1" ht="33" customHeight="1">
      <c r="A231" s="38"/>
      <c r="B231" s="39"/>
      <c r="C231" s="205" t="s">
        <v>474</v>
      </c>
      <c r="D231" s="205" t="s">
        <v>155</v>
      </c>
      <c r="E231" s="206" t="s">
        <v>1135</v>
      </c>
      <c r="F231" s="207" t="s">
        <v>1136</v>
      </c>
      <c r="G231" s="208" t="s">
        <v>399</v>
      </c>
      <c r="H231" s="209">
        <v>4.5999999999999996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47</v>
      </c>
      <c r="O231" s="84"/>
      <c r="P231" s="215">
        <f>O231*H231</f>
        <v>0</v>
      </c>
      <c r="Q231" s="215">
        <v>0.15539952000000001</v>
      </c>
      <c r="R231" s="215">
        <f>Q231*H231</f>
        <v>0.71483779199999997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175</v>
      </c>
      <c r="AT231" s="217" t="s">
        <v>155</v>
      </c>
      <c r="AU231" s="217" t="s">
        <v>86</v>
      </c>
      <c r="AY231" s="17" t="s">
        <v>152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84</v>
      </c>
      <c r="BK231" s="218">
        <f>ROUND(I231*H231,2)</f>
        <v>0</v>
      </c>
      <c r="BL231" s="17" t="s">
        <v>175</v>
      </c>
      <c r="BM231" s="217" t="s">
        <v>1289</v>
      </c>
    </row>
    <row r="232" s="2" customFormat="1">
      <c r="A232" s="38"/>
      <c r="B232" s="39"/>
      <c r="C232" s="40"/>
      <c r="D232" s="219" t="s">
        <v>160</v>
      </c>
      <c r="E232" s="40"/>
      <c r="F232" s="220" t="s">
        <v>1138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160</v>
      </c>
      <c r="AU232" s="17" t="s">
        <v>86</v>
      </c>
    </row>
    <row r="233" s="2" customFormat="1">
      <c r="A233" s="38"/>
      <c r="B233" s="39"/>
      <c r="C233" s="40"/>
      <c r="D233" s="224" t="s">
        <v>161</v>
      </c>
      <c r="E233" s="40"/>
      <c r="F233" s="225" t="s">
        <v>1139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161</v>
      </c>
      <c r="AU233" s="17" t="s">
        <v>86</v>
      </c>
    </row>
    <row r="234" s="13" customFormat="1">
      <c r="A234" s="13"/>
      <c r="B234" s="227"/>
      <c r="C234" s="228"/>
      <c r="D234" s="219" t="s">
        <v>237</v>
      </c>
      <c r="E234" s="229" t="s">
        <v>19</v>
      </c>
      <c r="F234" s="230" t="s">
        <v>1290</v>
      </c>
      <c r="G234" s="228"/>
      <c r="H234" s="231">
        <v>4.5999999999999996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237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152</v>
      </c>
    </row>
    <row r="235" s="2" customFormat="1" ht="16.5" customHeight="1">
      <c r="A235" s="38"/>
      <c r="B235" s="39"/>
      <c r="C235" s="257" t="s">
        <v>480</v>
      </c>
      <c r="D235" s="257" t="s">
        <v>686</v>
      </c>
      <c r="E235" s="258" t="s">
        <v>1141</v>
      </c>
      <c r="F235" s="259" t="s">
        <v>1142</v>
      </c>
      <c r="G235" s="260" t="s">
        <v>399</v>
      </c>
      <c r="H235" s="261">
        <v>4.6920000000000002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0.040000000000000001</v>
      </c>
      <c r="R235" s="215">
        <f>Q235*H235</f>
        <v>0.18768000000000001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197</v>
      </c>
      <c r="AT235" s="217" t="s">
        <v>686</v>
      </c>
      <c r="AU235" s="217" t="s">
        <v>86</v>
      </c>
      <c r="AY235" s="17" t="s">
        <v>152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175</v>
      </c>
      <c r="BM235" s="217" t="s">
        <v>1291</v>
      </c>
    </row>
    <row r="236" s="2" customFormat="1">
      <c r="A236" s="38"/>
      <c r="B236" s="39"/>
      <c r="C236" s="40"/>
      <c r="D236" s="219" t="s">
        <v>160</v>
      </c>
      <c r="E236" s="40"/>
      <c r="F236" s="220" t="s">
        <v>1142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2" customFormat="1">
      <c r="A237" s="38"/>
      <c r="B237" s="39"/>
      <c r="C237" s="40"/>
      <c r="D237" s="219" t="s">
        <v>163</v>
      </c>
      <c r="E237" s="40"/>
      <c r="F237" s="226" t="s">
        <v>1144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163</v>
      </c>
      <c r="AU237" s="17" t="s">
        <v>86</v>
      </c>
    </row>
    <row r="238" s="13" customFormat="1">
      <c r="A238" s="13"/>
      <c r="B238" s="227"/>
      <c r="C238" s="228"/>
      <c r="D238" s="219" t="s">
        <v>237</v>
      </c>
      <c r="E238" s="229" t="s">
        <v>19</v>
      </c>
      <c r="F238" s="230" t="s">
        <v>1292</v>
      </c>
      <c r="G238" s="228"/>
      <c r="H238" s="231">
        <v>4.5999999999999996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237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152</v>
      </c>
    </row>
    <row r="239" s="13" customFormat="1">
      <c r="A239" s="13"/>
      <c r="B239" s="227"/>
      <c r="C239" s="228"/>
      <c r="D239" s="219" t="s">
        <v>237</v>
      </c>
      <c r="E239" s="228"/>
      <c r="F239" s="230" t="s">
        <v>1293</v>
      </c>
      <c r="G239" s="228"/>
      <c r="H239" s="231">
        <v>4.6920000000000002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237</v>
      </c>
      <c r="AU239" s="237" t="s">
        <v>86</v>
      </c>
      <c r="AV239" s="13" t="s">
        <v>86</v>
      </c>
      <c r="AW239" s="13" t="s">
        <v>4</v>
      </c>
      <c r="AX239" s="13" t="s">
        <v>84</v>
      </c>
      <c r="AY239" s="237" t="s">
        <v>152</v>
      </c>
    </row>
    <row r="240" s="2" customFormat="1" ht="24.15" customHeight="1">
      <c r="A240" s="38"/>
      <c r="B240" s="39"/>
      <c r="C240" s="205" t="s">
        <v>501</v>
      </c>
      <c r="D240" s="205" t="s">
        <v>155</v>
      </c>
      <c r="E240" s="206" t="s">
        <v>1177</v>
      </c>
      <c r="F240" s="207" t="s">
        <v>1178</v>
      </c>
      <c r="G240" s="208" t="s">
        <v>399</v>
      </c>
      <c r="H240" s="209">
        <v>2.2999999999999998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0.29220869999999999</v>
      </c>
      <c r="R240" s="215">
        <f>Q240*H240</f>
        <v>0.67208000999999995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175</v>
      </c>
      <c r="AT240" s="217" t="s">
        <v>155</v>
      </c>
      <c r="AU240" s="217" t="s">
        <v>86</v>
      </c>
      <c r="AY240" s="17" t="s">
        <v>152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175</v>
      </c>
      <c r="BM240" s="217" t="s">
        <v>1294</v>
      </c>
    </row>
    <row r="241" s="2" customFormat="1">
      <c r="A241" s="38"/>
      <c r="B241" s="39"/>
      <c r="C241" s="40"/>
      <c r="D241" s="219" t="s">
        <v>160</v>
      </c>
      <c r="E241" s="40"/>
      <c r="F241" s="220" t="s">
        <v>1180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>
      <c r="A242" s="38"/>
      <c r="B242" s="39"/>
      <c r="C242" s="40"/>
      <c r="D242" s="224" t="s">
        <v>161</v>
      </c>
      <c r="E242" s="40"/>
      <c r="F242" s="225" t="s">
        <v>1181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161</v>
      </c>
      <c r="AU242" s="17" t="s">
        <v>86</v>
      </c>
    </row>
    <row r="243" s="13" customFormat="1">
      <c r="A243" s="13"/>
      <c r="B243" s="227"/>
      <c r="C243" s="228"/>
      <c r="D243" s="219" t="s">
        <v>237</v>
      </c>
      <c r="E243" s="229" t="s">
        <v>19</v>
      </c>
      <c r="F243" s="230" t="s">
        <v>1254</v>
      </c>
      <c r="G243" s="228"/>
      <c r="H243" s="231">
        <v>2.2999999999999998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237</v>
      </c>
      <c r="AU243" s="237" t="s">
        <v>86</v>
      </c>
      <c r="AV243" s="13" t="s">
        <v>86</v>
      </c>
      <c r="AW243" s="13" t="s">
        <v>37</v>
      </c>
      <c r="AX243" s="13" t="s">
        <v>84</v>
      </c>
      <c r="AY243" s="237" t="s">
        <v>152</v>
      </c>
    </row>
    <row r="244" s="2" customFormat="1" ht="24.15" customHeight="1">
      <c r="A244" s="38"/>
      <c r="B244" s="39"/>
      <c r="C244" s="257" t="s">
        <v>511</v>
      </c>
      <c r="D244" s="257" t="s">
        <v>686</v>
      </c>
      <c r="E244" s="258" t="s">
        <v>1183</v>
      </c>
      <c r="F244" s="259" t="s">
        <v>1184</v>
      </c>
      <c r="G244" s="260" t="s">
        <v>399</v>
      </c>
      <c r="H244" s="261">
        <v>2.2999999999999998</v>
      </c>
      <c r="I244" s="262"/>
      <c r="J244" s="263">
        <f>ROUND(I244*H244,2)</f>
        <v>0</v>
      </c>
      <c r="K244" s="264"/>
      <c r="L244" s="265"/>
      <c r="M244" s="266" t="s">
        <v>19</v>
      </c>
      <c r="N244" s="267" t="s">
        <v>47</v>
      </c>
      <c r="O244" s="84"/>
      <c r="P244" s="215">
        <f>O244*H244</f>
        <v>0</v>
      </c>
      <c r="Q244" s="215">
        <v>0.015599999999999999</v>
      </c>
      <c r="R244" s="215">
        <f>Q244*H244</f>
        <v>0.035879999999999995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197</v>
      </c>
      <c r="AT244" s="217" t="s">
        <v>686</v>
      </c>
      <c r="AU244" s="217" t="s">
        <v>86</v>
      </c>
      <c r="AY244" s="17" t="s">
        <v>152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84</v>
      </c>
      <c r="BK244" s="218">
        <f>ROUND(I244*H244,2)</f>
        <v>0</v>
      </c>
      <c r="BL244" s="17" t="s">
        <v>175</v>
      </c>
      <c r="BM244" s="217" t="s">
        <v>1295</v>
      </c>
    </row>
    <row r="245" s="2" customFormat="1">
      <c r="A245" s="38"/>
      <c r="B245" s="39"/>
      <c r="C245" s="40"/>
      <c r="D245" s="219" t="s">
        <v>160</v>
      </c>
      <c r="E245" s="40"/>
      <c r="F245" s="220" t="s">
        <v>1184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160</v>
      </c>
      <c r="AU245" s="17" t="s">
        <v>86</v>
      </c>
    </row>
    <row r="246" s="2" customFormat="1">
      <c r="A246" s="38"/>
      <c r="B246" s="39"/>
      <c r="C246" s="40"/>
      <c r="D246" s="219" t="s">
        <v>163</v>
      </c>
      <c r="E246" s="40"/>
      <c r="F246" s="226" t="s">
        <v>801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163</v>
      </c>
      <c r="AU246" s="17" t="s">
        <v>86</v>
      </c>
    </row>
    <row r="247" s="13" customFormat="1">
      <c r="A247" s="13"/>
      <c r="B247" s="227"/>
      <c r="C247" s="228"/>
      <c r="D247" s="219" t="s">
        <v>237</v>
      </c>
      <c r="E247" s="229" t="s">
        <v>19</v>
      </c>
      <c r="F247" s="230" t="s">
        <v>1254</v>
      </c>
      <c r="G247" s="228"/>
      <c r="H247" s="231">
        <v>2.2999999999999998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237</v>
      </c>
      <c r="AU247" s="237" t="s">
        <v>86</v>
      </c>
      <c r="AV247" s="13" t="s">
        <v>86</v>
      </c>
      <c r="AW247" s="13" t="s">
        <v>37</v>
      </c>
      <c r="AX247" s="13" t="s">
        <v>84</v>
      </c>
      <c r="AY247" s="237" t="s">
        <v>152</v>
      </c>
    </row>
    <row r="248" s="12" customFormat="1" ht="22.8" customHeight="1">
      <c r="A248" s="12"/>
      <c r="B248" s="189"/>
      <c r="C248" s="190"/>
      <c r="D248" s="191" t="s">
        <v>75</v>
      </c>
      <c r="E248" s="203" t="s">
        <v>572</v>
      </c>
      <c r="F248" s="203" t="s">
        <v>573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SUM(P249:P255)</f>
        <v>0</v>
      </c>
      <c r="Q248" s="197"/>
      <c r="R248" s="198">
        <f>SUM(R249:R255)</f>
        <v>0</v>
      </c>
      <c r="S248" s="197"/>
      <c r="T248" s="19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84</v>
      </c>
      <c r="AT248" s="201" t="s">
        <v>75</v>
      </c>
      <c r="AU248" s="201" t="s">
        <v>84</v>
      </c>
      <c r="AY248" s="200" t="s">
        <v>152</v>
      </c>
      <c r="BK248" s="202">
        <f>SUM(BK249:BK255)</f>
        <v>0</v>
      </c>
    </row>
    <row r="249" s="2" customFormat="1" ht="33" customHeight="1">
      <c r="A249" s="38"/>
      <c r="B249" s="39"/>
      <c r="C249" s="205" t="s">
        <v>538</v>
      </c>
      <c r="D249" s="205" t="s">
        <v>155</v>
      </c>
      <c r="E249" s="206" t="s">
        <v>575</v>
      </c>
      <c r="F249" s="207" t="s">
        <v>576</v>
      </c>
      <c r="G249" s="208" t="s">
        <v>514</v>
      </c>
      <c r="H249" s="209">
        <v>38.051000000000002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175</v>
      </c>
      <c r="AT249" s="217" t="s">
        <v>155</v>
      </c>
      <c r="AU249" s="217" t="s">
        <v>86</v>
      </c>
      <c r="AY249" s="17" t="s">
        <v>152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175</v>
      </c>
      <c r="BM249" s="217" t="s">
        <v>1296</v>
      </c>
    </row>
    <row r="250" s="2" customFormat="1">
      <c r="A250" s="38"/>
      <c r="B250" s="39"/>
      <c r="C250" s="40"/>
      <c r="D250" s="219" t="s">
        <v>160</v>
      </c>
      <c r="E250" s="40"/>
      <c r="F250" s="220" t="s">
        <v>578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2" customFormat="1">
      <c r="A251" s="38"/>
      <c r="B251" s="39"/>
      <c r="C251" s="40"/>
      <c r="D251" s="224" t="s">
        <v>161</v>
      </c>
      <c r="E251" s="40"/>
      <c r="F251" s="225" t="s">
        <v>579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161</v>
      </c>
      <c r="AU251" s="17" t="s">
        <v>86</v>
      </c>
    </row>
    <row r="252" s="2" customFormat="1" ht="33" customHeight="1">
      <c r="A252" s="38"/>
      <c r="B252" s="39"/>
      <c r="C252" s="205" t="s">
        <v>546</v>
      </c>
      <c r="D252" s="205" t="s">
        <v>155</v>
      </c>
      <c r="E252" s="206" t="s">
        <v>581</v>
      </c>
      <c r="F252" s="207" t="s">
        <v>582</v>
      </c>
      <c r="G252" s="208" t="s">
        <v>514</v>
      </c>
      <c r="H252" s="209">
        <v>38.051000000000002</v>
      </c>
      <c r="I252" s="210"/>
      <c r="J252" s="211">
        <f>ROUND(I252*H252,2)</f>
        <v>0</v>
      </c>
      <c r="K252" s="212"/>
      <c r="L252" s="44"/>
      <c r="M252" s="213" t="s">
        <v>19</v>
      </c>
      <c r="N252" s="214" t="s">
        <v>47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175</v>
      </c>
      <c r="AT252" s="217" t="s">
        <v>155</v>
      </c>
      <c r="AU252" s="217" t="s">
        <v>86</v>
      </c>
      <c r="AY252" s="17" t="s">
        <v>152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175</v>
      </c>
      <c r="BM252" s="217" t="s">
        <v>1297</v>
      </c>
    </row>
    <row r="253" s="2" customFormat="1">
      <c r="A253" s="38"/>
      <c r="B253" s="39"/>
      <c r="C253" s="40"/>
      <c r="D253" s="219" t="s">
        <v>160</v>
      </c>
      <c r="E253" s="40"/>
      <c r="F253" s="220" t="s">
        <v>584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86</v>
      </c>
    </row>
    <row r="254" s="2" customFormat="1">
      <c r="A254" s="38"/>
      <c r="B254" s="39"/>
      <c r="C254" s="40"/>
      <c r="D254" s="224" t="s">
        <v>161</v>
      </c>
      <c r="E254" s="40"/>
      <c r="F254" s="225" t="s">
        <v>585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161</v>
      </c>
      <c r="AU254" s="17" t="s">
        <v>86</v>
      </c>
    </row>
    <row r="255" s="2" customFormat="1">
      <c r="A255" s="38"/>
      <c r="B255" s="39"/>
      <c r="C255" s="40"/>
      <c r="D255" s="219" t="s">
        <v>163</v>
      </c>
      <c r="E255" s="40"/>
      <c r="F255" s="226" t="s">
        <v>586</v>
      </c>
      <c r="G255" s="40"/>
      <c r="H255" s="40"/>
      <c r="I255" s="221"/>
      <c r="J255" s="40"/>
      <c r="K255" s="40"/>
      <c r="L255" s="44"/>
      <c r="M255" s="238"/>
      <c r="N255" s="239"/>
      <c r="O255" s="240"/>
      <c r="P255" s="240"/>
      <c r="Q255" s="240"/>
      <c r="R255" s="240"/>
      <c r="S255" s="240"/>
      <c r="T255" s="24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163</v>
      </c>
      <c r="AU255" s="17" t="s">
        <v>86</v>
      </c>
    </row>
    <row r="256" s="2" customFormat="1" ht="6.96" customHeight="1">
      <c r="A256" s="38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obPzOWuTkCCKQ9l08uaeLvFZNBtfom3ZiyHAT66Np/ypoF778K7Tnl7dmXcFmsr6nVlt9iVeLOpk1GX+mag7RQ==" hashValue="7Mi2KW7CZgpUgW7/EKZccQZFt7/Nn5ie0/vnKeGNEMOUYJuGAmmPbjxKmeVMgc4nkG4KRXuvkxJVMucsVZGtLw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122151102"/>
    <hyperlink ref="F95" r:id="rId2" display="https://podminky.urs.cz/item/CS_URS_2022_01/132551101"/>
    <hyperlink ref="F99" r:id="rId3" display="https://podminky.urs.cz/item/CS_URS_2023_01/162751113"/>
    <hyperlink ref="F106" r:id="rId4" display="https://podminky.urs.cz/item/CS_URS_2022_01/167151103"/>
    <hyperlink ref="F112" r:id="rId5" display="https://podminky.urs.cz/item/CS_URS_2023_01/171152111"/>
    <hyperlink ref="F125" r:id="rId6" display="https://podminky.urs.cz/item/CS_URS_2023_01/171201221r"/>
    <hyperlink ref="F132" r:id="rId7" display="https://podminky.urs.cz/item/CS_URS_2023_01/181951112"/>
    <hyperlink ref="F140" r:id="rId8" display="https://podminky.urs.cz/item/CS_URS_2023_01/211971110"/>
    <hyperlink ref="F151" r:id="rId9" display="https://podminky.urs.cz/item/CS_URS_2023_01/212752611"/>
    <hyperlink ref="F158" r:id="rId10" display="https://podminky.urs.cz/item/CS_URS_2023_01/213141112"/>
    <hyperlink ref="F177" r:id="rId11" display="https://podminky.urs.cz/item/CS_URS_2023_01/389531111"/>
    <hyperlink ref="F183" r:id="rId12" display="https://podminky.urs.cz/item/CS_URS_2023_01/389531191"/>
    <hyperlink ref="F189" r:id="rId13" display="https://podminky.urs.cz/item/CS_URS_2022_01/564851011"/>
    <hyperlink ref="F193" r:id="rId14" display="https://podminky.urs.cz/item/CS_URS_2022_01/564861011"/>
    <hyperlink ref="F197" r:id="rId15" display="https://podminky.urs.cz/item/CS_URS_2022_01/564871011"/>
    <hyperlink ref="F201" r:id="rId16" display="https://podminky.urs.cz/item/CS_URS_2023_01/565155121"/>
    <hyperlink ref="F207" r:id="rId17" display="https://podminky.urs.cz/item/CS_URS_2023_01/573111115"/>
    <hyperlink ref="F213" r:id="rId18" display="https://podminky.urs.cz/item/CS_URS_2023_01/573231107"/>
    <hyperlink ref="F219" r:id="rId19" display="https://podminky.urs.cz/item/CS_URS_2023_01/577134131"/>
    <hyperlink ref="F225" r:id="rId20" display="https://podminky.urs.cz/item/CS_URS_2022_01/596412210"/>
    <hyperlink ref="F233" r:id="rId21" display="https://podminky.urs.cz/item/CS_URS_2023_01/916131213"/>
    <hyperlink ref="F242" r:id="rId22" display="https://podminky.urs.cz/item/CS_URS_2023_01/935113111"/>
    <hyperlink ref="F251" r:id="rId23" display="https://podminky.urs.cz/item/CS_URS_2023_01/998225111"/>
    <hyperlink ref="F254" r:id="rId24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ROUND((SUM(BE84:BE187)),  2)</f>
        <v>0</v>
      </c>
      <c r="G33" s="38"/>
      <c r="H33" s="38"/>
      <c r="I33" s="148">
        <v>0.20999999999999999</v>
      </c>
      <c r="J33" s="147">
        <f>ROUND(((SUM(BE84:BE187))*I33),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ROUND((SUM(BF84:BF187)),  2)</f>
        <v>0</v>
      </c>
      <c r="G34" s="38"/>
      <c r="H34" s="38"/>
      <c r="I34" s="148">
        <v>0.14999999999999999</v>
      </c>
      <c r="J34" s="147">
        <f>ROUND(((SUM(BF84:BF187))*I34),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283</v>
      </c>
      <c r="E62" s="174"/>
      <c r="F62" s="174"/>
      <c r="G62" s="174"/>
      <c r="H62" s="174"/>
      <c r="I62" s="174"/>
      <c r="J62" s="175">
        <f>J170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619</v>
      </c>
      <c r="E63" s="168"/>
      <c r="F63" s="168"/>
      <c r="G63" s="168"/>
      <c r="H63" s="168"/>
      <c r="I63" s="168"/>
      <c r="J63" s="169">
        <f>J178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620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137</v>
      </c>
      <c r="D83" s="180" t="s">
        <v>61</v>
      </c>
      <c r="E83" s="180" t="s">
        <v>57</v>
      </c>
      <c r="F83" s="180" t="s">
        <v>58</v>
      </c>
      <c r="G83" s="180" t="s">
        <v>138</v>
      </c>
      <c r="H83" s="180" t="s">
        <v>139</v>
      </c>
      <c r="I83" s="180" t="s">
        <v>140</v>
      </c>
      <c r="J83" s="181" t="s">
        <v>128</v>
      </c>
      <c r="K83" s="182" t="s">
        <v>141</v>
      </c>
      <c r="L83" s="183"/>
      <c r="M83" s="92" t="s">
        <v>19</v>
      </c>
      <c r="N83" s="93" t="s">
        <v>46</v>
      </c>
      <c r="O83" s="93" t="s">
        <v>142</v>
      </c>
      <c r="P83" s="93" t="s">
        <v>143</v>
      </c>
      <c r="Q83" s="93" t="s">
        <v>144</v>
      </c>
      <c r="R83" s="93" t="s">
        <v>145</v>
      </c>
      <c r="S83" s="93" t="s">
        <v>146</v>
      </c>
      <c r="T83" s="94" t="s">
        <v>147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148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P85+P178</f>
        <v>0</v>
      </c>
      <c r="Q84" s="96"/>
      <c r="R84" s="186">
        <f>R85+R178</f>
        <v>385.43219538840003</v>
      </c>
      <c r="S84" s="96"/>
      <c r="T84" s="187">
        <f>T85+T178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129</v>
      </c>
      <c r="BK84" s="188">
        <f>BK85+BK178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286</v>
      </c>
      <c r="F85" s="192" t="s">
        <v>287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P86+P170</f>
        <v>0</v>
      </c>
      <c r="Q85" s="197"/>
      <c r="R85" s="198">
        <f>R86+R170</f>
        <v>9.9691953883999993</v>
      </c>
      <c r="S85" s="197"/>
      <c r="T85" s="199">
        <f>T86+T170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152</v>
      </c>
      <c r="BK85" s="202">
        <f>BK86+BK170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SUM(P87:P169)</f>
        <v>0</v>
      </c>
      <c r="Q86" s="197"/>
      <c r="R86" s="198">
        <f>SUM(R87:R169)</f>
        <v>9.9691953883999993</v>
      </c>
      <c r="S86" s="197"/>
      <c r="T86" s="199">
        <f>SUM(T87:T169)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152</v>
      </c>
      <c r="BK86" s="202">
        <f>SUM(BK87:BK169)</f>
        <v>0</v>
      </c>
    </row>
    <row r="87" s="2" customFormat="1" ht="33" customHeight="1">
      <c r="A87" s="38"/>
      <c r="B87" s="39"/>
      <c r="C87" s="205" t="s">
        <v>84</v>
      </c>
      <c r="D87" s="205" t="s">
        <v>155</v>
      </c>
      <c r="E87" s="206" t="s">
        <v>1299</v>
      </c>
      <c r="F87" s="207" t="s">
        <v>1300</v>
      </c>
      <c r="G87" s="208" t="s">
        <v>407</v>
      </c>
      <c r="H87" s="209">
        <v>209.481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175</v>
      </c>
      <c r="AT87" s="217" t="s">
        <v>155</v>
      </c>
      <c r="AU87" s="217" t="s">
        <v>86</v>
      </c>
      <c r="AY87" s="17" t="s">
        <v>152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175</v>
      </c>
      <c r="BM87" s="217" t="s">
        <v>1301</v>
      </c>
    </row>
    <row r="88" s="2" customFormat="1">
      <c r="A88" s="38"/>
      <c r="B88" s="39"/>
      <c r="C88" s="40"/>
      <c r="D88" s="219" t="s">
        <v>160</v>
      </c>
      <c r="E88" s="40"/>
      <c r="F88" s="220" t="s">
        <v>1302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2" customFormat="1">
      <c r="A89" s="38"/>
      <c r="B89" s="39"/>
      <c r="C89" s="40"/>
      <c r="D89" s="224" t="s">
        <v>161</v>
      </c>
      <c r="E89" s="40"/>
      <c r="F89" s="225" t="s">
        <v>1303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161</v>
      </c>
      <c r="AU89" s="17" t="s">
        <v>86</v>
      </c>
    </row>
    <row r="90" s="2" customFormat="1">
      <c r="A90" s="38"/>
      <c r="B90" s="39"/>
      <c r="C90" s="40"/>
      <c r="D90" s="219" t="s">
        <v>163</v>
      </c>
      <c r="E90" s="40"/>
      <c r="F90" s="226" t="s">
        <v>1304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163</v>
      </c>
      <c r="AU90" s="17" t="s">
        <v>86</v>
      </c>
    </row>
    <row r="91" s="13" customFormat="1">
      <c r="A91" s="13"/>
      <c r="B91" s="227"/>
      <c r="C91" s="228"/>
      <c r="D91" s="219" t="s">
        <v>237</v>
      </c>
      <c r="E91" s="229" t="s">
        <v>19</v>
      </c>
      <c r="F91" s="230" t="s">
        <v>1305</v>
      </c>
      <c r="G91" s="228"/>
      <c r="H91" s="231">
        <v>21.375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237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152</v>
      </c>
    </row>
    <row r="92" s="13" customFormat="1">
      <c r="A92" s="13"/>
      <c r="B92" s="227"/>
      <c r="C92" s="228"/>
      <c r="D92" s="219" t="s">
        <v>237</v>
      </c>
      <c r="E92" s="229" t="s">
        <v>19</v>
      </c>
      <c r="F92" s="230" t="s">
        <v>1306</v>
      </c>
      <c r="G92" s="228"/>
      <c r="H92" s="231">
        <v>187.731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237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152</v>
      </c>
    </row>
    <row r="93" s="13" customFormat="1">
      <c r="A93" s="13"/>
      <c r="B93" s="227"/>
      <c r="C93" s="228"/>
      <c r="D93" s="219" t="s">
        <v>237</v>
      </c>
      <c r="E93" s="229" t="s">
        <v>19</v>
      </c>
      <c r="F93" s="230" t="s">
        <v>1307</v>
      </c>
      <c r="G93" s="228"/>
      <c r="H93" s="231">
        <v>0.375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237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152</v>
      </c>
    </row>
    <row r="94" s="14" customFormat="1">
      <c r="A94" s="14"/>
      <c r="B94" s="242"/>
      <c r="C94" s="243"/>
      <c r="D94" s="219" t="s">
        <v>237</v>
      </c>
      <c r="E94" s="244" t="s">
        <v>19</v>
      </c>
      <c r="F94" s="245" t="s">
        <v>302</v>
      </c>
      <c r="G94" s="243"/>
      <c r="H94" s="246">
        <v>209.481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237</v>
      </c>
      <c r="AU94" s="252" t="s">
        <v>86</v>
      </c>
      <c r="AV94" s="14" t="s">
        <v>175</v>
      </c>
      <c r="AW94" s="14" t="s">
        <v>37</v>
      </c>
      <c r="AX94" s="14" t="s">
        <v>84</v>
      </c>
      <c r="AY94" s="252" t="s">
        <v>152</v>
      </c>
    </row>
    <row r="95" s="2" customFormat="1" ht="24.15" customHeight="1">
      <c r="A95" s="38"/>
      <c r="B95" s="39"/>
      <c r="C95" s="205" t="s">
        <v>86</v>
      </c>
      <c r="D95" s="205" t="s">
        <v>155</v>
      </c>
      <c r="E95" s="206" t="s">
        <v>1308</v>
      </c>
      <c r="F95" s="207" t="s">
        <v>1309</v>
      </c>
      <c r="G95" s="208" t="s">
        <v>407</v>
      </c>
      <c r="H95" s="209">
        <v>209.481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175</v>
      </c>
      <c r="AT95" s="217" t="s">
        <v>155</v>
      </c>
      <c r="AU95" s="217" t="s">
        <v>86</v>
      </c>
      <c r="AY95" s="17" t="s">
        <v>152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175</v>
      </c>
      <c r="BM95" s="217" t="s">
        <v>1310</v>
      </c>
    </row>
    <row r="96" s="2" customFormat="1">
      <c r="A96" s="38"/>
      <c r="B96" s="39"/>
      <c r="C96" s="40"/>
      <c r="D96" s="219" t="s">
        <v>160</v>
      </c>
      <c r="E96" s="40"/>
      <c r="F96" s="220" t="s">
        <v>1311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160</v>
      </c>
      <c r="AU96" s="17" t="s">
        <v>86</v>
      </c>
    </row>
    <row r="97" s="2" customFormat="1">
      <c r="A97" s="38"/>
      <c r="B97" s="39"/>
      <c r="C97" s="40"/>
      <c r="D97" s="224" t="s">
        <v>161</v>
      </c>
      <c r="E97" s="40"/>
      <c r="F97" s="225" t="s">
        <v>1312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161</v>
      </c>
      <c r="AU97" s="17" t="s">
        <v>86</v>
      </c>
    </row>
    <row r="98" s="2" customFormat="1">
      <c r="A98" s="38"/>
      <c r="B98" s="39"/>
      <c r="C98" s="40"/>
      <c r="D98" s="219" t="s">
        <v>163</v>
      </c>
      <c r="E98" s="40"/>
      <c r="F98" s="226" t="s">
        <v>1313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163</v>
      </c>
      <c r="AU98" s="17" t="s">
        <v>86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1306</v>
      </c>
      <c r="G99" s="228"/>
      <c r="H99" s="231">
        <v>187.731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152</v>
      </c>
    </row>
    <row r="100" s="13" customFormat="1">
      <c r="A100" s="13"/>
      <c r="B100" s="227"/>
      <c r="C100" s="228"/>
      <c r="D100" s="219" t="s">
        <v>237</v>
      </c>
      <c r="E100" s="229" t="s">
        <v>19</v>
      </c>
      <c r="F100" s="230" t="s">
        <v>1307</v>
      </c>
      <c r="G100" s="228"/>
      <c r="H100" s="231">
        <v>0.375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237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152</v>
      </c>
    </row>
    <row r="101" s="13" customFormat="1">
      <c r="A101" s="13"/>
      <c r="B101" s="227"/>
      <c r="C101" s="228"/>
      <c r="D101" s="219" t="s">
        <v>237</v>
      </c>
      <c r="E101" s="229" t="s">
        <v>19</v>
      </c>
      <c r="F101" s="230" t="s">
        <v>1314</v>
      </c>
      <c r="G101" s="228"/>
      <c r="H101" s="231">
        <v>21.375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237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152</v>
      </c>
    </row>
    <row r="102" s="14" customFormat="1">
      <c r="A102" s="14"/>
      <c r="B102" s="242"/>
      <c r="C102" s="243"/>
      <c r="D102" s="219" t="s">
        <v>237</v>
      </c>
      <c r="E102" s="244" t="s">
        <v>19</v>
      </c>
      <c r="F102" s="245" t="s">
        <v>302</v>
      </c>
      <c r="G102" s="243"/>
      <c r="H102" s="246">
        <v>209.481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237</v>
      </c>
      <c r="AU102" s="252" t="s">
        <v>86</v>
      </c>
      <c r="AV102" s="14" t="s">
        <v>175</v>
      </c>
      <c r="AW102" s="14" t="s">
        <v>37</v>
      </c>
      <c r="AX102" s="14" t="s">
        <v>84</v>
      </c>
      <c r="AY102" s="252" t="s">
        <v>152</v>
      </c>
    </row>
    <row r="103" s="2" customFormat="1" ht="16.5" customHeight="1">
      <c r="A103" s="38"/>
      <c r="B103" s="39"/>
      <c r="C103" s="205" t="s">
        <v>170</v>
      </c>
      <c r="D103" s="205" t="s">
        <v>155</v>
      </c>
      <c r="E103" s="206" t="s">
        <v>1315</v>
      </c>
      <c r="F103" s="207" t="s">
        <v>1316</v>
      </c>
      <c r="G103" s="208" t="s">
        <v>407</v>
      </c>
      <c r="H103" s="209">
        <v>209.481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175</v>
      </c>
      <c r="AT103" s="217" t="s">
        <v>155</v>
      </c>
      <c r="AU103" s="217" t="s">
        <v>86</v>
      </c>
      <c r="AY103" s="17" t="s">
        <v>152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175</v>
      </c>
      <c r="BM103" s="217" t="s">
        <v>1317</v>
      </c>
    </row>
    <row r="104" s="2" customFormat="1">
      <c r="A104" s="38"/>
      <c r="B104" s="39"/>
      <c r="C104" s="40"/>
      <c r="D104" s="219" t="s">
        <v>160</v>
      </c>
      <c r="E104" s="40"/>
      <c r="F104" s="220" t="s">
        <v>1316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>
      <c r="A105" s="38"/>
      <c r="B105" s="39"/>
      <c r="C105" s="40"/>
      <c r="D105" s="224" t="s">
        <v>161</v>
      </c>
      <c r="E105" s="40"/>
      <c r="F105" s="225" t="s">
        <v>1318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161</v>
      </c>
      <c r="AU105" s="17" t="s">
        <v>86</v>
      </c>
    </row>
    <row r="106" s="2" customFormat="1">
      <c r="A106" s="38"/>
      <c r="B106" s="39"/>
      <c r="C106" s="40"/>
      <c r="D106" s="219" t="s">
        <v>163</v>
      </c>
      <c r="E106" s="40"/>
      <c r="F106" s="226" t="s">
        <v>1319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163</v>
      </c>
      <c r="AU106" s="17" t="s">
        <v>86</v>
      </c>
    </row>
    <row r="107" s="13" customFormat="1">
      <c r="A107" s="13"/>
      <c r="B107" s="227"/>
      <c r="C107" s="228"/>
      <c r="D107" s="219" t="s">
        <v>237</v>
      </c>
      <c r="E107" s="229" t="s">
        <v>19</v>
      </c>
      <c r="F107" s="230" t="s">
        <v>1320</v>
      </c>
      <c r="G107" s="228"/>
      <c r="H107" s="231">
        <v>209.481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237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152</v>
      </c>
    </row>
    <row r="108" s="2" customFormat="1" ht="24.15" customHeight="1">
      <c r="A108" s="38"/>
      <c r="B108" s="39"/>
      <c r="C108" s="205" t="s">
        <v>175</v>
      </c>
      <c r="D108" s="205" t="s">
        <v>155</v>
      </c>
      <c r="E108" s="206" t="s">
        <v>1321</v>
      </c>
      <c r="F108" s="207" t="s">
        <v>1322</v>
      </c>
      <c r="G108" s="208" t="s">
        <v>291</v>
      </c>
      <c r="H108" s="209">
        <v>42.75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175</v>
      </c>
      <c r="AT108" s="217" t="s">
        <v>155</v>
      </c>
      <c r="AU108" s="217" t="s">
        <v>86</v>
      </c>
      <c r="AY108" s="17" t="s">
        <v>152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175</v>
      </c>
      <c r="BM108" s="217" t="s">
        <v>1323</v>
      </c>
    </row>
    <row r="109" s="2" customFormat="1">
      <c r="A109" s="38"/>
      <c r="B109" s="39"/>
      <c r="C109" s="40"/>
      <c r="D109" s="219" t="s">
        <v>160</v>
      </c>
      <c r="E109" s="40"/>
      <c r="F109" s="220" t="s">
        <v>1324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2" customFormat="1">
      <c r="A110" s="38"/>
      <c r="B110" s="39"/>
      <c r="C110" s="40"/>
      <c r="D110" s="224" t="s">
        <v>161</v>
      </c>
      <c r="E110" s="40"/>
      <c r="F110" s="225" t="s">
        <v>1325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161</v>
      </c>
      <c r="AU110" s="17" t="s">
        <v>86</v>
      </c>
    </row>
    <row r="111" s="13" customFormat="1">
      <c r="A111" s="13"/>
      <c r="B111" s="227"/>
      <c r="C111" s="228"/>
      <c r="D111" s="219" t="s">
        <v>237</v>
      </c>
      <c r="E111" s="229" t="s">
        <v>19</v>
      </c>
      <c r="F111" s="230" t="s">
        <v>1326</v>
      </c>
      <c r="G111" s="228"/>
      <c r="H111" s="231">
        <v>42.75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237</v>
      </c>
      <c r="AU111" s="237" t="s">
        <v>86</v>
      </c>
      <c r="AV111" s="13" t="s">
        <v>86</v>
      </c>
      <c r="AW111" s="13" t="s">
        <v>37</v>
      </c>
      <c r="AX111" s="13" t="s">
        <v>84</v>
      </c>
      <c r="AY111" s="237" t="s">
        <v>152</v>
      </c>
    </row>
    <row r="112" s="2" customFormat="1" ht="16.5" customHeight="1">
      <c r="A112" s="38"/>
      <c r="B112" s="39"/>
      <c r="C112" s="257" t="s">
        <v>151</v>
      </c>
      <c r="D112" s="257" t="s">
        <v>686</v>
      </c>
      <c r="E112" s="258" t="s">
        <v>1327</v>
      </c>
      <c r="F112" s="259" t="s">
        <v>1328</v>
      </c>
      <c r="G112" s="260" t="s">
        <v>514</v>
      </c>
      <c r="H112" s="261">
        <v>9.8330000000000002</v>
      </c>
      <c r="I112" s="262"/>
      <c r="J112" s="263">
        <f>ROUND(I112*H112,2)</f>
        <v>0</v>
      </c>
      <c r="K112" s="264"/>
      <c r="L112" s="265"/>
      <c r="M112" s="266" t="s">
        <v>19</v>
      </c>
      <c r="N112" s="267" t="s">
        <v>47</v>
      </c>
      <c r="O112" s="84"/>
      <c r="P112" s="215">
        <f>O112*H112</f>
        <v>0</v>
      </c>
      <c r="Q112" s="215">
        <v>1</v>
      </c>
      <c r="R112" s="215">
        <f>Q112*H112</f>
        <v>9.8330000000000002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197</v>
      </c>
      <c r="AT112" s="217" t="s">
        <v>686</v>
      </c>
      <c r="AU112" s="217" t="s">
        <v>86</v>
      </c>
      <c r="AY112" s="17" t="s">
        <v>152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175</v>
      </c>
      <c r="BM112" s="217" t="s">
        <v>1329</v>
      </c>
    </row>
    <row r="113" s="2" customFormat="1">
      <c r="A113" s="38"/>
      <c r="B113" s="39"/>
      <c r="C113" s="40"/>
      <c r="D113" s="219" t="s">
        <v>160</v>
      </c>
      <c r="E113" s="40"/>
      <c r="F113" s="220" t="s">
        <v>1328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237</v>
      </c>
      <c r="E114" s="229" t="s">
        <v>19</v>
      </c>
      <c r="F114" s="230" t="s">
        <v>1330</v>
      </c>
      <c r="G114" s="228"/>
      <c r="H114" s="231">
        <v>42.75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237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152</v>
      </c>
    </row>
    <row r="115" s="13" customFormat="1">
      <c r="A115" s="13"/>
      <c r="B115" s="227"/>
      <c r="C115" s="228"/>
      <c r="D115" s="219" t="s">
        <v>237</v>
      </c>
      <c r="E115" s="228"/>
      <c r="F115" s="230" t="s">
        <v>1331</v>
      </c>
      <c r="G115" s="228"/>
      <c r="H115" s="231">
        <v>9.8330000000000002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237</v>
      </c>
      <c r="AU115" s="237" t="s">
        <v>86</v>
      </c>
      <c r="AV115" s="13" t="s">
        <v>86</v>
      </c>
      <c r="AW115" s="13" t="s">
        <v>4</v>
      </c>
      <c r="AX115" s="13" t="s">
        <v>84</v>
      </c>
      <c r="AY115" s="237" t="s">
        <v>152</v>
      </c>
    </row>
    <row r="116" s="2" customFormat="1" ht="37.8" customHeight="1">
      <c r="A116" s="38"/>
      <c r="B116" s="39"/>
      <c r="C116" s="205" t="s">
        <v>185</v>
      </c>
      <c r="D116" s="205" t="s">
        <v>155</v>
      </c>
      <c r="E116" s="206" t="s">
        <v>1332</v>
      </c>
      <c r="F116" s="207" t="s">
        <v>1333</v>
      </c>
      <c r="G116" s="208" t="s">
        <v>291</v>
      </c>
      <c r="H116" s="209">
        <v>1877.3140000000001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175</v>
      </c>
      <c r="AT116" s="217" t="s">
        <v>155</v>
      </c>
      <c r="AU116" s="217" t="s">
        <v>86</v>
      </c>
      <c r="AY116" s="17" t="s">
        <v>152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175</v>
      </c>
      <c r="BM116" s="217" t="s">
        <v>1334</v>
      </c>
    </row>
    <row r="117" s="2" customFormat="1">
      <c r="A117" s="38"/>
      <c r="B117" s="39"/>
      <c r="C117" s="40"/>
      <c r="D117" s="219" t="s">
        <v>160</v>
      </c>
      <c r="E117" s="40"/>
      <c r="F117" s="220" t="s">
        <v>1335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86</v>
      </c>
    </row>
    <row r="118" s="2" customFormat="1">
      <c r="A118" s="38"/>
      <c r="B118" s="39"/>
      <c r="C118" s="40"/>
      <c r="D118" s="224" t="s">
        <v>161</v>
      </c>
      <c r="E118" s="40"/>
      <c r="F118" s="225" t="s">
        <v>1336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161</v>
      </c>
      <c r="AU118" s="17" t="s">
        <v>86</v>
      </c>
    </row>
    <row r="119" s="13" customFormat="1">
      <c r="A119" s="13"/>
      <c r="B119" s="227"/>
      <c r="C119" s="228"/>
      <c r="D119" s="219" t="s">
        <v>237</v>
      </c>
      <c r="E119" s="229" t="s">
        <v>19</v>
      </c>
      <c r="F119" s="230" t="s">
        <v>1337</v>
      </c>
      <c r="G119" s="228"/>
      <c r="H119" s="231">
        <v>2220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237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152</v>
      </c>
    </row>
    <row r="120" s="13" customFormat="1">
      <c r="A120" s="13"/>
      <c r="B120" s="227"/>
      <c r="C120" s="228"/>
      <c r="D120" s="219" t="s">
        <v>237</v>
      </c>
      <c r="E120" s="229" t="s">
        <v>19</v>
      </c>
      <c r="F120" s="230" t="s">
        <v>1338</v>
      </c>
      <c r="G120" s="228"/>
      <c r="H120" s="231">
        <v>-78.686000000000007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237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152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1339</v>
      </c>
      <c r="G121" s="228"/>
      <c r="H121" s="231">
        <v>-264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152</v>
      </c>
    </row>
    <row r="122" s="14" customFormat="1">
      <c r="A122" s="14"/>
      <c r="B122" s="242"/>
      <c r="C122" s="243"/>
      <c r="D122" s="219" t="s">
        <v>237</v>
      </c>
      <c r="E122" s="244" t="s">
        <v>19</v>
      </c>
      <c r="F122" s="245" t="s">
        <v>302</v>
      </c>
      <c r="G122" s="243"/>
      <c r="H122" s="246">
        <v>1877.3140000000001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237</v>
      </c>
      <c r="AU122" s="252" t="s">
        <v>86</v>
      </c>
      <c r="AV122" s="14" t="s">
        <v>175</v>
      </c>
      <c r="AW122" s="14" t="s">
        <v>37</v>
      </c>
      <c r="AX122" s="14" t="s">
        <v>84</v>
      </c>
      <c r="AY122" s="252" t="s">
        <v>152</v>
      </c>
    </row>
    <row r="123" s="2" customFormat="1" ht="24.15" customHeight="1">
      <c r="A123" s="38"/>
      <c r="B123" s="39"/>
      <c r="C123" s="205" t="s">
        <v>191</v>
      </c>
      <c r="D123" s="205" t="s">
        <v>155</v>
      </c>
      <c r="E123" s="206" t="s">
        <v>1340</v>
      </c>
      <c r="F123" s="207" t="s">
        <v>1341</v>
      </c>
      <c r="G123" s="208" t="s">
        <v>291</v>
      </c>
      <c r="H123" s="209">
        <v>1877.3140000000001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175</v>
      </c>
      <c r="AT123" s="217" t="s">
        <v>155</v>
      </c>
      <c r="AU123" s="217" t="s">
        <v>86</v>
      </c>
      <c r="AY123" s="17" t="s">
        <v>152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175</v>
      </c>
      <c r="BM123" s="217" t="s">
        <v>1342</v>
      </c>
    </row>
    <row r="124" s="2" customFormat="1">
      <c r="A124" s="38"/>
      <c r="B124" s="39"/>
      <c r="C124" s="40"/>
      <c r="D124" s="219" t="s">
        <v>160</v>
      </c>
      <c r="E124" s="40"/>
      <c r="F124" s="220" t="s">
        <v>1343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2" customFormat="1">
      <c r="A125" s="38"/>
      <c r="B125" s="39"/>
      <c r="C125" s="40"/>
      <c r="D125" s="224" t="s">
        <v>161</v>
      </c>
      <c r="E125" s="40"/>
      <c r="F125" s="225" t="s">
        <v>1344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161</v>
      </c>
      <c r="AU125" s="17" t="s">
        <v>86</v>
      </c>
    </row>
    <row r="126" s="2" customFormat="1">
      <c r="A126" s="38"/>
      <c r="B126" s="39"/>
      <c r="C126" s="40"/>
      <c r="D126" s="219" t="s">
        <v>163</v>
      </c>
      <c r="E126" s="40"/>
      <c r="F126" s="226" t="s">
        <v>1345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86</v>
      </c>
    </row>
    <row r="127" s="13" customFormat="1">
      <c r="A127" s="13"/>
      <c r="B127" s="227"/>
      <c r="C127" s="228"/>
      <c r="D127" s="219" t="s">
        <v>237</v>
      </c>
      <c r="E127" s="229" t="s">
        <v>19</v>
      </c>
      <c r="F127" s="230" t="s">
        <v>1346</v>
      </c>
      <c r="G127" s="228"/>
      <c r="H127" s="231">
        <v>1877.3140000000001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237</v>
      </c>
      <c r="AU127" s="237" t="s">
        <v>86</v>
      </c>
      <c r="AV127" s="13" t="s">
        <v>86</v>
      </c>
      <c r="AW127" s="13" t="s">
        <v>37</v>
      </c>
      <c r="AX127" s="13" t="s">
        <v>84</v>
      </c>
      <c r="AY127" s="237" t="s">
        <v>152</v>
      </c>
    </row>
    <row r="128" s="2" customFormat="1" ht="16.5" customHeight="1">
      <c r="A128" s="38"/>
      <c r="B128" s="39"/>
      <c r="C128" s="257" t="s">
        <v>197</v>
      </c>
      <c r="D128" s="257" t="s">
        <v>686</v>
      </c>
      <c r="E128" s="258" t="s">
        <v>1347</v>
      </c>
      <c r="F128" s="259" t="s">
        <v>1348</v>
      </c>
      <c r="G128" s="260" t="s">
        <v>1349</v>
      </c>
      <c r="H128" s="261">
        <v>56.319000000000003</v>
      </c>
      <c r="I128" s="262"/>
      <c r="J128" s="263">
        <f>ROUND(I128*H128,2)</f>
        <v>0</v>
      </c>
      <c r="K128" s="264"/>
      <c r="L128" s="265"/>
      <c r="M128" s="266" t="s">
        <v>19</v>
      </c>
      <c r="N128" s="267" t="s">
        <v>47</v>
      </c>
      <c r="O128" s="84"/>
      <c r="P128" s="215">
        <f>O128*H128</f>
        <v>0</v>
      </c>
      <c r="Q128" s="215">
        <v>0.001</v>
      </c>
      <c r="R128" s="215">
        <f>Q128*H128</f>
        <v>0.056319000000000001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197</v>
      </c>
      <c r="AT128" s="217" t="s">
        <v>686</v>
      </c>
      <c r="AU128" s="217" t="s">
        <v>86</v>
      </c>
      <c r="AY128" s="17" t="s">
        <v>152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175</v>
      </c>
      <c r="BM128" s="217" t="s">
        <v>1350</v>
      </c>
    </row>
    <row r="129" s="2" customFormat="1">
      <c r="A129" s="38"/>
      <c r="B129" s="39"/>
      <c r="C129" s="40"/>
      <c r="D129" s="219" t="s">
        <v>160</v>
      </c>
      <c r="E129" s="40"/>
      <c r="F129" s="220" t="s">
        <v>1348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2" customFormat="1">
      <c r="A130" s="38"/>
      <c r="B130" s="39"/>
      <c r="C130" s="40"/>
      <c r="D130" s="219" t="s">
        <v>163</v>
      </c>
      <c r="E130" s="40"/>
      <c r="F130" s="226" t="s">
        <v>1351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86</v>
      </c>
    </row>
    <row r="131" s="13" customFormat="1">
      <c r="A131" s="13"/>
      <c r="B131" s="227"/>
      <c r="C131" s="228"/>
      <c r="D131" s="219" t="s">
        <v>237</v>
      </c>
      <c r="E131" s="228"/>
      <c r="F131" s="230" t="s">
        <v>1352</v>
      </c>
      <c r="G131" s="228"/>
      <c r="H131" s="231">
        <v>56.319000000000003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237</v>
      </c>
      <c r="AU131" s="237" t="s">
        <v>86</v>
      </c>
      <c r="AV131" s="13" t="s">
        <v>86</v>
      </c>
      <c r="AW131" s="13" t="s">
        <v>4</v>
      </c>
      <c r="AX131" s="13" t="s">
        <v>84</v>
      </c>
      <c r="AY131" s="237" t="s">
        <v>152</v>
      </c>
    </row>
    <row r="132" s="2" customFormat="1" ht="33" customHeight="1">
      <c r="A132" s="38"/>
      <c r="B132" s="39"/>
      <c r="C132" s="205" t="s">
        <v>203</v>
      </c>
      <c r="D132" s="205" t="s">
        <v>155</v>
      </c>
      <c r="E132" s="206" t="s">
        <v>1353</v>
      </c>
      <c r="F132" s="207" t="s">
        <v>1354</v>
      </c>
      <c r="G132" s="208" t="s">
        <v>291</v>
      </c>
      <c r="H132" s="209">
        <v>264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175</v>
      </c>
      <c r="AT132" s="217" t="s">
        <v>155</v>
      </c>
      <c r="AU132" s="217" t="s">
        <v>86</v>
      </c>
      <c r="AY132" s="17" t="s">
        <v>152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175</v>
      </c>
      <c r="BM132" s="217" t="s">
        <v>1355</v>
      </c>
    </row>
    <row r="133" s="2" customFormat="1">
      <c r="A133" s="38"/>
      <c r="B133" s="39"/>
      <c r="C133" s="40"/>
      <c r="D133" s="219" t="s">
        <v>160</v>
      </c>
      <c r="E133" s="40"/>
      <c r="F133" s="220" t="s">
        <v>1356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2" customFormat="1">
      <c r="A134" s="38"/>
      <c r="B134" s="39"/>
      <c r="C134" s="40"/>
      <c r="D134" s="224" t="s">
        <v>161</v>
      </c>
      <c r="E134" s="40"/>
      <c r="F134" s="225" t="s">
        <v>1357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86</v>
      </c>
    </row>
    <row r="135" s="2" customFormat="1">
      <c r="A135" s="38"/>
      <c r="B135" s="39"/>
      <c r="C135" s="40"/>
      <c r="D135" s="219" t="s">
        <v>163</v>
      </c>
      <c r="E135" s="40"/>
      <c r="F135" s="226" t="s">
        <v>1358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163</v>
      </c>
      <c r="AU135" s="17" t="s">
        <v>86</v>
      </c>
    </row>
    <row r="136" s="13" customFormat="1">
      <c r="A136" s="13"/>
      <c r="B136" s="227"/>
      <c r="C136" s="228"/>
      <c r="D136" s="219" t="s">
        <v>237</v>
      </c>
      <c r="E136" s="229" t="s">
        <v>19</v>
      </c>
      <c r="F136" s="230" t="s">
        <v>1359</v>
      </c>
      <c r="G136" s="228"/>
      <c r="H136" s="231">
        <v>264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237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152</v>
      </c>
    </row>
    <row r="137" s="2" customFormat="1" ht="24.15" customHeight="1">
      <c r="A137" s="38"/>
      <c r="B137" s="39"/>
      <c r="C137" s="205" t="s">
        <v>211</v>
      </c>
      <c r="D137" s="205" t="s">
        <v>155</v>
      </c>
      <c r="E137" s="206" t="s">
        <v>1360</v>
      </c>
      <c r="F137" s="207" t="s">
        <v>1361</v>
      </c>
      <c r="G137" s="208" t="s">
        <v>291</v>
      </c>
      <c r="H137" s="209">
        <v>1877.3140000000001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175</v>
      </c>
      <c r="AT137" s="217" t="s">
        <v>155</v>
      </c>
      <c r="AU137" s="217" t="s">
        <v>86</v>
      </c>
      <c r="AY137" s="17" t="s">
        <v>152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175</v>
      </c>
      <c r="BM137" s="217" t="s">
        <v>1362</v>
      </c>
    </row>
    <row r="138" s="2" customFormat="1">
      <c r="A138" s="38"/>
      <c r="B138" s="39"/>
      <c r="C138" s="40"/>
      <c r="D138" s="219" t="s">
        <v>160</v>
      </c>
      <c r="E138" s="40"/>
      <c r="F138" s="220" t="s">
        <v>1363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2" customFormat="1">
      <c r="A139" s="38"/>
      <c r="B139" s="39"/>
      <c r="C139" s="40"/>
      <c r="D139" s="224" t="s">
        <v>161</v>
      </c>
      <c r="E139" s="40"/>
      <c r="F139" s="225" t="s">
        <v>1364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161</v>
      </c>
      <c r="AU139" s="17" t="s">
        <v>86</v>
      </c>
    </row>
    <row r="140" s="13" customFormat="1">
      <c r="A140" s="13"/>
      <c r="B140" s="227"/>
      <c r="C140" s="228"/>
      <c r="D140" s="219" t="s">
        <v>237</v>
      </c>
      <c r="E140" s="229" t="s">
        <v>19</v>
      </c>
      <c r="F140" s="230" t="s">
        <v>1346</v>
      </c>
      <c r="G140" s="228"/>
      <c r="H140" s="231">
        <v>1877.3140000000001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237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152</v>
      </c>
    </row>
    <row r="141" s="2" customFormat="1" ht="16.5" customHeight="1">
      <c r="A141" s="38"/>
      <c r="B141" s="39"/>
      <c r="C141" s="205" t="s">
        <v>216</v>
      </c>
      <c r="D141" s="205" t="s">
        <v>155</v>
      </c>
      <c r="E141" s="206" t="s">
        <v>1365</v>
      </c>
      <c r="F141" s="207" t="s">
        <v>1366</v>
      </c>
      <c r="G141" s="208" t="s">
        <v>291</v>
      </c>
      <c r="H141" s="209">
        <v>1877.3140000000001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175</v>
      </c>
      <c r="AT141" s="217" t="s">
        <v>155</v>
      </c>
      <c r="AU141" s="217" t="s">
        <v>86</v>
      </c>
      <c r="AY141" s="17" t="s">
        <v>152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175</v>
      </c>
      <c r="BM141" s="217" t="s">
        <v>1367</v>
      </c>
    </row>
    <row r="142" s="2" customFormat="1">
      <c r="A142" s="38"/>
      <c r="B142" s="39"/>
      <c r="C142" s="40"/>
      <c r="D142" s="219" t="s">
        <v>160</v>
      </c>
      <c r="E142" s="40"/>
      <c r="F142" s="220" t="s">
        <v>1368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86</v>
      </c>
    </row>
    <row r="143" s="2" customFormat="1">
      <c r="A143" s="38"/>
      <c r="B143" s="39"/>
      <c r="C143" s="40"/>
      <c r="D143" s="224" t="s">
        <v>161</v>
      </c>
      <c r="E143" s="40"/>
      <c r="F143" s="225" t="s">
        <v>1369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86</v>
      </c>
    </row>
    <row r="144" s="13" customFormat="1">
      <c r="A144" s="13"/>
      <c r="B144" s="227"/>
      <c r="C144" s="228"/>
      <c r="D144" s="219" t="s">
        <v>237</v>
      </c>
      <c r="E144" s="229" t="s">
        <v>19</v>
      </c>
      <c r="F144" s="230" t="s">
        <v>1346</v>
      </c>
      <c r="G144" s="228"/>
      <c r="H144" s="231">
        <v>1877.3140000000001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237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152</v>
      </c>
    </row>
    <row r="145" s="2" customFormat="1" ht="33" customHeight="1">
      <c r="A145" s="38"/>
      <c r="B145" s="39"/>
      <c r="C145" s="205" t="s">
        <v>222</v>
      </c>
      <c r="D145" s="205" t="s">
        <v>155</v>
      </c>
      <c r="E145" s="206" t="s">
        <v>1370</v>
      </c>
      <c r="F145" s="207" t="s">
        <v>1371</v>
      </c>
      <c r="G145" s="208" t="s">
        <v>291</v>
      </c>
      <c r="H145" s="209">
        <v>1877.3140000000001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2.9999999999999999E-07</v>
      </c>
      <c r="R145" s="215">
        <f>Q145*H145</f>
        <v>0.0005631942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175</v>
      </c>
      <c r="AT145" s="217" t="s">
        <v>155</v>
      </c>
      <c r="AU145" s="217" t="s">
        <v>86</v>
      </c>
      <c r="AY145" s="17" t="s">
        <v>152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175</v>
      </c>
      <c r="BM145" s="217" t="s">
        <v>1372</v>
      </c>
    </row>
    <row r="146" s="2" customFormat="1">
      <c r="A146" s="38"/>
      <c r="B146" s="39"/>
      <c r="C146" s="40"/>
      <c r="D146" s="219" t="s">
        <v>160</v>
      </c>
      <c r="E146" s="40"/>
      <c r="F146" s="220" t="s">
        <v>1373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86</v>
      </c>
    </row>
    <row r="147" s="2" customFormat="1">
      <c r="A147" s="38"/>
      <c r="B147" s="39"/>
      <c r="C147" s="40"/>
      <c r="D147" s="224" t="s">
        <v>161</v>
      </c>
      <c r="E147" s="40"/>
      <c r="F147" s="225" t="s">
        <v>1374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86</v>
      </c>
    </row>
    <row r="148" s="13" customFormat="1">
      <c r="A148" s="13"/>
      <c r="B148" s="227"/>
      <c r="C148" s="228"/>
      <c r="D148" s="219" t="s">
        <v>237</v>
      </c>
      <c r="E148" s="229" t="s">
        <v>19</v>
      </c>
      <c r="F148" s="230" t="s">
        <v>1346</v>
      </c>
      <c r="G148" s="228"/>
      <c r="H148" s="231">
        <v>1877.3140000000001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237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152</v>
      </c>
    </row>
    <row r="149" s="2" customFormat="1" ht="24.15" customHeight="1">
      <c r="A149" s="38"/>
      <c r="B149" s="39"/>
      <c r="C149" s="205" t="s">
        <v>228</v>
      </c>
      <c r="D149" s="205" t="s">
        <v>155</v>
      </c>
      <c r="E149" s="206" t="s">
        <v>1375</v>
      </c>
      <c r="F149" s="207" t="s">
        <v>1376</v>
      </c>
      <c r="G149" s="208" t="s">
        <v>291</v>
      </c>
      <c r="H149" s="209">
        <v>1877.3140000000001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2.9999999999999999E-07</v>
      </c>
      <c r="R149" s="215">
        <f>Q149*H149</f>
        <v>0.0005631942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175</v>
      </c>
      <c r="AT149" s="217" t="s">
        <v>155</v>
      </c>
      <c r="AU149" s="217" t="s">
        <v>86</v>
      </c>
      <c r="AY149" s="17" t="s">
        <v>152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175</v>
      </c>
      <c r="BM149" s="217" t="s">
        <v>1377</v>
      </c>
    </row>
    <row r="150" s="2" customFormat="1">
      <c r="A150" s="38"/>
      <c r="B150" s="39"/>
      <c r="C150" s="40"/>
      <c r="D150" s="219" t="s">
        <v>160</v>
      </c>
      <c r="E150" s="40"/>
      <c r="F150" s="220" t="s">
        <v>1378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>
      <c r="A151" s="38"/>
      <c r="B151" s="39"/>
      <c r="C151" s="40"/>
      <c r="D151" s="224" t="s">
        <v>161</v>
      </c>
      <c r="E151" s="40"/>
      <c r="F151" s="225" t="s">
        <v>1379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86</v>
      </c>
    </row>
    <row r="152" s="13" customFormat="1">
      <c r="A152" s="13"/>
      <c r="B152" s="227"/>
      <c r="C152" s="228"/>
      <c r="D152" s="219" t="s">
        <v>237</v>
      </c>
      <c r="E152" s="229" t="s">
        <v>19</v>
      </c>
      <c r="F152" s="230" t="s">
        <v>1346</v>
      </c>
      <c r="G152" s="228"/>
      <c r="H152" s="231">
        <v>1877.3140000000001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237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152</v>
      </c>
    </row>
    <row r="153" s="2" customFormat="1" ht="21.75" customHeight="1">
      <c r="A153" s="38"/>
      <c r="B153" s="39"/>
      <c r="C153" s="205" t="s">
        <v>234</v>
      </c>
      <c r="D153" s="205" t="s">
        <v>155</v>
      </c>
      <c r="E153" s="206" t="s">
        <v>1380</v>
      </c>
      <c r="F153" s="207" t="s">
        <v>1381</v>
      </c>
      <c r="G153" s="208" t="s">
        <v>514</v>
      </c>
      <c r="H153" s="209">
        <v>7.5090000000000003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175</v>
      </c>
      <c r="AT153" s="217" t="s">
        <v>155</v>
      </c>
      <c r="AU153" s="217" t="s">
        <v>86</v>
      </c>
      <c r="AY153" s="17" t="s">
        <v>152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175</v>
      </c>
      <c r="BM153" s="217" t="s">
        <v>1382</v>
      </c>
    </row>
    <row r="154" s="2" customFormat="1">
      <c r="A154" s="38"/>
      <c r="B154" s="39"/>
      <c r="C154" s="40"/>
      <c r="D154" s="219" t="s">
        <v>160</v>
      </c>
      <c r="E154" s="40"/>
      <c r="F154" s="220" t="s">
        <v>1383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160</v>
      </c>
      <c r="AU154" s="17" t="s">
        <v>86</v>
      </c>
    </row>
    <row r="155" s="2" customFormat="1">
      <c r="A155" s="38"/>
      <c r="B155" s="39"/>
      <c r="C155" s="40"/>
      <c r="D155" s="224" t="s">
        <v>161</v>
      </c>
      <c r="E155" s="40"/>
      <c r="F155" s="225" t="s">
        <v>1384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86</v>
      </c>
    </row>
    <row r="156" s="2" customFormat="1">
      <c r="A156" s="38"/>
      <c r="B156" s="39"/>
      <c r="C156" s="40"/>
      <c r="D156" s="219" t="s">
        <v>163</v>
      </c>
      <c r="E156" s="40"/>
      <c r="F156" s="226" t="s">
        <v>1385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86</v>
      </c>
    </row>
    <row r="157" s="13" customFormat="1">
      <c r="A157" s="13"/>
      <c r="B157" s="227"/>
      <c r="C157" s="228"/>
      <c r="D157" s="219" t="s">
        <v>237</v>
      </c>
      <c r="E157" s="229" t="s">
        <v>19</v>
      </c>
      <c r="F157" s="230" t="s">
        <v>1386</v>
      </c>
      <c r="G157" s="228"/>
      <c r="H157" s="231">
        <v>7.5090000000000003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237</v>
      </c>
      <c r="AU157" s="237" t="s">
        <v>86</v>
      </c>
      <c r="AV157" s="13" t="s">
        <v>86</v>
      </c>
      <c r="AW157" s="13" t="s">
        <v>37</v>
      </c>
      <c r="AX157" s="13" t="s">
        <v>84</v>
      </c>
      <c r="AY157" s="237" t="s">
        <v>152</v>
      </c>
    </row>
    <row r="158" s="2" customFormat="1" ht="16.5" customHeight="1">
      <c r="A158" s="38"/>
      <c r="B158" s="39"/>
      <c r="C158" s="257" t="s">
        <v>8</v>
      </c>
      <c r="D158" s="257" t="s">
        <v>686</v>
      </c>
      <c r="E158" s="258" t="s">
        <v>1387</v>
      </c>
      <c r="F158" s="259" t="s">
        <v>1388</v>
      </c>
      <c r="G158" s="260" t="s">
        <v>407</v>
      </c>
      <c r="H158" s="261">
        <v>0.375</v>
      </c>
      <c r="I158" s="262"/>
      <c r="J158" s="263">
        <f>ROUND(I158*H158,2)</f>
        <v>0</v>
      </c>
      <c r="K158" s="264"/>
      <c r="L158" s="265"/>
      <c r="M158" s="266" t="s">
        <v>19</v>
      </c>
      <c r="N158" s="267" t="s">
        <v>47</v>
      </c>
      <c r="O158" s="84"/>
      <c r="P158" s="215">
        <f>O158*H158</f>
        <v>0</v>
      </c>
      <c r="Q158" s="215">
        <v>0.20999999999999999</v>
      </c>
      <c r="R158" s="215">
        <f>Q158*H158</f>
        <v>0.078750000000000001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197</v>
      </c>
      <c r="AT158" s="217" t="s">
        <v>686</v>
      </c>
      <c r="AU158" s="217" t="s">
        <v>86</v>
      </c>
      <c r="AY158" s="17" t="s">
        <v>152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175</v>
      </c>
      <c r="BM158" s="217" t="s">
        <v>1389</v>
      </c>
    </row>
    <row r="159" s="2" customFormat="1">
      <c r="A159" s="38"/>
      <c r="B159" s="39"/>
      <c r="C159" s="40"/>
      <c r="D159" s="219" t="s">
        <v>160</v>
      </c>
      <c r="E159" s="40"/>
      <c r="F159" s="220" t="s">
        <v>1388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13" customFormat="1">
      <c r="A160" s="13"/>
      <c r="B160" s="227"/>
      <c r="C160" s="228"/>
      <c r="D160" s="219" t="s">
        <v>237</v>
      </c>
      <c r="E160" s="229" t="s">
        <v>19</v>
      </c>
      <c r="F160" s="230" t="s">
        <v>1390</v>
      </c>
      <c r="G160" s="228"/>
      <c r="H160" s="231">
        <v>9.3870000000000005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237</v>
      </c>
      <c r="AU160" s="237" t="s">
        <v>86</v>
      </c>
      <c r="AV160" s="13" t="s">
        <v>86</v>
      </c>
      <c r="AW160" s="13" t="s">
        <v>37</v>
      </c>
      <c r="AX160" s="13" t="s">
        <v>84</v>
      </c>
      <c r="AY160" s="237" t="s">
        <v>152</v>
      </c>
    </row>
    <row r="161" s="13" customFormat="1">
      <c r="A161" s="13"/>
      <c r="B161" s="227"/>
      <c r="C161" s="228"/>
      <c r="D161" s="219" t="s">
        <v>237</v>
      </c>
      <c r="E161" s="228"/>
      <c r="F161" s="230" t="s">
        <v>1391</v>
      </c>
      <c r="G161" s="228"/>
      <c r="H161" s="231">
        <v>0.375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237</v>
      </c>
      <c r="AU161" s="237" t="s">
        <v>86</v>
      </c>
      <c r="AV161" s="13" t="s">
        <v>86</v>
      </c>
      <c r="AW161" s="13" t="s">
        <v>4</v>
      </c>
      <c r="AX161" s="13" t="s">
        <v>84</v>
      </c>
      <c r="AY161" s="237" t="s">
        <v>152</v>
      </c>
    </row>
    <row r="162" s="2" customFormat="1" ht="21.75" customHeight="1">
      <c r="A162" s="38"/>
      <c r="B162" s="39"/>
      <c r="C162" s="205" t="s">
        <v>245</v>
      </c>
      <c r="D162" s="205" t="s">
        <v>155</v>
      </c>
      <c r="E162" s="206" t="s">
        <v>1392</v>
      </c>
      <c r="F162" s="207" t="s">
        <v>1393</v>
      </c>
      <c r="G162" s="208" t="s">
        <v>291</v>
      </c>
      <c r="H162" s="209">
        <v>1877.3140000000001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175</v>
      </c>
      <c r="AT162" s="217" t="s">
        <v>155</v>
      </c>
      <c r="AU162" s="217" t="s">
        <v>86</v>
      </c>
      <c r="AY162" s="17" t="s">
        <v>152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175</v>
      </c>
      <c r="BM162" s="217" t="s">
        <v>1394</v>
      </c>
    </row>
    <row r="163" s="2" customFormat="1">
      <c r="A163" s="38"/>
      <c r="B163" s="39"/>
      <c r="C163" s="40"/>
      <c r="D163" s="219" t="s">
        <v>160</v>
      </c>
      <c r="E163" s="40"/>
      <c r="F163" s="220" t="s">
        <v>1395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2" customFormat="1">
      <c r="A164" s="38"/>
      <c r="B164" s="39"/>
      <c r="C164" s="40"/>
      <c r="D164" s="224" t="s">
        <v>161</v>
      </c>
      <c r="E164" s="40"/>
      <c r="F164" s="225" t="s">
        <v>1396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161</v>
      </c>
      <c r="AU164" s="17" t="s">
        <v>86</v>
      </c>
    </row>
    <row r="165" s="13" customFormat="1">
      <c r="A165" s="13"/>
      <c r="B165" s="227"/>
      <c r="C165" s="228"/>
      <c r="D165" s="219" t="s">
        <v>237</v>
      </c>
      <c r="E165" s="229" t="s">
        <v>19</v>
      </c>
      <c r="F165" s="230" t="s">
        <v>1346</v>
      </c>
      <c r="G165" s="228"/>
      <c r="H165" s="231">
        <v>1877.3140000000001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237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152</v>
      </c>
    </row>
    <row r="166" s="2" customFormat="1" ht="21.75" customHeight="1">
      <c r="A166" s="38"/>
      <c r="B166" s="39"/>
      <c r="C166" s="205" t="s">
        <v>413</v>
      </c>
      <c r="D166" s="205" t="s">
        <v>155</v>
      </c>
      <c r="E166" s="206" t="s">
        <v>1397</v>
      </c>
      <c r="F166" s="207" t="s">
        <v>1398</v>
      </c>
      <c r="G166" s="208" t="s">
        <v>407</v>
      </c>
      <c r="H166" s="209">
        <v>150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47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175</v>
      </c>
      <c r="AT166" s="217" t="s">
        <v>155</v>
      </c>
      <c r="AU166" s="217" t="s">
        <v>86</v>
      </c>
      <c r="AY166" s="17" t="s">
        <v>152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84</v>
      </c>
      <c r="BK166" s="218">
        <f>ROUND(I166*H166,2)</f>
        <v>0</v>
      </c>
      <c r="BL166" s="17" t="s">
        <v>175</v>
      </c>
      <c r="BM166" s="217" t="s">
        <v>1399</v>
      </c>
    </row>
    <row r="167" s="2" customFormat="1">
      <c r="A167" s="38"/>
      <c r="B167" s="39"/>
      <c r="C167" s="40"/>
      <c r="D167" s="219" t="s">
        <v>160</v>
      </c>
      <c r="E167" s="40"/>
      <c r="F167" s="220" t="s">
        <v>1400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86</v>
      </c>
    </row>
    <row r="168" s="2" customFormat="1">
      <c r="A168" s="38"/>
      <c r="B168" s="39"/>
      <c r="C168" s="40"/>
      <c r="D168" s="224" t="s">
        <v>161</v>
      </c>
      <c r="E168" s="40"/>
      <c r="F168" s="225" t="s">
        <v>1401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161</v>
      </c>
      <c r="AU168" s="17" t="s">
        <v>86</v>
      </c>
    </row>
    <row r="169" s="13" customFormat="1">
      <c r="A169" s="13"/>
      <c r="B169" s="227"/>
      <c r="C169" s="228"/>
      <c r="D169" s="219" t="s">
        <v>237</v>
      </c>
      <c r="E169" s="229" t="s">
        <v>19</v>
      </c>
      <c r="F169" s="230" t="s">
        <v>1402</v>
      </c>
      <c r="G169" s="228"/>
      <c r="H169" s="231">
        <v>150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237</v>
      </c>
      <c r="AU169" s="237" t="s">
        <v>86</v>
      </c>
      <c r="AV169" s="13" t="s">
        <v>86</v>
      </c>
      <c r="AW169" s="13" t="s">
        <v>37</v>
      </c>
      <c r="AX169" s="13" t="s">
        <v>84</v>
      </c>
      <c r="AY169" s="237" t="s">
        <v>152</v>
      </c>
    </row>
    <row r="170" s="12" customFormat="1" ht="22.8" customHeight="1">
      <c r="A170" s="12"/>
      <c r="B170" s="189"/>
      <c r="C170" s="190"/>
      <c r="D170" s="191" t="s">
        <v>75</v>
      </c>
      <c r="E170" s="203" t="s">
        <v>572</v>
      </c>
      <c r="F170" s="203" t="s">
        <v>573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SUM(P171:P177)</f>
        <v>0</v>
      </c>
      <c r="Q170" s="197"/>
      <c r="R170" s="198">
        <f>SUM(R171:R177)</f>
        <v>0</v>
      </c>
      <c r="S170" s="197"/>
      <c r="T170" s="199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84</v>
      </c>
      <c r="AT170" s="201" t="s">
        <v>75</v>
      </c>
      <c r="AU170" s="201" t="s">
        <v>84</v>
      </c>
      <c r="AY170" s="200" t="s">
        <v>152</v>
      </c>
      <c r="BK170" s="202">
        <f>SUM(BK171:BK177)</f>
        <v>0</v>
      </c>
    </row>
    <row r="171" s="2" customFormat="1" ht="33" customHeight="1">
      <c r="A171" s="38"/>
      <c r="B171" s="39"/>
      <c r="C171" s="205" t="s">
        <v>251</v>
      </c>
      <c r="D171" s="205" t="s">
        <v>155</v>
      </c>
      <c r="E171" s="206" t="s">
        <v>575</v>
      </c>
      <c r="F171" s="207" t="s">
        <v>576</v>
      </c>
      <c r="G171" s="208" t="s">
        <v>514</v>
      </c>
      <c r="H171" s="209">
        <v>9.9689999999999994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1094</v>
      </c>
      <c r="AT171" s="217" t="s">
        <v>155</v>
      </c>
      <c r="AU171" s="217" t="s">
        <v>86</v>
      </c>
      <c r="AY171" s="17" t="s">
        <v>152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1094</v>
      </c>
      <c r="BM171" s="217" t="s">
        <v>1403</v>
      </c>
    </row>
    <row r="172" s="2" customFormat="1">
      <c r="A172" s="38"/>
      <c r="B172" s="39"/>
      <c r="C172" s="40"/>
      <c r="D172" s="219" t="s">
        <v>160</v>
      </c>
      <c r="E172" s="40"/>
      <c r="F172" s="220" t="s">
        <v>578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>
      <c r="A173" s="38"/>
      <c r="B173" s="39"/>
      <c r="C173" s="40"/>
      <c r="D173" s="224" t="s">
        <v>161</v>
      </c>
      <c r="E173" s="40"/>
      <c r="F173" s="225" t="s">
        <v>579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86</v>
      </c>
    </row>
    <row r="174" s="2" customFormat="1" ht="33" customHeight="1">
      <c r="A174" s="38"/>
      <c r="B174" s="39"/>
      <c r="C174" s="205" t="s">
        <v>257</v>
      </c>
      <c r="D174" s="205" t="s">
        <v>155</v>
      </c>
      <c r="E174" s="206" t="s">
        <v>581</v>
      </c>
      <c r="F174" s="207" t="s">
        <v>582</v>
      </c>
      <c r="G174" s="208" t="s">
        <v>514</v>
      </c>
      <c r="H174" s="209">
        <v>9.9689999999999994</v>
      </c>
      <c r="I174" s="210"/>
      <c r="J174" s="211">
        <f>ROUND(I174*H174,2)</f>
        <v>0</v>
      </c>
      <c r="K174" s="212"/>
      <c r="L174" s="44"/>
      <c r="M174" s="213" t="s">
        <v>19</v>
      </c>
      <c r="N174" s="214" t="s">
        <v>47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175</v>
      </c>
      <c r="AT174" s="217" t="s">
        <v>155</v>
      </c>
      <c r="AU174" s="217" t="s">
        <v>86</v>
      </c>
      <c r="AY174" s="17" t="s">
        <v>152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84</v>
      </c>
      <c r="BK174" s="218">
        <f>ROUND(I174*H174,2)</f>
        <v>0</v>
      </c>
      <c r="BL174" s="17" t="s">
        <v>175</v>
      </c>
      <c r="BM174" s="217" t="s">
        <v>1404</v>
      </c>
    </row>
    <row r="175" s="2" customFormat="1">
      <c r="A175" s="38"/>
      <c r="B175" s="39"/>
      <c r="C175" s="40"/>
      <c r="D175" s="219" t="s">
        <v>160</v>
      </c>
      <c r="E175" s="40"/>
      <c r="F175" s="220" t="s">
        <v>584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2" customFormat="1">
      <c r="A176" s="38"/>
      <c r="B176" s="39"/>
      <c r="C176" s="40"/>
      <c r="D176" s="224" t="s">
        <v>161</v>
      </c>
      <c r="E176" s="40"/>
      <c r="F176" s="225" t="s">
        <v>585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161</v>
      </c>
      <c r="AU176" s="17" t="s">
        <v>86</v>
      </c>
    </row>
    <row r="177" s="2" customFormat="1">
      <c r="A177" s="38"/>
      <c r="B177" s="39"/>
      <c r="C177" s="40"/>
      <c r="D177" s="219" t="s">
        <v>163</v>
      </c>
      <c r="E177" s="40"/>
      <c r="F177" s="226" t="s">
        <v>586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86</v>
      </c>
    </row>
    <row r="178" s="12" customFormat="1" ht="25.92" customHeight="1">
      <c r="A178" s="12"/>
      <c r="B178" s="189"/>
      <c r="C178" s="190"/>
      <c r="D178" s="191" t="s">
        <v>75</v>
      </c>
      <c r="E178" s="192" t="s">
        <v>686</v>
      </c>
      <c r="F178" s="192" t="s">
        <v>1202</v>
      </c>
      <c r="G178" s="190"/>
      <c r="H178" s="190"/>
      <c r="I178" s="193"/>
      <c r="J178" s="194">
        <f>BK178</f>
        <v>0</v>
      </c>
      <c r="K178" s="190"/>
      <c r="L178" s="195"/>
      <c r="M178" s="196"/>
      <c r="N178" s="197"/>
      <c r="O178" s="197"/>
      <c r="P178" s="198">
        <f>P179</f>
        <v>0</v>
      </c>
      <c r="Q178" s="197"/>
      <c r="R178" s="198">
        <f>R179</f>
        <v>375.46300000000002</v>
      </c>
      <c r="S178" s="197"/>
      <c r="T178" s="19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170</v>
      </c>
      <c r="AT178" s="201" t="s">
        <v>75</v>
      </c>
      <c r="AU178" s="201" t="s">
        <v>76</v>
      </c>
      <c r="AY178" s="200" t="s">
        <v>152</v>
      </c>
      <c r="BK178" s="202">
        <f>BK179</f>
        <v>0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1203</v>
      </c>
      <c r="F179" s="203" t="s">
        <v>1204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SUM(P180:P187)</f>
        <v>0</v>
      </c>
      <c r="Q179" s="197"/>
      <c r="R179" s="198">
        <f>SUM(R180:R187)</f>
        <v>375.46300000000002</v>
      </c>
      <c r="S179" s="197"/>
      <c r="T179" s="199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170</v>
      </c>
      <c r="AT179" s="201" t="s">
        <v>75</v>
      </c>
      <c r="AU179" s="201" t="s">
        <v>84</v>
      </c>
      <c r="AY179" s="200" t="s">
        <v>152</v>
      </c>
      <c r="BK179" s="202">
        <f>SUM(BK180:BK187)</f>
        <v>0</v>
      </c>
    </row>
    <row r="180" s="2" customFormat="1" ht="24.15" customHeight="1">
      <c r="A180" s="38"/>
      <c r="B180" s="39"/>
      <c r="C180" s="205" t="s">
        <v>265</v>
      </c>
      <c r="D180" s="205" t="s">
        <v>155</v>
      </c>
      <c r="E180" s="206" t="s">
        <v>1405</v>
      </c>
      <c r="F180" s="207" t="s">
        <v>1406</v>
      </c>
      <c r="G180" s="208" t="s">
        <v>291</v>
      </c>
      <c r="H180" s="209">
        <v>1877.3140000000001</v>
      </c>
      <c r="I180" s="210"/>
      <c r="J180" s="211">
        <f>ROUND(I180*H180,2)</f>
        <v>0</v>
      </c>
      <c r="K180" s="212"/>
      <c r="L180" s="44"/>
      <c r="M180" s="213" t="s">
        <v>19</v>
      </c>
      <c r="N180" s="214" t="s">
        <v>47</v>
      </c>
      <c r="O180" s="84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1094</v>
      </c>
      <c r="AT180" s="217" t="s">
        <v>155</v>
      </c>
      <c r="AU180" s="217" t="s">
        <v>86</v>
      </c>
      <c r="AY180" s="17" t="s">
        <v>152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1094</v>
      </c>
      <c r="BM180" s="217" t="s">
        <v>1407</v>
      </c>
    </row>
    <row r="181" s="2" customFormat="1">
      <c r="A181" s="38"/>
      <c r="B181" s="39"/>
      <c r="C181" s="40"/>
      <c r="D181" s="219" t="s">
        <v>160</v>
      </c>
      <c r="E181" s="40"/>
      <c r="F181" s="220" t="s">
        <v>1408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86</v>
      </c>
    </row>
    <row r="182" s="2" customFormat="1">
      <c r="A182" s="38"/>
      <c r="B182" s="39"/>
      <c r="C182" s="40"/>
      <c r="D182" s="224" t="s">
        <v>161</v>
      </c>
      <c r="E182" s="40"/>
      <c r="F182" s="225" t="s">
        <v>1409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86</v>
      </c>
    </row>
    <row r="183" s="13" customFormat="1">
      <c r="A183" s="13"/>
      <c r="B183" s="227"/>
      <c r="C183" s="228"/>
      <c r="D183" s="219" t="s">
        <v>237</v>
      </c>
      <c r="E183" s="229" t="s">
        <v>19</v>
      </c>
      <c r="F183" s="230" t="s">
        <v>1346</v>
      </c>
      <c r="G183" s="228"/>
      <c r="H183" s="231">
        <v>1877.3140000000001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237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152</v>
      </c>
    </row>
    <row r="184" s="2" customFormat="1" ht="16.5" customHeight="1">
      <c r="A184" s="38"/>
      <c r="B184" s="39"/>
      <c r="C184" s="257" t="s">
        <v>7</v>
      </c>
      <c r="D184" s="257" t="s">
        <v>686</v>
      </c>
      <c r="E184" s="258" t="s">
        <v>1410</v>
      </c>
      <c r="F184" s="259" t="s">
        <v>1411</v>
      </c>
      <c r="G184" s="260" t="s">
        <v>514</v>
      </c>
      <c r="H184" s="261">
        <v>375.46300000000002</v>
      </c>
      <c r="I184" s="262"/>
      <c r="J184" s="263">
        <f>ROUND(I184*H184,2)</f>
        <v>0</v>
      </c>
      <c r="K184" s="264"/>
      <c r="L184" s="265"/>
      <c r="M184" s="266" t="s">
        <v>19</v>
      </c>
      <c r="N184" s="267" t="s">
        <v>47</v>
      </c>
      <c r="O184" s="84"/>
      <c r="P184" s="215">
        <f>O184*H184</f>
        <v>0</v>
      </c>
      <c r="Q184" s="215">
        <v>1</v>
      </c>
      <c r="R184" s="215">
        <f>Q184*H184</f>
        <v>375.46300000000002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1412</v>
      </c>
      <c r="AT184" s="217" t="s">
        <v>686</v>
      </c>
      <c r="AU184" s="217" t="s">
        <v>86</v>
      </c>
      <c r="AY184" s="17" t="s">
        <v>152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1094</v>
      </c>
      <c r="BM184" s="217" t="s">
        <v>1413</v>
      </c>
    </row>
    <row r="185" s="2" customFormat="1">
      <c r="A185" s="38"/>
      <c r="B185" s="39"/>
      <c r="C185" s="40"/>
      <c r="D185" s="219" t="s">
        <v>160</v>
      </c>
      <c r="E185" s="40"/>
      <c r="F185" s="220" t="s">
        <v>1411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160</v>
      </c>
      <c r="AU185" s="17" t="s">
        <v>86</v>
      </c>
    </row>
    <row r="186" s="2" customFormat="1">
      <c r="A186" s="38"/>
      <c r="B186" s="39"/>
      <c r="C186" s="40"/>
      <c r="D186" s="219" t="s">
        <v>163</v>
      </c>
      <c r="E186" s="40"/>
      <c r="F186" s="226" t="s">
        <v>1414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163</v>
      </c>
      <c r="AU186" s="17" t="s">
        <v>86</v>
      </c>
    </row>
    <row r="187" s="13" customFormat="1">
      <c r="A187" s="13"/>
      <c r="B187" s="227"/>
      <c r="C187" s="228"/>
      <c r="D187" s="219" t="s">
        <v>237</v>
      </c>
      <c r="E187" s="229" t="s">
        <v>19</v>
      </c>
      <c r="F187" s="230" t="s">
        <v>1415</v>
      </c>
      <c r="G187" s="228"/>
      <c r="H187" s="231">
        <v>375.46300000000002</v>
      </c>
      <c r="I187" s="232"/>
      <c r="J187" s="228"/>
      <c r="K187" s="228"/>
      <c r="L187" s="233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237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152</v>
      </c>
    </row>
    <row r="188" s="2" customFormat="1" ht="6.96" customHeight="1">
      <c r="A188" s="38"/>
      <c r="B188" s="59"/>
      <c r="C188" s="60"/>
      <c r="D188" s="60"/>
      <c r="E188" s="60"/>
      <c r="F188" s="60"/>
      <c r="G188" s="60"/>
      <c r="H188" s="60"/>
      <c r="I188" s="60"/>
      <c r="J188" s="60"/>
      <c r="K188" s="60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FKrGH+CMTHgkO6ZRrbiicZhAKKGsniWLnzqVXfvqFhKltnDCu7TWZyOEQ90613MgVkV7kAflS8kWKz2S1s4ofA==" hashValue="oVk2diY+CpyCB7Jdx1GYS5+XFYED13enWMnNynodIsJoHHbQN3P8zCoSmK0EP3ItEcKuhF6NvbnmYQaOxv3hQw==" algorithmName="SHA-512" password="CC35"/>
  <autoFilter ref="C83:K18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4"/>
    <hyperlink ref="F97" r:id="rId2" display="https://podminky.urs.cz/item/CS_URS_2023_01/162602112R"/>
    <hyperlink ref="F105" r:id="rId3" display="https://podminky.urs.cz/item/CS_URS_2023_01/167102111R"/>
    <hyperlink ref="F110" r:id="rId4" display="https://podminky.urs.cz/item/CS_URS_2023_01/174111121"/>
    <hyperlink ref="F118" r:id="rId5" display="https://podminky.urs.cz/item/CS_URS_2023_01/181151311"/>
    <hyperlink ref="F125" r:id="rId6" display="https://podminky.urs.cz/item/CS_URS_2023_01/181451131"/>
    <hyperlink ref="F134" r:id="rId7" display="https://podminky.urs.cz/item/CS_URS_2023_01/183211211"/>
    <hyperlink ref="F139" r:id="rId8" display="https://podminky.urs.cz/item/CS_URS_2023_01/183403111"/>
    <hyperlink ref="F143" r:id="rId9" display="https://podminky.urs.cz/item/CS_URS_2023_01/183403161"/>
    <hyperlink ref="F147" r:id="rId10" display="https://podminky.urs.cz/item/CS_URS_2022_01/184802111"/>
    <hyperlink ref="F151" r:id="rId11" display="https://podminky.urs.cz/item/CS_URS_2022_01/184802611"/>
    <hyperlink ref="F155" r:id="rId12" display="https://podminky.urs.cz/item/CS_URS_2023_01/185802111"/>
    <hyperlink ref="F164" r:id="rId13" display="https://podminky.urs.cz/item/CS_URS_2023_01/185803111"/>
    <hyperlink ref="F168" r:id="rId14" display="https://podminky.urs.cz/item/CS_URS_2023_01/185851121"/>
    <hyperlink ref="F173" r:id="rId15" display="https://podminky.urs.cz/item/CS_URS_2023_01/998225111"/>
    <hyperlink ref="F176" r:id="rId16" display="https://podminky.urs.cz/item/CS_URS_2023_01/998225194"/>
    <hyperlink ref="F182" r:id="rId17" display="https://podminky.urs.cz/item/CS_URS_2023_01/46057111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1416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ROUND((SUM(BE82:BE145)),  2)</f>
        <v>0</v>
      </c>
      <c r="G33" s="38"/>
      <c r="H33" s="38"/>
      <c r="I33" s="148">
        <v>0.20999999999999999</v>
      </c>
      <c r="J33" s="147">
        <f>ROUND(((SUM(BE82:BE145))*I33),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ROUND((SUM(BF82:BF145)),  2)</f>
        <v>0</v>
      </c>
      <c r="G34" s="38"/>
      <c r="H34" s="38"/>
      <c r="I34" s="148">
        <v>0.14999999999999999</v>
      </c>
      <c r="J34" s="147">
        <f>ROUND(((SUM(BF82:BF145))*I34),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ROUND((SUM(BG82:BG145)),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ROUND((SUM(BH82:BH145)),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ROUND((SUM(BI82:BI145)),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801.1 -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283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Stavební úprava prostoru mezi tř. 17. listopadu a ulicí Nedbalovou v Karviné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801.1 - Následná péče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Karviná</v>
      </c>
      <c r="G76" s="40"/>
      <c r="H76" s="40"/>
      <c r="I76" s="32" t="s">
        <v>23</v>
      </c>
      <c r="J76" s="72" t="str">
        <f>IF(J12="","",J12)</f>
        <v>14. 4. 2022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Statutární město Karviná</v>
      </c>
      <c r="G78" s="40"/>
      <c r="H78" s="40"/>
      <c r="I78" s="32" t="s">
        <v>33</v>
      </c>
      <c r="J78" s="36" t="str">
        <f>E21</f>
        <v>Dopravoprojekt Ostrava a.s.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137</v>
      </c>
      <c r="D81" s="180" t="s">
        <v>61</v>
      </c>
      <c r="E81" s="180" t="s">
        <v>57</v>
      </c>
      <c r="F81" s="180" t="s">
        <v>58</v>
      </c>
      <c r="G81" s="180" t="s">
        <v>138</v>
      </c>
      <c r="H81" s="180" t="s">
        <v>139</v>
      </c>
      <c r="I81" s="180" t="s">
        <v>140</v>
      </c>
      <c r="J81" s="181" t="s">
        <v>128</v>
      </c>
      <c r="K81" s="182" t="s">
        <v>141</v>
      </c>
      <c r="L81" s="183"/>
      <c r="M81" s="92" t="s">
        <v>19</v>
      </c>
      <c r="N81" s="93" t="s">
        <v>46</v>
      </c>
      <c r="O81" s="93" t="s">
        <v>142</v>
      </c>
      <c r="P81" s="93" t="s">
        <v>143</v>
      </c>
      <c r="Q81" s="93" t="s">
        <v>144</v>
      </c>
      <c r="R81" s="93" t="s">
        <v>145</v>
      </c>
      <c r="S81" s="93" t="s">
        <v>146</v>
      </c>
      <c r="T81" s="94" t="s">
        <v>147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148</v>
      </c>
      <c r="D82" s="40"/>
      <c r="E82" s="40"/>
      <c r="F82" s="40"/>
      <c r="G82" s="40"/>
      <c r="H82" s="40"/>
      <c r="I82" s="40"/>
      <c r="J82" s="184">
        <f>BK82</f>
        <v>0</v>
      </c>
      <c r="K82" s="40"/>
      <c r="L82" s="44"/>
      <c r="M82" s="95"/>
      <c r="N82" s="185"/>
      <c r="O82" s="96"/>
      <c r="P82" s="186">
        <f>P83</f>
        <v>0</v>
      </c>
      <c r="Q82" s="96"/>
      <c r="R82" s="186">
        <f>R83</f>
        <v>0.044940000000000001</v>
      </c>
      <c r="S82" s="96"/>
      <c r="T82" s="187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75</v>
      </c>
      <c r="AU82" s="17" t="s">
        <v>129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75</v>
      </c>
      <c r="E83" s="192" t="s">
        <v>286</v>
      </c>
      <c r="F83" s="192" t="s">
        <v>287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P84+P138</f>
        <v>0</v>
      </c>
      <c r="Q83" s="197"/>
      <c r="R83" s="198">
        <f>R84+R138</f>
        <v>0.044940000000000001</v>
      </c>
      <c r="S83" s="197"/>
      <c r="T83" s="199">
        <f>T84+T138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84</v>
      </c>
      <c r="AT83" s="201" t="s">
        <v>75</v>
      </c>
      <c r="AU83" s="201" t="s">
        <v>76</v>
      </c>
      <c r="AY83" s="200" t="s">
        <v>152</v>
      </c>
      <c r="BK83" s="202">
        <f>BK84+BK138</f>
        <v>0</v>
      </c>
    </row>
    <row r="84" s="12" customFormat="1" ht="22.8" customHeight="1">
      <c r="A84" s="12"/>
      <c r="B84" s="189"/>
      <c r="C84" s="190"/>
      <c r="D84" s="191" t="s">
        <v>75</v>
      </c>
      <c r="E84" s="203" t="s">
        <v>84</v>
      </c>
      <c r="F84" s="203" t="s">
        <v>288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SUM(P85:P137)</f>
        <v>0</v>
      </c>
      <c r="Q84" s="197"/>
      <c r="R84" s="198">
        <f>SUM(R85:R137)</f>
        <v>0.044940000000000001</v>
      </c>
      <c r="S84" s="197"/>
      <c r="T84" s="199">
        <f>SUM(T85:T137)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84</v>
      </c>
      <c r="AY84" s="200" t="s">
        <v>152</v>
      </c>
      <c r="BK84" s="202">
        <f>SUM(BK85:BK137)</f>
        <v>0</v>
      </c>
    </row>
    <row r="85" s="2" customFormat="1" ht="21.75" customHeight="1">
      <c r="A85" s="38"/>
      <c r="B85" s="39"/>
      <c r="C85" s="205" t="s">
        <v>84</v>
      </c>
      <c r="D85" s="205" t="s">
        <v>155</v>
      </c>
      <c r="E85" s="206" t="s">
        <v>1417</v>
      </c>
      <c r="F85" s="207" t="s">
        <v>1418</v>
      </c>
      <c r="G85" s="208" t="s">
        <v>1419</v>
      </c>
      <c r="H85" s="209">
        <v>1.776</v>
      </c>
      <c r="I85" s="210"/>
      <c r="J85" s="211">
        <f>ROUND(I85*H85,2)</f>
        <v>0</v>
      </c>
      <c r="K85" s="212"/>
      <c r="L85" s="44"/>
      <c r="M85" s="213" t="s">
        <v>19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175</v>
      </c>
      <c r="AT85" s="217" t="s">
        <v>155</v>
      </c>
      <c r="AU85" s="217" t="s">
        <v>86</v>
      </c>
      <c r="AY85" s="17" t="s">
        <v>152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84</v>
      </c>
      <c r="BK85" s="218">
        <f>ROUND(I85*H85,2)</f>
        <v>0</v>
      </c>
      <c r="BL85" s="17" t="s">
        <v>175</v>
      </c>
      <c r="BM85" s="217" t="s">
        <v>1420</v>
      </c>
    </row>
    <row r="86" s="2" customFormat="1">
      <c r="A86" s="38"/>
      <c r="B86" s="39"/>
      <c r="C86" s="40"/>
      <c r="D86" s="219" t="s">
        <v>160</v>
      </c>
      <c r="E86" s="40"/>
      <c r="F86" s="220" t="s">
        <v>1421</v>
      </c>
      <c r="G86" s="40"/>
      <c r="H86" s="40"/>
      <c r="I86" s="221"/>
      <c r="J86" s="40"/>
      <c r="K86" s="40"/>
      <c r="L86" s="44"/>
      <c r="M86" s="222"/>
      <c r="N86" s="22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160</v>
      </c>
      <c r="AU86" s="17" t="s">
        <v>86</v>
      </c>
    </row>
    <row r="87" s="2" customFormat="1">
      <c r="A87" s="38"/>
      <c r="B87" s="39"/>
      <c r="C87" s="40"/>
      <c r="D87" s="224" t="s">
        <v>161</v>
      </c>
      <c r="E87" s="40"/>
      <c r="F87" s="225" t="s">
        <v>1422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161</v>
      </c>
      <c r="AU87" s="17" t="s">
        <v>86</v>
      </c>
    </row>
    <row r="88" s="2" customFormat="1">
      <c r="A88" s="38"/>
      <c r="B88" s="39"/>
      <c r="C88" s="40"/>
      <c r="D88" s="219" t="s">
        <v>163</v>
      </c>
      <c r="E88" s="40"/>
      <c r="F88" s="226" t="s">
        <v>1423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163</v>
      </c>
      <c r="AU88" s="17" t="s">
        <v>86</v>
      </c>
    </row>
    <row r="89" s="13" customFormat="1">
      <c r="A89" s="13"/>
      <c r="B89" s="227"/>
      <c r="C89" s="228"/>
      <c r="D89" s="219" t="s">
        <v>237</v>
      </c>
      <c r="E89" s="229" t="s">
        <v>19</v>
      </c>
      <c r="F89" s="230" t="s">
        <v>1424</v>
      </c>
      <c r="G89" s="228"/>
      <c r="H89" s="231">
        <v>1.776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237</v>
      </c>
      <c r="AU89" s="237" t="s">
        <v>86</v>
      </c>
      <c r="AV89" s="13" t="s">
        <v>86</v>
      </c>
      <c r="AW89" s="13" t="s">
        <v>37</v>
      </c>
      <c r="AX89" s="13" t="s">
        <v>84</v>
      </c>
      <c r="AY89" s="237" t="s">
        <v>152</v>
      </c>
    </row>
    <row r="90" s="2" customFormat="1" ht="21.75" customHeight="1">
      <c r="A90" s="38"/>
      <c r="B90" s="39"/>
      <c r="C90" s="205" t="s">
        <v>86</v>
      </c>
      <c r="D90" s="205" t="s">
        <v>155</v>
      </c>
      <c r="E90" s="206" t="s">
        <v>1425</v>
      </c>
      <c r="F90" s="207" t="s">
        <v>1426</v>
      </c>
      <c r="G90" s="208" t="s">
        <v>1419</v>
      </c>
      <c r="H90" s="209">
        <v>0.44400000000000001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175</v>
      </c>
      <c r="AT90" s="217" t="s">
        <v>155</v>
      </c>
      <c r="AU90" s="217" t="s">
        <v>86</v>
      </c>
      <c r="AY90" s="17" t="s">
        <v>152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175</v>
      </c>
      <c r="BM90" s="217" t="s">
        <v>1427</v>
      </c>
    </row>
    <row r="91" s="2" customFormat="1">
      <c r="A91" s="38"/>
      <c r="B91" s="39"/>
      <c r="C91" s="40"/>
      <c r="D91" s="219" t="s">
        <v>160</v>
      </c>
      <c r="E91" s="40"/>
      <c r="F91" s="220" t="s">
        <v>1428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>
      <c r="A92" s="38"/>
      <c r="B92" s="39"/>
      <c r="C92" s="40"/>
      <c r="D92" s="224" t="s">
        <v>161</v>
      </c>
      <c r="E92" s="40"/>
      <c r="F92" s="225" t="s">
        <v>1429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161</v>
      </c>
      <c r="AU92" s="17" t="s">
        <v>86</v>
      </c>
    </row>
    <row r="93" s="2" customFormat="1">
      <c r="A93" s="38"/>
      <c r="B93" s="39"/>
      <c r="C93" s="40"/>
      <c r="D93" s="219" t="s">
        <v>163</v>
      </c>
      <c r="E93" s="40"/>
      <c r="F93" s="226" t="s">
        <v>1430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163</v>
      </c>
      <c r="AU93" s="17" t="s">
        <v>86</v>
      </c>
    </row>
    <row r="94" s="13" customFormat="1">
      <c r="A94" s="13"/>
      <c r="B94" s="227"/>
      <c r="C94" s="228"/>
      <c r="D94" s="219" t="s">
        <v>237</v>
      </c>
      <c r="E94" s="229" t="s">
        <v>19</v>
      </c>
      <c r="F94" s="230" t="s">
        <v>1431</v>
      </c>
      <c r="G94" s="228"/>
      <c r="H94" s="231">
        <v>0.44400000000000001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237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152</v>
      </c>
    </row>
    <row r="95" s="2" customFormat="1" ht="16.5" customHeight="1">
      <c r="A95" s="38"/>
      <c r="B95" s="39"/>
      <c r="C95" s="257" t="s">
        <v>170</v>
      </c>
      <c r="D95" s="257" t="s">
        <v>686</v>
      </c>
      <c r="E95" s="258" t="s">
        <v>1432</v>
      </c>
      <c r="F95" s="259" t="s">
        <v>1433</v>
      </c>
      <c r="G95" s="260" t="s">
        <v>1434</v>
      </c>
      <c r="H95" s="261">
        <v>44.399999999999999</v>
      </c>
      <c r="I95" s="262"/>
      <c r="J95" s="263">
        <f>ROUND(I95*H95,2)</f>
        <v>0</v>
      </c>
      <c r="K95" s="264"/>
      <c r="L95" s="265"/>
      <c r="M95" s="266" t="s">
        <v>19</v>
      </c>
      <c r="N95" s="267" t="s">
        <v>47</v>
      </c>
      <c r="O95" s="84"/>
      <c r="P95" s="215">
        <f>O95*H95</f>
        <v>0</v>
      </c>
      <c r="Q95" s="215">
        <v>0.001</v>
      </c>
      <c r="R95" s="215">
        <f>Q95*H95</f>
        <v>0.044400000000000002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197</v>
      </c>
      <c r="AT95" s="217" t="s">
        <v>686</v>
      </c>
      <c r="AU95" s="217" t="s">
        <v>86</v>
      </c>
      <c r="AY95" s="17" t="s">
        <v>152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175</v>
      </c>
      <c r="BM95" s="217" t="s">
        <v>1435</v>
      </c>
    </row>
    <row r="96" s="2" customFormat="1">
      <c r="A96" s="38"/>
      <c r="B96" s="39"/>
      <c r="C96" s="40"/>
      <c r="D96" s="219" t="s">
        <v>160</v>
      </c>
      <c r="E96" s="40"/>
      <c r="F96" s="220" t="s">
        <v>1433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160</v>
      </c>
      <c r="AU96" s="17" t="s">
        <v>86</v>
      </c>
    </row>
    <row r="97" s="2" customFormat="1">
      <c r="A97" s="38"/>
      <c r="B97" s="39"/>
      <c r="C97" s="40"/>
      <c r="D97" s="219" t="s">
        <v>163</v>
      </c>
      <c r="E97" s="40"/>
      <c r="F97" s="226" t="s">
        <v>1436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163</v>
      </c>
      <c r="AU97" s="17" t="s">
        <v>86</v>
      </c>
    </row>
    <row r="98" s="13" customFormat="1">
      <c r="A98" s="13"/>
      <c r="B98" s="227"/>
      <c r="C98" s="228"/>
      <c r="D98" s="219" t="s">
        <v>237</v>
      </c>
      <c r="E98" s="229" t="s">
        <v>19</v>
      </c>
      <c r="F98" s="230" t="s">
        <v>1437</v>
      </c>
      <c r="G98" s="228"/>
      <c r="H98" s="231">
        <v>44.399999999999999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237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152</v>
      </c>
    </row>
    <row r="99" s="2" customFormat="1" ht="24.15" customHeight="1">
      <c r="A99" s="38"/>
      <c r="B99" s="39"/>
      <c r="C99" s="205" t="s">
        <v>175</v>
      </c>
      <c r="D99" s="205" t="s">
        <v>155</v>
      </c>
      <c r="E99" s="206" t="s">
        <v>1438</v>
      </c>
      <c r="F99" s="207" t="s">
        <v>1439</v>
      </c>
      <c r="G99" s="208" t="s">
        <v>311</v>
      </c>
      <c r="H99" s="209">
        <v>30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175</v>
      </c>
      <c r="AT99" s="217" t="s">
        <v>155</v>
      </c>
      <c r="AU99" s="217" t="s">
        <v>86</v>
      </c>
      <c r="AY99" s="17" t="s">
        <v>152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175</v>
      </c>
      <c r="BM99" s="217" t="s">
        <v>1440</v>
      </c>
    </row>
    <row r="100" s="2" customFormat="1">
      <c r="A100" s="38"/>
      <c r="B100" s="39"/>
      <c r="C100" s="40"/>
      <c r="D100" s="219" t="s">
        <v>160</v>
      </c>
      <c r="E100" s="40"/>
      <c r="F100" s="220" t="s">
        <v>1441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2" customFormat="1">
      <c r="A101" s="38"/>
      <c r="B101" s="39"/>
      <c r="C101" s="40"/>
      <c r="D101" s="224" t="s">
        <v>161</v>
      </c>
      <c r="E101" s="40"/>
      <c r="F101" s="225" t="s">
        <v>1442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161</v>
      </c>
      <c r="AU101" s="17" t="s">
        <v>86</v>
      </c>
    </row>
    <row r="102" s="2" customFormat="1">
      <c r="A102" s="38"/>
      <c r="B102" s="39"/>
      <c r="C102" s="40"/>
      <c r="D102" s="219" t="s">
        <v>163</v>
      </c>
      <c r="E102" s="40"/>
      <c r="F102" s="226" t="s">
        <v>1443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163</v>
      </c>
      <c r="AU102" s="17" t="s">
        <v>86</v>
      </c>
    </row>
    <row r="103" s="13" customFormat="1">
      <c r="A103" s="13"/>
      <c r="B103" s="227"/>
      <c r="C103" s="228"/>
      <c r="D103" s="219" t="s">
        <v>237</v>
      </c>
      <c r="E103" s="229" t="s">
        <v>19</v>
      </c>
      <c r="F103" s="230" t="s">
        <v>1444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237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152</v>
      </c>
    </row>
    <row r="104" s="2" customFormat="1" ht="21.75" customHeight="1">
      <c r="A104" s="38"/>
      <c r="B104" s="39"/>
      <c r="C104" s="205" t="s">
        <v>151</v>
      </c>
      <c r="D104" s="205" t="s">
        <v>155</v>
      </c>
      <c r="E104" s="206" t="s">
        <v>1445</v>
      </c>
      <c r="F104" s="207" t="s">
        <v>1446</v>
      </c>
      <c r="G104" s="208" t="s">
        <v>311</v>
      </c>
      <c r="H104" s="209">
        <v>12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175</v>
      </c>
      <c r="AT104" s="217" t="s">
        <v>155</v>
      </c>
      <c r="AU104" s="217" t="s">
        <v>86</v>
      </c>
      <c r="AY104" s="17" t="s">
        <v>152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175</v>
      </c>
      <c r="BM104" s="217" t="s">
        <v>1447</v>
      </c>
    </row>
    <row r="105" s="2" customFormat="1">
      <c r="A105" s="38"/>
      <c r="B105" s="39"/>
      <c r="C105" s="40"/>
      <c r="D105" s="219" t="s">
        <v>160</v>
      </c>
      <c r="E105" s="40"/>
      <c r="F105" s="220" t="s">
        <v>1448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86</v>
      </c>
    </row>
    <row r="106" s="2" customFormat="1">
      <c r="A106" s="38"/>
      <c r="B106" s="39"/>
      <c r="C106" s="40"/>
      <c r="D106" s="224" t="s">
        <v>161</v>
      </c>
      <c r="E106" s="40"/>
      <c r="F106" s="225" t="s">
        <v>1449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161</v>
      </c>
      <c r="AU106" s="17" t="s">
        <v>86</v>
      </c>
    </row>
    <row r="107" s="2" customFormat="1">
      <c r="A107" s="38"/>
      <c r="B107" s="39"/>
      <c r="C107" s="40"/>
      <c r="D107" s="219" t="s">
        <v>163</v>
      </c>
      <c r="E107" s="40"/>
      <c r="F107" s="226" t="s">
        <v>1450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163</v>
      </c>
      <c r="AU107" s="17" t="s">
        <v>86</v>
      </c>
    </row>
    <row r="108" s="13" customFormat="1">
      <c r="A108" s="13"/>
      <c r="B108" s="227"/>
      <c r="C108" s="228"/>
      <c r="D108" s="219" t="s">
        <v>237</v>
      </c>
      <c r="E108" s="229" t="s">
        <v>19</v>
      </c>
      <c r="F108" s="230" t="s">
        <v>1451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237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152</v>
      </c>
    </row>
    <row r="109" s="2" customFormat="1" ht="16.5" customHeight="1">
      <c r="A109" s="38"/>
      <c r="B109" s="39"/>
      <c r="C109" s="205" t="s">
        <v>185</v>
      </c>
      <c r="D109" s="205" t="s">
        <v>155</v>
      </c>
      <c r="E109" s="206" t="s">
        <v>1452</v>
      </c>
      <c r="F109" s="207" t="s">
        <v>1453</v>
      </c>
      <c r="G109" s="208" t="s">
        <v>311</v>
      </c>
      <c r="H109" s="209">
        <v>30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47</v>
      </c>
      <c r="O109" s="84"/>
      <c r="P109" s="215">
        <f>O109*H109</f>
        <v>0</v>
      </c>
      <c r="Q109" s="215">
        <v>1.8E-05</v>
      </c>
      <c r="R109" s="215">
        <f>Q109*H109</f>
        <v>0.00054000000000000001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175</v>
      </c>
      <c r="AT109" s="217" t="s">
        <v>155</v>
      </c>
      <c r="AU109" s="217" t="s">
        <v>86</v>
      </c>
      <c r="AY109" s="17" t="s">
        <v>152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84</v>
      </c>
      <c r="BK109" s="218">
        <f>ROUND(I109*H109,2)</f>
        <v>0</v>
      </c>
      <c r="BL109" s="17" t="s">
        <v>175</v>
      </c>
      <c r="BM109" s="217" t="s">
        <v>1454</v>
      </c>
    </row>
    <row r="110" s="2" customFormat="1">
      <c r="A110" s="38"/>
      <c r="B110" s="39"/>
      <c r="C110" s="40"/>
      <c r="D110" s="219" t="s">
        <v>160</v>
      </c>
      <c r="E110" s="40"/>
      <c r="F110" s="220" t="s">
        <v>1455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2" customFormat="1">
      <c r="A111" s="38"/>
      <c r="B111" s="39"/>
      <c r="C111" s="40"/>
      <c r="D111" s="224" t="s">
        <v>161</v>
      </c>
      <c r="E111" s="40"/>
      <c r="F111" s="225" t="s">
        <v>1456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161</v>
      </c>
      <c r="AU111" s="17" t="s">
        <v>86</v>
      </c>
    </row>
    <row r="112" s="2" customFormat="1">
      <c r="A112" s="38"/>
      <c r="B112" s="39"/>
      <c r="C112" s="40"/>
      <c r="D112" s="219" t="s">
        <v>163</v>
      </c>
      <c r="E112" s="40"/>
      <c r="F112" s="226" t="s">
        <v>1457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163</v>
      </c>
      <c r="AU112" s="17" t="s">
        <v>86</v>
      </c>
    </row>
    <row r="113" s="13" customFormat="1">
      <c r="A113" s="13"/>
      <c r="B113" s="227"/>
      <c r="C113" s="228"/>
      <c r="D113" s="219" t="s">
        <v>237</v>
      </c>
      <c r="E113" s="229" t="s">
        <v>19</v>
      </c>
      <c r="F113" s="230" t="s">
        <v>1444</v>
      </c>
      <c r="G113" s="228"/>
      <c r="H113" s="231">
        <v>30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237</v>
      </c>
      <c r="AU113" s="237" t="s">
        <v>86</v>
      </c>
      <c r="AV113" s="13" t="s">
        <v>86</v>
      </c>
      <c r="AW113" s="13" t="s">
        <v>37</v>
      </c>
      <c r="AX113" s="13" t="s">
        <v>84</v>
      </c>
      <c r="AY113" s="237" t="s">
        <v>152</v>
      </c>
    </row>
    <row r="114" s="2" customFormat="1" ht="24.15" customHeight="1">
      <c r="A114" s="38"/>
      <c r="B114" s="39"/>
      <c r="C114" s="205" t="s">
        <v>191</v>
      </c>
      <c r="D114" s="205" t="s">
        <v>155</v>
      </c>
      <c r="E114" s="206" t="s">
        <v>1458</v>
      </c>
      <c r="F114" s="207" t="s">
        <v>1459</v>
      </c>
      <c r="G114" s="208" t="s">
        <v>1419</v>
      </c>
      <c r="H114" s="209">
        <v>1.776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175</v>
      </c>
      <c r="AT114" s="217" t="s">
        <v>155</v>
      </c>
      <c r="AU114" s="217" t="s">
        <v>86</v>
      </c>
      <c r="AY114" s="17" t="s">
        <v>152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175</v>
      </c>
      <c r="BM114" s="217" t="s">
        <v>1460</v>
      </c>
    </row>
    <row r="115" s="2" customFormat="1">
      <c r="A115" s="38"/>
      <c r="B115" s="39"/>
      <c r="C115" s="40"/>
      <c r="D115" s="219" t="s">
        <v>160</v>
      </c>
      <c r="E115" s="40"/>
      <c r="F115" s="220" t="s">
        <v>1461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2" customFormat="1">
      <c r="A116" s="38"/>
      <c r="B116" s="39"/>
      <c r="C116" s="40"/>
      <c r="D116" s="224" t="s">
        <v>161</v>
      </c>
      <c r="E116" s="40"/>
      <c r="F116" s="225" t="s">
        <v>1462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161</v>
      </c>
      <c r="AU116" s="17" t="s">
        <v>86</v>
      </c>
    </row>
    <row r="117" s="2" customFormat="1">
      <c r="A117" s="38"/>
      <c r="B117" s="39"/>
      <c r="C117" s="40"/>
      <c r="D117" s="219" t="s">
        <v>163</v>
      </c>
      <c r="E117" s="40"/>
      <c r="F117" s="226" t="s">
        <v>1423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163</v>
      </c>
      <c r="AU117" s="17" t="s">
        <v>86</v>
      </c>
    </row>
    <row r="118" s="13" customFormat="1">
      <c r="A118" s="13"/>
      <c r="B118" s="227"/>
      <c r="C118" s="228"/>
      <c r="D118" s="219" t="s">
        <v>237</v>
      </c>
      <c r="E118" s="229" t="s">
        <v>19</v>
      </c>
      <c r="F118" s="230" t="s">
        <v>1424</v>
      </c>
      <c r="G118" s="228"/>
      <c r="H118" s="231">
        <v>1.776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237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152</v>
      </c>
    </row>
    <row r="119" s="2" customFormat="1" ht="21.75" customHeight="1">
      <c r="A119" s="38"/>
      <c r="B119" s="39"/>
      <c r="C119" s="205" t="s">
        <v>197</v>
      </c>
      <c r="D119" s="205" t="s">
        <v>155</v>
      </c>
      <c r="E119" s="206" t="s">
        <v>1463</v>
      </c>
      <c r="F119" s="207" t="s">
        <v>1464</v>
      </c>
      <c r="G119" s="208" t="s">
        <v>291</v>
      </c>
      <c r="H119" s="209">
        <v>1320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175</v>
      </c>
      <c r="AT119" s="217" t="s">
        <v>155</v>
      </c>
      <c r="AU119" s="217" t="s">
        <v>86</v>
      </c>
      <c r="AY119" s="17" t="s">
        <v>152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175</v>
      </c>
      <c r="BM119" s="217" t="s">
        <v>1465</v>
      </c>
    </row>
    <row r="120" s="2" customFormat="1">
      <c r="A120" s="38"/>
      <c r="B120" s="39"/>
      <c r="C120" s="40"/>
      <c r="D120" s="219" t="s">
        <v>160</v>
      </c>
      <c r="E120" s="40"/>
      <c r="F120" s="220" t="s">
        <v>1466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86</v>
      </c>
    </row>
    <row r="121" s="2" customFormat="1">
      <c r="A121" s="38"/>
      <c r="B121" s="39"/>
      <c r="C121" s="40"/>
      <c r="D121" s="224" t="s">
        <v>161</v>
      </c>
      <c r="E121" s="40"/>
      <c r="F121" s="225" t="s">
        <v>1467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161</v>
      </c>
      <c r="AU121" s="17" t="s">
        <v>86</v>
      </c>
    </row>
    <row r="122" s="2" customFormat="1">
      <c r="A122" s="38"/>
      <c r="B122" s="39"/>
      <c r="C122" s="40"/>
      <c r="D122" s="219" t="s">
        <v>163</v>
      </c>
      <c r="E122" s="40"/>
      <c r="F122" s="226" t="s">
        <v>1457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163</v>
      </c>
      <c r="AU122" s="17" t="s">
        <v>86</v>
      </c>
    </row>
    <row r="123" s="13" customFormat="1">
      <c r="A123" s="13"/>
      <c r="B123" s="227"/>
      <c r="C123" s="228"/>
      <c r="D123" s="219" t="s">
        <v>237</v>
      </c>
      <c r="E123" s="229" t="s">
        <v>19</v>
      </c>
      <c r="F123" s="230" t="s">
        <v>1468</v>
      </c>
      <c r="G123" s="228"/>
      <c r="H123" s="231">
        <v>1320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237</v>
      </c>
      <c r="AU123" s="237" t="s">
        <v>86</v>
      </c>
      <c r="AV123" s="13" t="s">
        <v>86</v>
      </c>
      <c r="AW123" s="13" t="s">
        <v>37</v>
      </c>
      <c r="AX123" s="13" t="s">
        <v>84</v>
      </c>
      <c r="AY123" s="237" t="s">
        <v>152</v>
      </c>
    </row>
    <row r="124" s="2" customFormat="1" ht="16.5" customHeight="1">
      <c r="A124" s="38"/>
      <c r="B124" s="39"/>
      <c r="C124" s="205" t="s">
        <v>203</v>
      </c>
      <c r="D124" s="205" t="s">
        <v>155</v>
      </c>
      <c r="E124" s="206" t="s">
        <v>1469</v>
      </c>
      <c r="F124" s="207" t="s">
        <v>1470</v>
      </c>
      <c r="G124" s="208" t="s">
        <v>407</v>
      </c>
      <c r="H124" s="209">
        <v>2100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175</v>
      </c>
      <c r="AT124" s="217" t="s">
        <v>155</v>
      </c>
      <c r="AU124" s="217" t="s">
        <v>86</v>
      </c>
      <c r="AY124" s="17" t="s">
        <v>152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175</v>
      </c>
      <c r="BM124" s="217" t="s">
        <v>1471</v>
      </c>
    </row>
    <row r="125" s="2" customFormat="1">
      <c r="A125" s="38"/>
      <c r="B125" s="39"/>
      <c r="C125" s="40"/>
      <c r="D125" s="219" t="s">
        <v>160</v>
      </c>
      <c r="E125" s="40"/>
      <c r="F125" s="220" t="s">
        <v>1472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2" customFormat="1">
      <c r="A126" s="38"/>
      <c r="B126" s="39"/>
      <c r="C126" s="40"/>
      <c r="D126" s="224" t="s">
        <v>161</v>
      </c>
      <c r="E126" s="40"/>
      <c r="F126" s="225" t="s">
        <v>1473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161</v>
      </c>
      <c r="AU126" s="17" t="s">
        <v>86</v>
      </c>
    </row>
    <row r="127" s="2" customFormat="1">
      <c r="A127" s="38"/>
      <c r="B127" s="39"/>
      <c r="C127" s="40"/>
      <c r="D127" s="219" t="s">
        <v>163</v>
      </c>
      <c r="E127" s="40"/>
      <c r="F127" s="226" t="s">
        <v>1474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86</v>
      </c>
    </row>
    <row r="128" s="13" customFormat="1">
      <c r="A128" s="13"/>
      <c r="B128" s="227"/>
      <c r="C128" s="228"/>
      <c r="D128" s="219" t="s">
        <v>237</v>
      </c>
      <c r="E128" s="229" t="s">
        <v>19</v>
      </c>
      <c r="F128" s="230" t="s">
        <v>1475</v>
      </c>
      <c r="G128" s="228"/>
      <c r="H128" s="231">
        <v>2100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237</v>
      </c>
      <c r="AU128" s="237" t="s">
        <v>86</v>
      </c>
      <c r="AV128" s="13" t="s">
        <v>86</v>
      </c>
      <c r="AW128" s="13" t="s">
        <v>37</v>
      </c>
      <c r="AX128" s="13" t="s">
        <v>84</v>
      </c>
      <c r="AY128" s="237" t="s">
        <v>152</v>
      </c>
    </row>
    <row r="129" s="2" customFormat="1" ht="21.75" customHeight="1">
      <c r="A129" s="38"/>
      <c r="B129" s="39"/>
      <c r="C129" s="205" t="s">
        <v>211</v>
      </c>
      <c r="D129" s="205" t="s">
        <v>155</v>
      </c>
      <c r="E129" s="206" t="s">
        <v>1397</v>
      </c>
      <c r="F129" s="207" t="s">
        <v>1398</v>
      </c>
      <c r="G129" s="208" t="s">
        <v>407</v>
      </c>
      <c r="H129" s="209">
        <v>1800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175</v>
      </c>
      <c r="AT129" s="217" t="s">
        <v>155</v>
      </c>
      <c r="AU129" s="217" t="s">
        <v>86</v>
      </c>
      <c r="AY129" s="17" t="s">
        <v>152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175</v>
      </c>
      <c r="BM129" s="217" t="s">
        <v>1476</v>
      </c>
    </row>
    <row r="130" s="2" customFormat="1">
      <c r="A130" s="38"/>
      <c r="B130" s="39"/>
      <c r="C130" s="40"/>
      <c r="D130" s="219" t="s">
        <v>160</v>
      </c>
      <c r="E130" s="40"/>
      <c r="F130" s="220" t="s">
        <v>1400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2" customFormat="1">
      <c r="A131" s="38"/>
      <c r="B131" s="39"/>
      <c r="C131" s="40"/>
      <c r="D131" s="224" t="s">
        <v>161</v>
      </c>
      <c r="E131" s="40"/>
      <c r="F131" s="225" t="s">
        <v>1401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161</v>
      </c>
      <c r="AU131" s="17" t="s">
        <v>86</v>
      </c>
    </row>
    <row r="132" s="13" customFormat="1">
      <c r="A132" s="13"/>
      <c r="B132" s="227"/>
      <c r="C132" s="228"/>
      <c r="D132" s="219" t="s">
        <v>237</v>
      </c>
      <c r="E132" s="229" t="s">
        <v>19</v>
      </c>
      <c r="F132" s="230" t="s">
        <v>1477</v>
      </c>
      <c r="G132" s="228"/>
      <c r="H132" s="231">
        <v>1800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237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152</v>
      </c>
    </row>
    <row r="133" s="2" customFormat="1" ht="24.15" customHeight="1">
      <c r="A133" s="38"/>
      <c r="B133" s="39"/>
      <c r="C133" s="205" t="s">
        <v>216</v>
      </c>
      <c r="D133" s="205" t="s">
        <v>155</v>
      </c>
      <c r="E133" s="206" t="s">
        <v>1478</v>
      </c>
      <c r="F133" s="207" t="s">
        <v>1479</v>
      </c>
      <c r="G133" s="208" t="s">
        <v>407</v>
      </c>
      <c r="H133" s="209">
        <v>17500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175</v>
      </c>
      <c r="AT133" s="217" t="s">
        <v>155</v>
      </c>
      <c r="AU133" s="217" t="s">
        <v>86</v>
      </c>
      <c r="AY133" s="17" t="s">
        <v>152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175</v>
      </c>
      <c r="BM133" s="217" t="s">
        <v>1480</v>
      </c>
    </row>
    <row r="134" s="2" customFormat="1">
      <c r="A134" s="38"/>
      <c r="B134" s="39"/>
      <c r="C134" s="40"/>
      <c r="D134" s="219" t="s">
        <v>160</v>
      </c>
      <c r="E134" s="40"/>
      <c r="F134" s="220" t="s">
        <v>1481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>
      <c r="A135" s="38"/>
      <c r="B135" s="39"/>
      <c r="C135" s="40"/>
      <c r="D135" s="224" t="s">
        <v>161</v>
      </c>
      <c r="E135" s="40"/>
      <c r="F135" s="225" t="s">
        <v>1482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86</v>
      </c>
    </row>
    <row r="136" s="2" customFormat="1">
      <c r="A136" s="38"/>
      <c r="B136" s="39"/>
      <c r="C136" s="40"/>
      <c r="D136" s="219" t="s">
        <v>163</v>
      </c>
      <c r="E136" s="40"/>
      <c r="F136" s="226" t="s">
        <v>1483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86</v>
      </c>
    </row>
    <row r="137" s="13" customFormat="1">
      <c r="A137" s="13"/>
      <c r="B137" s="227"/>
      <c r="C137" s="228"/>
      <c r="D137" s="219" t="s">
        <v>237</v>
      </c>
      <c r="E137" s="229" t="s">
        <v>19</v>
      </c>
      <c r="F137" s="230" t="s">
        <v>1484</v>
      </c>
      <c r="G137" s="228"/>
      <c r="H137" s="231">
        <v>17500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237</v>
      </c>
      <c r="AU137" s="237" t="s">
        <v>86</v>
      </c>
      <c r="AV137" s="13" t="s">
        <v>86</v>
      </c>
      <c r="AW137" s="13" t="s">
        <v>37</v>
      </c>
      <c r="AX137" s="13" t="s">
        <v>84</v>
      </c>
      <c r="AY137" s="237" t="s">
        <v>152</v>
      </c>
    </row>
    <row r="138" s="12" customFormat="1" ht="22.8" customHeight="1">
      <c r="A138" s="12"/>
      <c r="B138" s="189"/>
      <c r="C138" s="190"/>
      <c r="D138" s="191" t="s">
        <v>75</v>
      </c>
      <c r="E138" s="203" t="s">
        <v>572</v>
      </c>
      <c r="F138" s="203" t="s">
        <v>573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SUM(P139:P145)</f>
        <v>0</v>
      </c>
      <c r="Q138" s="197"/>
      <c r="R138" s="198">
        <f>SUM(R139:R145)</f>
        <v>0</v>
      </c>
      <c r="S138" s="197"/>
      <c r="T138" s="19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84</v>
      </c>
      <c r="AT138" s="201" t="s">
        <v>75</v>
      </c>
      <c r="AU138" s="201" t="s">
        <v>84</v>
      </c>
      <c r="AY138" s="200" t="s">
        <v>152</v>
      </c>
      <c r="BK138" s="202">
        <f>SUM(BK139:BK145)</f>
        <v>0</v>
      </c>
    </row>
    <row r="139" s="2" customFormat="1" ht="33" customHeight="1">
      <c r="A139" s="38"/>
      <c r="B139" s="39"/>
      <c r="C139" s="205" t="s">
        <v>222</v>
      </c>
      <c r="D139" s="205" t="s">
        <v>155</v>
      </c>
      <c r="E139" s="206" t="s">
        <v>575</v>
      </c>
      <c r="F139" s="207" t="s">
        <v>576</v>
      </c>
      <c r="G139" s="208" t="s">
        <v>514</v>
      </c>
      <c r="H139" s="209">
        <v>0.044999999999999998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175</v>
      </c>
      <c r="AT139" s="217" t="s">
        <v>155</v>
      </c>
      <c r="AU139" s="217" t="s">
        <v>86</v>
      </c>
      <c r="AY139" s="17" t="s">
        <v>152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175</v>
      </c>
      <c r="BM139" s="217" t="s">
        <v>1485</v>
      </c>
    </row>
    <row r="140" s="2" customFormat="1">
      <c r="A140" s="38"/>
      <c r="B140" s="39"/>
      <c r="C140" s="40"/>
      <c r="D140" s="219" t="s">
        <v>160</v>
      </c>
      <c r="E140" s="40"/>
      <c r="F140" s="220" t="s">
        <v>578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>
      <c r="A141" s="38"/>
      <c r="B141" s="39"/>
      <c r="C141" s="40"/>
      <c r="D141" s="224" t="s">
        <v>161</v>
      </c>
      <c r="E141" s="40"/>
      <c r="F141" s="225" t="s">
        <v>579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86</v>
      </c>
    </row>
    <row r="142" s="2" customFormat="1" ht="33" customHeight="1">
      <c r="A142" s="38"/>
      <c r="B142" s="39"/>
      <c r="C142" s="205" t="s">
        <v>228</v>
      </c>
      <c r="D142" s="205" t="s">
        <v>155</v>
      </c>
      <c r="E142" s="206" t="s">
        <v>581</v>
      </c>
      <c r="F142" s="207" t="s">
        <v>582</v>
      </c>
      <c r="G142" s="208" t="s">
        <v>514</v>
      </c>
      <c r="H142" s="209">
        <v>0.044999999999999998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175</v>
      </c>
      <c r="AT142" s="217" t="s">
        <v>155</v>
      </c>
      <c r="AU142" s="217" t="s">
        <v>86</v>
      </c>
      <c r="AY142" s="17" t="s">
        <v>152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175</v>
      </c>
      <c r="BM142" s="217" t="s">
        <v>1486</v>
      </c>
    </row>
    <row r="143" s="2" customFormat="1">
      <c r="A143" s="38"/>
      <c r="B143" s="39"/>
      <c r="C143" s="40"/>
      <c r="D143" s="219" t="s">
        <v>160</v>
      </c>
      <c r="E143" s="40"/>
      <c r="F143" s="220" t="s">
        <v>584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86</v>
      </c>
    </row>
    <row r="144" s="2" customFormat="1">
      <c r="A144" s="38"/>
      <c r="B144" s="39"/>
      <c r="C144" s="40"/>
      <c r="D144" s="224" t="s">
        <v>161</v>
      </c>
      <c r="E144" s="40"/>
      <c r="F144" s="225" t="s">
        <v>585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86</v>
      </c>
    </row>
    <row r="145" s="2" customFormat="1">
      <c r="A145" s="38"/>
      <c r="B145" s="39"/>
      <c r="C145" s="40"/>
      <c r="D145" s="219" t="s">
        <v>163</v>
      </c>
      <c r="E145" s="40"/>
      <c r="F145" s="226" t="s">
        <v>586</v>
      </c>
      <c r="G145" s="40"/>
      <c r="H145" s="40"/>
      <c r="I145" s="221"/>
      <c r="J145" s="40"/>
      <c r="K145" s="40"/>
      <c r="L145" s="44"/>
      <c r="M145" s="238"/>
      <c r="N145" s="239"/>
      <c r="O145" s="240"/>
      <c r="P145" s="240"/>
      <c r="Q145" s="240"/>
      <c r="R145" s="240"/>
      <c r="S145" s="240"/>
      <c r="T145" s="24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86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gNqtUcQv/0KO5p8XTwIqaveHkQ6eZ06y+EnqUCf0tLbLB+ajgcv2JIZ33lRis4DSgoKzu39tIgv9ualVzMbKiw==" hashValue="/CDIaCWOFr7VdxOkKAK/3Gyxv2tGZ/6m09ZjB6bBf0YOKCNast+1fJgFT5qfLVOD4Scb95ZHKY/4XlQHleWLCA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3"/>
    <hyperlink ref="F92" r:id="rId2" display="https://podminky.urs.cz/item/CS_URS_2023_01/183404111"/>
    <hyperlink ref="F101" r:id="rId3" display="https://podminky.urs.cz/item/CS_URS_2023_01/184801121"/>
    <hyperlink ref="F106" r:id="rId4" display="https://podminky.urs.cz/item/CS_URS_2023_01/184806111"/>
    <hyperlink ref="F111" r:id="rId5" display="https://podminky.urs.cz/item/CS_URS_2023_01/184911111"/>
    <hyperlink ref="F116" r:id="rId6" display="https://podminky.urs.cz/item/CS_URS_2023_01/185803105"/>
    <hyperlink ref="F121" r:id="rId7" display="https://podminky.urs.cz/item/CS_URS_2023_01/185804111"/>
    <hyperlink ref="F126" r:id="rId8" display="https://podminky.urs.cz/item/CS_URS_2023_01/185804312"/>
    <hyperlink ref="F131" r:id="rId9" display="https://podminky.urs.cz/item/CS_URS_2023_01/185851121"/>
    <hyperlink ref="F135" r:id="rId10" display="https://podminky.urs.cz/item/CS_URS_2023_01/185851129"/>
    <hyperlink ref="F141" r:id="rId11" display="https://podminky.urs.cz/item/CS_URS_2023_01/998225111"/>
    <hyperlink ref="F144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ROUND((SUM(BE84:BE172)),  2)</f>
        <v>0</v>
      </c>
      <c r="G33" s="38"/>
      <c r="H33" s="38"/>
      <c r="I33" s="148">
        <v>0.20999999999999999</v>
      </c>
      <c r="J33" s="147">
        <f>ROUND(((SUM(BE84:BE172))*I33),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ROUND((SUM(BF84:BF172)),  2)</f>
        <v>0</v>
      </c>
      <c r="G34" s="38"/>
      <c r="H34" s="38"/>
      <c r="I34" s="148">
        <v>0.14999999999999999</v>
      </c>
      <c r="J34" s="147">
        <f>ROUND(((SUM(BF84:BF172))*I34),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ROUND((SUM(BG84:BG172)),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ROUND((SUM(BH84:BH172)),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ROUND((SUM(BI84:BI172)),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870 - Náhradní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127</v>
      </c>
      <c r="D57" s="162"/>
      <c r="E57" s="162"/>
      <c r="F57" s="162"/>
      <c r="G57" s="162"/>
      <c r="H57" s="162"/>
      <c r="I57" s="162"/>
      <c r="J57" s="163" t="s">
        <v>128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129</v>
      </c>
    </row>
    <row r="60" hidden="1" s="9" customFormat="1" ht="24.96" customHeight="1">
      <c r="A60" s="9"/>
      <c r="B60" s="165"/>
      <c r="C60" s="166"/>
      <c r="D60" s="167" t="s">
        <v>279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615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282</v>
      </c>
      <c r="E63" s="174"/>
      <c r="F63" s="174"/>
      <c r="G63" s="174"/>
      <c r="H63" s="174"/>
      <c r="I63" s="174"/>
      <c r="J63" s="175">
        <f>J163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283</v>
      </c>
      <c r="E64" s="174"/>
      <c r="F64" s="174"/>
      <c r="G64" s="174"/>
      <c r="H64" s="174"/>
      <c r="I64" s="174"/>
      <c r="J64" s="175">
        <f>J168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870 - Náhradní výsadba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137</v>
      </c>
      <c r="D83" s="180" t="s">
        <v>61</v>
      </c>
      <c r="E83" s="180" t="s">
        <v>57</v>
      </c>
      <c r="F83" s="180" t="s">
        <v>58</v>
      </c>
      <c r="G83" s="180" t="s">
        <v>138</v>
      </c>
      <c r="H83" s="180" t="s">
        <v>139</v>
      </c>
      <c r="I83" s="180" t="s">
        <v>140</v>
      </c>
      <c r="J83" s="181" t="s">
        <v>128</v>
      </c>
      <c r="K83" s="182" t="s">
        <v>141</v>
      </c>
      <c r="L83" s="183"/>
      <c r="M83" s="92" t="s">
        <v>19</v>
      </c>
      <c r="N83" s="93" t="s">
        <v>46</v>
      </c>
      <c r="O83" s="93" t="s">
        <v>142</v>
      </c>
      <c r="P83" s="93" t="s">
        <v>143</v>
      </c>
      <c r="Q83" s="93" t="s">
        <v>144</v>
      </c>
      <c r="R83" s="93" t="s">
        <v>145</v>
      </c>
      <c r="S83" s="93" t="s">
        <v>146</v>
      </c>
      <c r="T83" s="94" t="s">
        <v>147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148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50.443972000000009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129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286</v>
      </c>
      <c r="F85" s="192" t="s">
        <v>287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P86+P162+P163+P168</f>
        <v>0</v>
      </c>
      <c r="Q85" s="197"/>
      <c r="R85" s="198">
        <f>R86+R162+R163+R168</f>
        <v>50.443972000000009</v>
      </c>
      <c r="S85" s="197"/>
      <c r="T85" s="199">
        <f>T86+T162+T163+T168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152</v>
      </c>
      <c r="BK85" s="202">
        <f>BK86+BK162+BK163+BK168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SUM(P87:P161)</f>
        <v>0</v>
      </c>
      <c r="Q86" s="197"/>
      <c r="R86" s="198">
        <f>SUM(R87:R161)</f>
        <v>50.443972000000009</v>
      </c>
      <c r="S86" s="197"/>
      <c r="T86" s="199">
        <f>SUM(T87:T161)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152</v>
      </c>
      <c r="BK86" s="202">
        <f>SUM(BK87:BK161)</f>
        <v>0</v>
      </c>
    </row>
    <row r="87" s="2" customFormat="1" ht="33" customHeight="1">
      <c r="A87" s="38"/>
      <c r="B87" s="39"/>
      <c r="C87" s="205" t="s">
        <v>84</v>
      </c>
      <c r="D87" s="205" t="s">
        <v>155</v>
      </c>
      <c r="E87" s="206" t="s">
        <v>1206</v>
      </c>
      <c r="F87" s="207" t="s">
        <v>1207</v>
      </c>
      <c r="G87" s="208" t="s">
        <v>407</v>
      </c>
      <c r="H87" s="209">
        <v>23.039999999999999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175</v>
      </c>
      <c r="AT87" s="217" t="s">
        <v>155</v>
      </c>
      <c r="AU87" s="217" t="s">
        <v>86</v>
      </c>
      <c r="AY87" s="17" t="s">
        <v>152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175</v>
      </c>
      <c r="BM87" s="217" t="s">
        <v>1488</v>
      </c>
    </row>
    <row r="88" s="2" customFormat="1">
      <c r="A88" s="38"/>
      <c r="B88" s="39"/>
      <c r="C88" s="40"/>
      <c r="D88" s="219" t="s">
        <v>160</v>
      </c>
      <c r="E88" s="40"/>
      <c r="F88" s="220" t="s">
        <v>1209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2" customFormat="1">
      <c r="A89" s="38"/>
      <c r="B89" s="39"/>
      <c r="C89" s="40"/>
      <c r="D89" s="224" t="s">
        <v>161</v>
      </c>
      <c r="E89" s="40"/>
      <c r="F89" s="225" t="s">
        <v>1489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161</v>
      </c>
      <c r="AU89" s="17" t="s">
        <v>86</v>
      </c>
    </row>
    <row r="90" s="2" customFormat="1">
      <c r="A90" s="38"/>
      <c r="B90" s="39"/>
      <c r="C90" s="40"/>
      <c r="D90" s="219" t="s">
        <v>163</v>
      </c>
      <c r="E90" s="40"/>
      <c r="F90" s="226" t="s">
        <v>1490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163</v>
      </c>
      <c r="AU90" s="17" t="s">
        <v>86</v>
      </c>
    </row>
    <row r="91" s="13" customFormat="1">
      <c r="A91" s="13"/>
      <c r="B91" s="227"/>
      <c r="C91" s="228"/>
      <c r="D91" s="219" t="s">
        <v>237</v>
      </c>
      <c r="E91" s="229" t="s">
        <v>19</v>
      </c>
      <c r="F91" s="230" t="s">
        <v>1491</v>
      </c>
      <c r="G91" s="228"/>
      <c r="H91" s="231">
        <v>23.039999999999999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237</v>
      </c>
      <c r="AU91" s="237" t="s">
        <v>86</v>
      </c>
      <c r="AV91" s="13" t="s">
        <v>86</v>
      </c>
      <c r="AW91" s="13" t="s">
        <v>37</v>
      </c>
      <c r="AX91" s="13" t="s">
        <v>84</v>
      </c>
      <c r="AY91" s="237" t="s">
        <v>152</v>
      </c>
    </row>
    <row r="92" s="2" customFormat="1" ht="24.15" customHeight="1">
      <c r="A92" s="38"/>
      <c r="B92" s="39"/>
      <c r="C92" s="205" t="s">
        <v>86</v>
      </c>
      <c r="D92" s="205" t="s">
        <v>155</v>
      </c>
      <c r="E92" s="206" t="s">
        <v>1492</v>
      </c>
      <c r="F92" s="207" t="s">
        <v>1493</v>
      </c>
      <c r="G92" s="208" t="s">
        <v>407</v>
      </c>
      <c r="H92" s="209">
        <v>28.800000000000001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175</v>
      </c>
      <c r="AT92" s="217" t="s">
        <v>155</v>
      </c>
      <c r="AU92" s="217" t="s">
        <v>86</v>
      </c>
      <c r="AY92" s="17" t="s">
        <v>152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175</v>
      </c>
      <c r="BM92" s="217" t="s">
        <v>1494</v>
      </c>
    </row>
    <row r="93" s="2" customFormat="1">
      <c r="A93" s="38"/>
      <c r="B93" s="39"/>
      <c r="C93" s="40"/>
      <c r="D93" s="219" t="s">
        <v>160</v>
      </c>
      <c r="E93" s="40"/>
      <c r="F93" s="220" t="s">
        <v>1495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2" customFormat="1">
      <c r="A94" s="38"/>
      <c r="B94" s="39"/>
      <c r="C94" s="40"/>
      <c r="D94" s="224" t="s">
        <v>161</v>
      </c>
      <c r="E94" s="40"/>
      <c r="F94" s="225" t="s">
        <v>1496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86</v>
      </c>
    </row>
    <row r="95" s="13" customFormat="1">
      <c r="A95" s="13"/>
      <c r="B95" s="227"/>
      <c r="C95" s="228"/>
      <c r="D95" s="219" t="s">
        <v>237</v>
      </c>
      <c r="E95" s="229" t="s">
        <v>19</v>
      </c>
      <c r="F95" s="230" t="s">
        <v>1497</v>
      </c>
      <c r="G95" s="228"/>
      <c r="H95" s="231">
        <v>28.800000000000001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237</v>
      </c>
      <c r="AU95" s="237" t="s">
        <v>86</v>
      </c>
      <c r="AV95" s="13" t="s">
        <v>86</v>
      </c>
      <c r="AW95" s="13" t="s">
        <v>37</v>
      </c>
      <c r="AX95" s="13" t="s">
        <v>84</v>
      </c>
      <c r="AY95" s="237" t="s">
        <v>152</v>
      </c>
    </row>
    <row r="96" s="2" customFormat="1" ht="24.15" customHeight="1">
      <c r="A96" s="38"/>
      <c r="B96" s="39"/>
      <c r="C96" s="205" t="s">
        <v>170</v>
      </c>
      <c r="D96" s="205" t="s">
        <v>155</v>
      </c>
      <c r="E96" s="206" t="s">
        <v>1308</v>
      </c>
      <c r="F96" s="207" t="s">
        <v>1498</v>
      </c>
      <c r="G96" s="208" t="s">
        <v>407</v>
      </c>
      <c r="H96" s="209">
        <v>51.840000000000003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175</v>
      </c>
      <c r="AT96" s="217" t="s">
        <v>155</v>
      </c>
      <c r="AU96" s="217" t="s">
        <v>86</v>
      </c>
      <c r="AY96" s="17" t="s">
        <v>152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175</v>
      </c>
      <c r="BM96" s="217" t="s">
        <v>1499</v>
      </c>
    </row>
    <row r="97" s="2" customFormat="1">
      <c r="A97" s="38"/>
      <c r="B97" s="39"/>
      <c r="C97" s="40"/>
      <c r="D97" s="219" t="s">
        <v>160</v>
      </c>
      <c r="E97" s="40"/>
      <c r="F97" s="220" t="s">
        <v>1500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2" customFormat="1">
      <c r="A98" s="38"/>
      <c r="B98" s="39"/>
      <c r="C98" s="40"/>
      <c r="D98" s="219" t="s">
        <v>163</v>
      </c>
      <c r="E98" s="40"/>
      <c r="F98" s="226" t="s">
        <v>1501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163</v>
      </c>
      <c r="AU98" s="17" t="s">
        <v>86</v>
      </c>
    </row>
    <row r="99" s="13" customFormat="1">
      <c r="A99" s="13"/>
      <c r="B99" s="227"/>
      <c r="C99" s="228"/>
      <c r="D99" s="219" t="s">
        <v>237</v>
      </c>
      <c r="E99" s="229" t="s">
        <v>19</v>
      </c>
      <c r="F99" s="230" t="s">
        <v>1502</v>
      </c>
      <c r="G99" s="228"/>
      <c r="H99" s="231">
        <v>51.840000000000003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237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152</v>
      </c>
    </row>
    <row r="100" s="2" customFormat="1" ht="16.5" customHeight="1">
      <c r="A100" s="38"/>
      <c r="B100" s="39"/>
      <c r="C100" s="205" t="s">
        <v>175</v>
      </c>
      <c r="D100" s="205" t="s">
        <v>155</v>
      </c>
      <c r="E100" s="206" t="s">
        <v>1315</v>
      </c>
      <c r="F100" s="207" t="s">
        <v>1503</v>
      </c>
      <c r="G100" s="208" t="s">
        <v>407</v>
      </c>
      <c r="H100" s="209">
        <v>51.840000000000003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175</v>
      </c>
      <c r="AT100" s="217" t="s">
        <v>155</v>
      </c>
      <c r="AU100" s="217" t="s">
        <v>86</v>
      </c>
      <c r="AY100" s="17" t="s">
        <v>152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175</v>
      </c>
      <c r="BM100" s="217" t="s">
        <v>1504</v>
      </c>
    </row>
    <row r="101" s="2" customFormat="1">
      <c r="A101" s="38"/>
      <c r="B101" s="39"/>
      <c r="C101" s="40"/>
      <c r="D101" s="219" t="s">
        <v>160</v>
      </c>
      <c r="E101" s="40"/>
      <c r="F101" s="220" t="s">
        <v>1503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86</v>
      </c>
    </row>
    <row r="102" s="2" customFormat="1">
      <c r="A102" s="38"/>
      <c r="B102" s="39"/>
      <c r="C102" s="40"/>
      <c r="D102" s="219" t="s">
        <v>163</v>
      </c>
      <c r="E102" s="40"/>
      <c r="F102" s="226" t="s">
        <v>1319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163</v>
      </c>
      <c r="AU102" s="17" t="s">
        <v>86</v>
      </c>
    </row>
    <row r="103" s="13" customFormat="1">
      <c r="A103" s="13"/>
      <c r="B103" s="227"/>
      <c r="C103" s="228"/>
      <c r="D103" s="219" t="s">
        <v>237</v>
      </c>
      <c r="E103" s="229" t="s">
        <v>19</v>
      </c>
      <c r="F103" s="230" t="s">
        <v>1505</v>
      </c>
      <c r="G103" s="228"/>
      <c r="H103" s="231">
        <v>51.840000000000003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237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152</v>
      </c>
    </row>
    <row r="104" s="2" customFormat="1" ht="16.5" customHeight="1">
      <c r="A104" s="38"/>
      <c r="B104" s="39"/>
      <c r="C104" s="205" t="s">
        <v>151</v>
      </c>
      <c r="D104" s="205" t="s">
        <v>155</v>
      </c>
      <c r="E104" s="206" t="s">
        <v>1506</v>
      </c>
      <c r="F104" s="207" t="s">
        <v>1507</v>
      </c>
      <c r="G104" s="208" t="s">
        <v>407</v>
      </c>
      <c r="H104" s="209">
        <v>23.039999999999999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175</v>
      </c>
      <c r="AT104" s="217" t="s">
        <v>155</v>
      </c>
      <c r="AU104" s="217" t="s">
        <v>86</v>
      </c>
      <c r="AY104" s="17" t="s">
        <v>152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175</v>
      </c>
      <c r="BM104" s="217" t="s">
        <v>1508</v>
      </c>
    </row>
    <row r="105" s="2" customFormat="1">
      <c r="A105" s="38"/>
      <c r="B105" s="39"/>
      <c r="C105" s="40"/>
      <c r="D105" s="219" t="s">
        <v>160</v>
      </c>
      <c r="E105" s="40"/>
      <c r="F105" s="220" t="s">
        <v>1507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86</v>
      </c>
    </row>
    <row r="106" s="13" customFormat="1">
      <c r="A106" s="13"/>
      <c r="B106" s="227"/>
      <c r="C106" s="228"/>
      <c r="D106" s="219" t="s">
        <v>237</v>
      </c>
      <c r="E106" s="229" t="s">
        <v>19</v>
      </c>
      <c r="F106" s="230" t="s">
        <v>1509</v>
      </c>
      <c r="G106" s="228"/>
      <c r="H106" s="231">
        <v>23.039999999999999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237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152</v>
      </c>
    </row>
    <row r="107" s="2" customFormat="1" ht="16.5" customHeight="1">
      <c r="A107" s="38"/>
      <c r="B107" s="39"/>
      <c r="C107" s="257" t="s">
        <v>185</v>
      </c>
      <c r="D107" s="257" t="s">
        <v>686</v>
      </c>
      <c r="E107" s="258" t="s">
        <v>1510</v>
      </c>
      <c r="F107" s="259" t="s">
        <v>1511</v>
      </c>
      <c r="G107" s="260" t="s">
        <v>514</v>
      </c>
      <c r="H107" s="261">
        <v>48.384</v>
      </c>
      <c r="I107" s="262"/>
      <c r="J107" s="263">
        <f>ROUND(I107*H107,2)</f>
        <v>0</v>
      </c>
      <c r="K107" s="264"/>
      <c r="L107" s="265"/>
      <c r="M107" s="266" t="s">
        <v>19</v>
      </c>
      <c r="N107" s="267" t="s">
        <v>47</v>
      </c>
      <c r="O107" s="84"/>
      <c r="P107" s="215">
        <f>O107*H107</f>
        <v>0</v>
      </c>
      <c r="Q107" s="215">
        <v>1</v>
      </c>
      <c r="R107" s="215">
        <f>Q107*H107</f>
        <v>48.384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197</v>
      </c>
      <c r="AT107" s="217" t="s">
        <v>686</v>
      </c>
      <c r="AU107" s="217" t="s">
        <v>86</v>
      </c>
      <c r="AY107" s="17" t="s">
        <v>152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175</v>
      </c>
      <c r="BM107" s="217" t="s">
        <v>1512</v>
      </c>
    </row>
    <row r="108" s="2" customFormat="1">
      <c r="A108" s="38"/>
      <c r="B108" s="39"/>
      <c r="C108" s="40"/>
      <c r="D108" s="219" t="s">
        <v>160</v>
      </c>
      <c r="E108" s="40"/>
      <c r="F108" s="220" t="s">
        <v>1511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86</v>
      </c>
    </row>
    <row r="109" s="2" customFormat="1">
      <c r="A109" s="38"/>
      <c r="B109" s="39"/>
      <c r="C109" s="40"/>
      <c r="D109" s="219" t="s">
        <v>163</v>
      </c>
      <c r="E109" s="40"/>
      <c r="F109" s="226" t="s">
        <v>1513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163</v>
      </c>
      <c r="AU109" s="17" t="s">
        <v>86</v>
      </c>
    </row>
    <row r="110" s="13" customFormat="1">
      <c r="A110" s="13"/>
      <c r="B110" s="227"/>
      <c r="C110" s="228"/>
      <c r="D110" s="219" t="s">
        <v>237</v>
      </c>
      <c r="E110" s="229" t="s">
        <v>19</v>
      </c>
      <c r="F110" s="230" t="s">
        <v>1514</v>
      </c>
      <c r="G110" s="228"/>
      <c r="H110" s="231">
        <v>48.384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237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152</v>
      </c>
    </row>
    <row r="111" s="2" customFormat="1" ht="24.15" customHeight="1">
      <c r="A111" s="38"/>
      <c r="B111" s="39"/>
      <c r="C111" s="205" t="s">
        <v>191</v>
      </c>
      <c r="D111" s="205" t="s">
        <v>155</v>
      </c>
      <c r="E111" s="206" t="s">
        <v>1515</v>
      </c>
      <c r="F111" s="207" t="s">
        <v>1516</v>
      </c>
      <c r="G111" s="208" t="s">
        <v>311</v>
      </c>
      <c r="H111" s="209">
        <v>468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175</v>
      </c>
      <c r="AT111" s="217" t="s">
        <v>155</v>
      </c>
      <c r="AU111" s="217" t="s">
        <v>86</v>
      </c>
      <c r="AY111" s="17" t="s">
        <v>152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175</v>
      </c>
      <c r="BM111" s="217" t="s">
        <v>1517</v>
      </c>
    </row>
    <row r="112" s="2" customFormat="1">
      <c r="A112" s="38"/>
      <c r="B112" s="39"/>
      <c r="C112" s="40"/>
      <c r="D112" s="219" t="s">
        <v>160</v>
      </c>
      <c r="E112" s="40"/>
      <c r="F112" s="220" t="s">
        <v>1518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2" customFormat="1">
      <c r="A113" s="38"/>
      <c r="B113" s="39"/>
      <c r="C113" s="40"/>
      <c r="D113" s="224" t="s">
        <v>161</v>
      </c>
      <c r="E113" s="40"/>
      <c r="F113" s="225" t="s">
        <v>1519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161</v>
      </c>
      <c r="AU113" s="17" t="s">
        <v>86</v>
      </c>
    </row>
    <row r="114" s="13" customFormat="1">
      <c r="A114" s="13"/>
      <c r="B114" s="227"/>
      <c r="C114" s="228"/>
      <c r="D114" s="219" t="s">
        <v>237</v>
      </c>
      <c r="E114" s="229" t="s">
        <v>19</v>
      </c>
      <c r="F114" s="230" t="s">
        <v>1520</v>
      </c>
      <c r="G114" s="228"/>
      <c r="H114" s="231">
        <v>468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237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152</v>
      </c>
    </row>
    <row r="115" s="2" customFormat="1" ht="16.5" customHeight="1">
      <c r="A115" s="38"/>
      <c r="B115" s="39"/>
      <c r="C115" s="257" t="s">
        <v>197</v>
      </c>
      <c r="D115" s="257" t="s">
        <v>686</v>
      </c>
      <c r="E115" s="258" t="s">
        <v>1521</v>
      </c>
      <c r="F115" s="259" t="s">
        <v>1522</v>
      </c>
      <c r="G115" s="260" t="s">
        <v>311</v>
      </c>
      <c r="H115" s="261">
        <v>468</v>
      </c>
      <c r="I115" s="262"/>
      <c r="J115" s="263">
        <f>ROUND(I115*H115,2)</f>
        <v>0</v>
      </c>
      <c r="K115" s="264"/>
      <c r="L115" s="265"/>
      <c r="M115" s="266" t="s">
        <v>19</v>
      </c>
      <c r="N115" s="267" t="s">
        <v>47</v>
      </c>
      <c r="O115" s="84"/>
      <c r="P115" s="215">
        <f>O115*H115</f>
        <v>0</v>
      </c>
      <c r="Q115" s="215">
        <v>0.0030000000000000001</v>
      </c>
      <c r="R115" s="215">
        <f>Q115*H115</f>
        <v>1.4040000000000001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197</v>
      </c>
      <c r="AT115" s="217" t="s">
        <v>686</v>
      </c>
      <c r="AU115" s="217" t="s">
        <v>86</v>
      </c>
      <c r="AY115" s="17" t="s">
        <v>152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175</v>
      </c>
      <c r="BM115" s="217" t="s">
        <v>1523</v>
      </c>
    </row>
    <row r="116" s="2" customFormat="1">
      <c r="A116" s="38"/>
      <c r="B116" s="39"/>
      <c r="C116" s="40"/>
      <c r="D116" s="219" t="s">
        <v>160</v>
      </c>
      <c r="E116" s="40"/>
      <c r="F116" s="220" t="s">
        <v>1524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160</v>
      </c>
      <c r="AU116" s="17" t="s">
        <v>86</v>
      </c>
    </row>
    <row r="117" s="2" customFormat="1" ht="24.15" customHeight="1">
      <c r="A117" s="38"/>
      <c r="B117" s="39"/>
      <c r="C117" s="205" t="s">
        <v>203</v>
      </c>
      <c r="D117" s="205" t="s">
        <v>155</v>
      </c>
      <c r="E117" s="206" t="s">
        <v>1525</v>
      </c>
      <c r="F117" s="207" t="s">
        <v>1526</v>
      </c>
      <c r="G117" s="208" t="s">
        <v>311</v>
      </c>
      <c r="H117" s="209">
        <v>6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47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175</v>
      </c>
      <c r="AT117" s="217" t="s">
        <v>155</v>
      </c>
      <c r="AU117" s="217" t="s">
        <v>86</v>
      </c>
      <c r="AY117" s="17" t="s">
        <v>152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175</v>
      </c>
      <c r="BM117" s="217" t="s">
        <v>1527</v>
      </c>
    </row>
    <row r="118" s="2" customFormat="1">
      <c r="A118" s="38"/>
      <c r="B118" s="39"/>
      <c r="C118" s="40"/>
      <c r="D118" s="219" t="s">
        <v>160</v>
      </c>
      <c r="E118" s="40"/>
      <c r="F118" s="220" t="s">
        <v>1528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2" customFormat="1">
      <c r="A119" s="38"/>
      <c r="B119" s="39"/>
      <c r="C119" s="40"/>
      <c r="D119" s="224" t="s">
        <v>161</v>
      </c>
      <c r="E119" s="40"/>
      <c r="F119" s="225" t="s">
        <v>1529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161</v>
      </c>
      <c r="AU119" s="17" t="s">
        <v>86</v>
      </c>
    </row>
    <row r="120" s="2" customFormat="1">
      <c r="A120" s="38"/>
      <c r="B120" s="39"/>
      <c r="C120" s="40"/>
      <c r="D120" s="219" t="s">
        <v>163</v>
      </c>
      <c r="E120" s="40"/>
      <c r="F120" s="226" t="s">
        <v>1530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163</v>
      </c>
      <c r="AU120" s="17" t="s">
        <v>86</v>
      </c>
    </row>
    <row r="121" s="13" customFormat="1">
      <c r="A121" s="13"/>
      <c r="B121" s="227"/>
      <c r="C121" s="228"/>
      <c r="D121" s="219" t="s">
        <v>237</v>
      </c>
      <c r="E121" s="229" t="s">
        <v>19</v>
      </c>
      <c r="F121" s="230" t="s">
        <v>185</v>
      </c>
      <c r="G121" s="228"/>
      <c r="H121" s="231">
        <v>6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237</v>
      </c>
      <c r="AU121" s="237" t="s">
        <v>86</v>
      </c>
      <c r="AV121" s="13" t="s">
        <v>86</v>
      </c>
      <c r="AW121" s="13" t="s">
        <v>37</v>
      </c>
      <c r="AX121" s="13" t="s">
        <v>84</v>
      </c>
      <c r="AY121" s="237" t="s">
        <v>152</v>
      </c>
    </row>
    <row r="122" s="2" customFormat="1" ht="16.5" customHeight="1">
      <c r="A122" s="38"/>
      <c r="B122" s="39"/>
      <c r="C122" s="257" t="s">
        <v>211</v>
      </c>
      <c r="D122" s="257" t="s">
        <v>686</v>
      </c>
      <c r="E122" s="258" t="s">
        <v>1531</v>
      </c>
      <c r="F122" s="259" t="s">
        <v>1532</v>
      </c>
      <c r="G122" s="260" t="s">
        <v>311</v>
      </c>
      <c r="H122" s="261">
        <v>6</v>
      </c>
      <c r="I122" s="262"/>
      <c r="J122" s="263">
        <f>ROUND(I122*H122,2)</f>
        <v>0</v>
      </c>
      <c r="K122" s="264"/>
      <c r="L122" s="265"/>
      <c r="M122" s="266" t="s">
        <v>19</v>
      </c>
      <c r="N122" s="267" t="s">
        <v>47</v>
      </c>
      <c r="O122" s="84"/>
      <c r="P122" s="215">
        <f>O122*H122</f>
        <v>0</v>
      </c>
      <c r="Q122" s="215">
        <v>0.040000000000000001</v>
      </c>
      <c r="R122" s="215">
        <f>Q122*H122</f>
        <v>0.23999999999999999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197</v>
      </c>
      <c r="AT122" s="217" t="s">
        <v>686</v>
      </c>
      <c r="AU122" s="217" t="s">
        <v>86</v>
      </c>
      <c r="AY122" s="17" t="s">
        <v>152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175</v>
      </c>
      <c r="BM122" s="217" t="s">
        <v>1533</v>
      </c>
    </row>
    <row r="123" s="2" customFormat="1">
      <c r="A123" s="38"/>
      <c r="B123" s="39"/>
      <c r="C123" s="40"/>
      <c r="D123" s="219" t="s">
        <v>160</v>
      </c>
      <c r="E123" s="40"/>
      <c r="F123" s="220" t="s">
        <v>1534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>
      <c r="A124" s="38"/>
      <c r="B124" s="39"/>
      <c r="C124" s="40"/>
      <c r="D124" s="219" t="s">
        <v>163</v>
      </c>
      <c r="E124" s="40"/>
      <c r="F124" s="226" t="s">
        <v>1535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163</v>
      </c>
      <c r="AU124" s="17" t="s">
        <v>86</v>
      </c>
    </row>
    <row r="125" s="13" customFormat="1">
      <c r="A125" s="13"/>
      <c r="B125" s="227"/>
      <c r="C125" s="228"/>
      <c r="D125" s="219" t="s">
        <v>237</v>
      </c>
      <c r="E125" s="229" t="s">
        <v>1536</v>
      </c>
      <c r="F125" s="230" t="s">
        <v>185</v>
      </c>
      <c r="G125" s="228"/>
      <c r="H125" s="231">
        <v>6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237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152</v>
      </c>
    </row>
    <row r="126" s="2" customFormat="1" ht="33" customHeight="1">
      <c r="A126" s="38"/>
      <c r="B126" s="39"/>
      <c r="C126" s="205" t="s">
        <v>216</v>
      </c>
      <c r="D126" s="205" t="s">
        <v>155</v>
      </c>
      <c r="E126" s="206" t="s">
        <v>1537</v>
      </c>
      <c r="F126" s="207" t="s">
        <v>1538</v>
      </c>
      <c r="G126" s="208" t="s">
        <v>311</v>
      </c>
      <c r="H126" s="209">
        <v>6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5.8E-05</v>
      </c>
      <c r="R126" s="215">
        <f>Q126*H126</f>
        <v>0.000348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175</v>
      </c>
      <c r="AT126" s="217" t="s">
        <v>155</v>
      </c>
      <c r="AU126" s="217" t="s">
        <v>86</v>
      </c>
      <c r="AY126" s="17" t="s">
        <v>152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175</v>
      </c>
      <c r="BM126" s="217" t="s">
        <v>1539</v>
      </c>
    </row>
    <row r="127" s="2" customFormat="1">
      <c r="A127" s="38"/>
      <c r="B127" s="39"/>
      <c r="C127" s="40"/>
      <c r="D127" s="219" t="s">
        <v>160</v>
      </c>
      <c r="E127" s="40"/>
      <c r="F127" s="220" t="s">
        <v>1540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>
      <c r="A128" s="38"/>
      <c r="B128" s="39"/>
      <c r="C128" s="40"/>
      <c r="D128" s="224" t="s">
        <v>161</v>
      </c>
      <c r="E128" s="40"/>
      <c r="F128" s="225" t="s">
        <v>1541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161</v>
      </c>
      <c r="AU128" s="17" t="s">
        <v>86</v>
      </c>
    </row>
    <row r="129" s="2" customFormat="1">
      <c r="A129" s="38"/>
      <c r="B129" s="39"/>
      <c r="C129" s="40"/>
      <c r="D129" s="219" t="s">
        <v>163</v>
      </c>
      <c r="E129" s="40"/>
      <c r="F129" s="226" t="s">
        <v>1542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86</v>
      </c>
    </row>
    <row r="130" s="13" customFormat="1">
      <c r="A130" s="13"/>
      <c r="B130" s="227"/>
      <c r="C130" s="228"/>
      <c r="D130" s="219" t="s">
        <v>237</v>
      </c>
      <c r="E130" s="229" t="s">
        <v>19</v>
      </c>
      <c r="F130" s="230" t="s">
        <v>185</v>
      </c>
      <c r="G130" s="228"/>
      <c r="H130" s="231">
        <v>6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237</v>
      </c>
      <c r="AU130" s="237" t="s">
        <v>86</v>
      </c>
      <c r="AV130" s="13" t="s">
        <v>86</v>
      </c>
      <c r="AW130" s="13" t="s">
        <v>37</v>
      </c>
      <c r="AX130" s="13" t="s">
        <v>84</v>
      </c>
      <c r="AY130" s="237" t="s">
        <v>152</v>
      </c>
    </row>
    <row r="131" s="2" customFormat="1" ht="24.15" customHeight="1">
      <c r="A131" s="38"/>
      <c r="B131" s="39"/>
      <c r="C131" s="205" t="s">
        <v>222</v>
      </c>
      <c r="D131" s="205" t="s">
        <v>155</v>
      </c>
      <c r="E131" s="206" t="s">
        <v>1543</v>
      </c>
      <c r="F131" s="207" t="s">
        <v>1544</v>
      </c>
      <c r="G131" s="208" t="s">
        <v>311</v>
      </c>
      <c r="H131" s="209">
        <v>468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175</v>
      </c>
      <c r="AT131" s="217" t="s">
        <v>155</v>
      </c>
      <c r="AU131" s="217" t="s">
        <v>86</v>
      </c>
      <c r="AY131" s="17" t="s">
        <v>152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175</v>
      </c>
      <c r="BM131" s="217" t="s">
        <v>1545</v>
      </c>
    </row>
    <row r="132" s="2" customFormat="1">
      <c r="A132" s="38"/>
      <c r="B132" s="39"/>
      <c r="C132" s="40"/>
      <c r="D132" s="219" t="s">
        <v>160</v>
      </c>
      <c r="E132" s="40"/>
      <c r="F132" s="220" t="s">
        <v>1546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86</v>
      </c>
    </row>
    <row r="133" s="13" customFormat="1">
      <c r="A133" s="13"/>
      <c r="B133" s="227"/>
      <c r="C133" s="228"/>
      <c r="D133" s="219" t="s">
        <v>237</v>
      </c>
      <c r="E133" s="229" t="s">
        <v>19</v>
      </c>
      <c r="F133" s="230" t="s">
        <v>1520</v>
      </c>
      <c r="G133" s="228"/>
      <c r="H133" s="231">
        <v>468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237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152</v>
      </c>
    </row>
    <row r="134" s="2" customFormat="1" ht="24.15" customHeight="1">
      <c r="A134" s="38"/>
      <c r="B134" s="39"/>
      <c r="C134" s="205" t="s">
        <v>228</v>
      </c>
      <c r="D134" s="205" t="s">
        <v>155</v>
      </c>
      <c r="E134" s="206" t="s">
        <v>1547</v>
      </c>
      <c r="F134" s="207" t="s">
        <v>1548</v>
      </c>
      <c r="G134" s="208" t="s">
        <v>291</v>
      </c>
      <c r="H134" s="209">
        <v>6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0.00036000000000000002</v>
      </c>
      <c r="R134" s="215">
        <f>Q134*H134</f>
        <v>0.00216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175</v>
      </c>
      <c r="AT134" s="217" t="s">
        <v>155</v>
      </c>
      <c r="AU134" s="217" t="s">
        <v>86</v>
      </c>
      <c r="AY134" s="17" t="s">
        <v>152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175</v>
      </c>
      <c r="BM134" s="217" t="s">
        <v>1549</v>
      </c>
    </row>
    <row r="135" s="2" customFormat="1">
      <c r="A135" s="38"/>
      <c r="B135" s="39"/>
      <c r="C135" s="40"/>
      <c r="D135" s="219" t="s">
        <v>160</v>
      </c>
      <c r="E135" s="40"/>
      <c r="F135" s="220" t="s">
        <v>1550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2" customFormat="1">
      <c r="A136" s="38"/>
      <c r="B136" s="39"/>
      <c r="C136" s="40"/>
      <c r="D136" s="224" t="s">
        <v>161</v>
      </c>
      <c r="E136" s="40"/>
      <c r="F136" s="225" t="s">
        <v>1551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86</v>
      </c>
    </row>
    <row r="137" s="2" customFormat="1">
      <c r="A137" s="38"/>
      <c r="B137" s="39"/>
      <c r="C137" s="40"/>
      <c r="D137" s="219" t="s">
        <v>163</v>
      </c>
      <c r="E137" s="40"/>
      <c r="F137" s="226" t="s">
        <v>1552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86</v>
      </c>
    </row>
    <row r="138" s="13" customFormat="1">
      <c r="A138" s="13"/>
      <c r="B138" s="227"/>
      <c r="C138" s="228"/>
      <c r="D138" s="219" t="s">
        <v>237</v>
      </c>
      <c r="E138" s="229" t="s">
        <v>19</v>
      </c>
      <c r="F138" s="230" t="s">
        <v>1553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237</v>
      </c>
      <c r="AU138" s="237" t="s">
        <v>86</v>
      </c>
      <c r="AV138" s="13" t="s">
        <v>86</v>
      </c>
      <c r="AW138" s="13" t="s">
        <v>37</v>
      </c>
      <c r="AX138" s="13" t="s">
        <v>84</v>
      </c>
      <c r="AY138" s="237" t="s">
        <v>152</v>
      </c>
    </row>
    <row r="139" s="2" customFormat="1" ht="24.15" customHeight="1">
      <c r="A139" s="38"/>
      <c r="B139" s="39"/>
      <c r="C139" s="205" t="s">
        <v>234</v>
      </c>
      <c r="D139" s="205" t="s">
        <v>155</v>
      </c>
      <c r="E139" s="206" t="s">
        <v>1438</v>
      </c>
      <c r="F139" s="207" t="s">
        <v>1439</v>
      </c>
      <c r="G139" s="208" t="s">
        <v>311</v>
      </c>
      <c r="H139" s="209">
        <v>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175</v>
      </c>
      <c r="AT139" s="217" t="s">
        <v>155</v>
      </c>
      <c r="AU139" s="217" t="s">
        <v>86</v>
      </c>
      <c r="AY139" s="17" t="s">
        <v>152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175</v>
      </c>
      <c r="BM139" s="217" t="s">
        <v>1554</v>
      </c>
    </row>
    <row r="140" s="2" customFormat="1">
      <c r="A140" s="38"/>
      <c r="B140" s="39"/>
      <c r="C140" s="40"/>
      <c r="D140" s="219" t="s">
        <v>160</v>
      </c>
      <c r="E140" s="40"/>
      <c r="F140" s="220" t="s">
        <v>1441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>
      <c r="A141" s="38"/>
      <c r="B141" s="39"/>
      <c r="C141" s="40"/>
      <c r="D141" s="224" t="s">
        <v>161</v>
      </c>
      <c r="E141" s="40"/>
      <c r="F141" s="225" t="s">
        <v>1442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86</v>
      </c>
    </row>
    <row r="142" s="13" customFormat="1">
      <c r="A142" s="13"/>
      <c r="B142" s="227"/>
      <c r="C142" s="228"/>
      <c r="D142" s="219" t="s">
        <v>237</v>
      </c>
      <c r="E142" s="229" t="s">
        <v>19</v>
      </c>
      <c r="F142" s="230" t="s">
        <v>185</v>
      </c>
      <c r="G142" s="228"/>
      <c r="H142" s="231">
        <v>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237</v>
      </c>
      <c r="AU142" s="237" t="s">
        <v>86</v>
      </c>
      <c r="AV142" s="13" t="s">
        <v>86</v>
      </c>
      <c r="AW142" s="13" t="s">
        <v>37</v>
      </c>
      <c r="AX142" s="13" t="s">
        <v>84</v>
      </c>
      <c r="AY142" s="237" t="s">
        <v>152</v>
      </c>
    </row>
    <row r="143" s="2" customFormat="1" ht="33" customHeight="1">
      <c r="A143" s="38"/>
      <c r="B143" s="39"/>
      <c r="C143" s="205" t="s">
        <v>8</v>
      </c>
      <c r="D143" s="205" t="s">
        <v>155</v>
      </c>
      <c r="E143" s="206" t="s">
        <v>1555</v>
      </c>
      <c r="F143" s="207" t="s">
        <v>1556</v>
      </c>
      <c r="G143" s="208" t="s">
        <v>291</v>
      </c>
      <c r="H143" s="209">
        <v>264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175</v>
      </c>
      <c r="AT143" s="217" t="s">
        <v>155</v>
      </c>
      <c r="AU143" s="217" t="s">
        <v>86</v>
      </c>
      <c r="AY143" s="17" t="s">
        <v>152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175</v>
      </c>
      <c r="BM143" s="217" t="s">
        <v>1557</v>
      </c>
    </row>
    <row r="144" s="2" customFormat="1">
      <c r="A144" s="38"/>
      <c r="B144" s="39"/>
      <c r="C144" s="40"/>
      <c r="D144" s="219" t="s">
        <v>160</v>
      </c>
      <c r="E144" s="40"/>
      <c r="F144" s="220" t="s">
        <v>1558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>
      <c r="A145" s="38"/>
      <c r="B145" s="39"/>
      <c r="C145" s="40"/>
      <c r="D145" s="224" t="s">
        <v>161</v>
      </c>
      <c r="E145" s="40"/>
      <c r="F145" s="225" t="s">
        <v>1559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161</v>
      </c>
      <c r="AU145" s="17" t="s">
        <v>86</v>
      </c>
    </row>
    <row r="146" s="13" customFormat="1">
      <c r="A146" s="13"/>
      <c r="B146" s="227"/>
      <c r="C146" s="228"/>
      <c r="D146" s="219" t="s">
        <v>237</v>
      </c>
      <c r="E146" s="229" t="s">
        <v>19</v>
      </c>
      <c r="F146" s="230" t="s">
        <v>1359</v>
      </c>
      <c r="G146" s="228"/>
      <c r="H146" s="231">
        <v>264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237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152</v>
      </c>
    </row>
    <row r="147" s="2" customFormat="1" ht="16.5" customHeight="1">
      <c r="A147" s="38"/>
      <c r="B147" s="39"/>
      <c r="C147" s="257" t="s">
        <v>245</v>
      </c>
      <c r="D147" s="257" t="s">
        <v>686</v>
      </c>
      <c r="E147" s="258" t="s">
        <v>1432</v>
      </c>
      <c r="F147" s="259" t="s">
        <v>1433</v>
      </c>
      <c r="G147" s="260" t="s">
        <v>1434</v>
      </c>
      <c r="H147" s="261">
        <v>0.26400000000000001</v>
      </c>
      <c r="I147" s="262"/>
      <c r="J147" s="263">
        <f>ROUND(I147*H147,2)</f>
        <v>0</v>
      </c>
      <c r="K147" s="264"/>
      <c r="L147" s="265"/>
      <c r="M147" s="266" t="s">
        <v>19</v>
      </c>
      <c r="N147" s="267" t="s">
        <v>47</v>
      </c>
      <c r="O147" s="84"/>
      <c r="P147" s="215">
        <f>O147*H147</f>
        <v>0</v>
      </c>
      <c r="Q147" s="215">
        <v>0.001</v>
      </c>
      <c r="R147" s="215">
        <f>Q147*H147</f>
        <v>0.00026400000000000002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197</v>
      </c>
      <c r="AT147" s="217" t="s">
        <v>686</v>
      </c>
      <c r="AU147" s="217" t="s">
        <v>86</v>
      </c>
      <c r="AY147" s="17" t="s">
        <v>152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175</v>
      </c>
      <c r="BM147" s="217" t="s">
        <v>1560</v>
      </c>
    </row>
    <row r="148" s="2" customFormat="1">
      <c r="A148" s="38"/>
      <c r="B148" s="39"/>
      <c r="C148" s="40"/>
      <c r="D148" s="219" t="s">
        <v>160</v>
      </c>
      <c r="E148" s="40"/>
      <c r="F148" s="220" t="s">
        <v>1433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86</v>
      </c>
    </row>
    <row r="149" s="13" customFormat="1">
      <c r="A149" s="13"/>
      <c r="B149" s="227"/>
      <c r="C149" s="228"/>
      <c r="D149" s="219" t="s">
        <v>237</v>
      </c>
      <c r="E149" s="228"/>
      <c r="F149" s="230" t="s">
        <v>1561</v>
      </c>
      <c r="G149" s="228"/>
      <c r="H149" s="231">
        <v>0.26400000000000001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237</v>
      </c>
      <c r="AU149" s="237" t="s">
        <v>86</v>
      </c>
      <c r="AV149" s="13" t="s">
        <v>86</v>
      </c>
      <c r="AW149" s="13" t="s">
        <v>4</v>
      </c>
      <c r="AX149" s="13" t="s">
        <v>84</v>
      </c>
      <c r="AY149" s="237" t="s">
        <v>152</v>
      </c>
    </row>
    <row r="150" s="2" customFormat="1" ht="24.15" customHeight="1">
      <c r="A150" s="38"/>
      <c r="B150" s="39"/>
      <c r="C150" s="205" t="s">
        <v>413</v>
      </c>
      <c r="D150" s="205" t="s">
        <v>155</v>
      </c>
      <c r="E150" s="206" t="s">
        <v>1562</v>
      </c>
      <c r="F150" s="207" t="s">
        <v>1563</v>
      </c>
      <c r="G150" s="208" t="s">
        <v>291</v>
      </c>
      <c r="H150" s="209">
        <v>13.5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175</v>
      </c>
      <c r="AT150" s="217" t="s">
        <v>155</v>
      </c>
      <c r="AU150" s="217" t="s">
        <v>86</v>
      </c>
      <c r="AY150" s="17" t="s">
        <v>152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175</v>
      </c>
      <c r="BM150" s="217" t="s">
        <v>1564</v>
      </c>
    </row>
    <row r="151" s="2" customFormat="1">
      <c r="A151" s="38"/>
      <c r="B151" s="39"/>
      <c r="C151" s="40"/>
      <c r="D151" s="219" t="s">
        <v>160</v>
      </c>
      <c r="E151" s="40"/>
      <c r="F151" s="220" t="s">
        <v>1565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86</v>
      </c>
    </row>
    <row r="152" s="2" customFormat="1">
      <c r="A152" s="38"/>
      <c r="B152" s="39"/>
      <c r="C152" s="40"/>
      <c r="D152" s="224" t="s">
        <v>161</v>
      </c>
      <c r="E152" s="40"/>
      <c r="F152" s="225" t="s">
        <v>1566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161</v>
      </c>
      <c r="AU152" s="17" t="s">
        <v>86</v>
      </c>
    </row>
    <row r="153" s="2" customFormat="1">
      <c r="A153" s="38"/>
      <c r="B153" s="39"/>
      <c r="C153" s="40"/>
      <c r="D153" s="219" t="s">
        <v>163</v>
      </c>
      <c r="E153" s="40"/>
      <c r="F153" s="226" t="s">
        <v>1567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86</v>
      </c>
    </row>
    <row r="154" s="13" customFormat="1">
      <c r="A154" s="13"/>
      <c r="B154" s="227"/>
      <c r="C154" s="228"/>
      <c r="D154" s="219" t="s">
        <v>237</v>
      </c>
      <c r="E154" s="229" t="s">
        <v>19</v>
      </c>
      <c r="F154" s="230" t="s">
        <v>1568</v>
      </c>
      <c r="G154" s="228"/>
      <c r="H154" s="231">
        <v>13.5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237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152</v>
      </c>
    </row>
    <row r="155" s="2" customFormat="1" ht="16.5" customHeight="1">
      <c r="A155" s="38"/>
      <c r="B155" s="39"/>
      <c r="C155" s="257" t="s">
        <v>251</v>
      </c>
      <c r="D155" s="257" t="s">
        <v>686</v>
      </c>
      <c r="E155" s="258" t="s">
        <v>1569</v>
      </c>
      <c r="F155" s="259" t="s">
        <v>1570</v>
      </c>
      <c r="G155" s="260" t="s">
        <v>407</v>
      </c>
      <c r="H155" s="261">
        <v>2.0659999999999998</v>
      </c>
      <c r="I155" s="262"/>
      <c r="J155" s="263">
        <f>ROUND(I155*H155,2)</f>
        <v>0</v>
      </c>
      <c r="K155" s="264"/>
      <c r="L155" s="265"/>
      <c r="M155" s="266" t="s">
        <v>19</v>
      </c>
      <c r="N155" s="267" t="s">
        <v>47</v>
      </c>
      <c r="O155" s="84"/>
      <c r="P155" s="215">
        <f>O155*H155</f>
        <v>0</v>
      </c>
      <c r="Q155" s="215">
        <v>0.20000000000000001</v>
      </c>
      <c r="R155" s="215">
        <f>Q155*H155</f>
        <v>0.41320000000000001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197</v>
      </c>
      <c r="AT155" s="217" t="s">
        <v>686</v>
      </c>
      <c r="AU155" s="217" t="s">
        <v>86</v>
      </c>
      <c r="AY155" s="17" t="s">
        <v>152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175</v>
      </c>
      <c r="BM155" s="217" t="s">
        <v>1571</v>
      </c>
    </row>
    <row r="156" s="2" customFormat="1">
      <c r="A156" s="38"/>
      <c r="B156" s="39"/>
      <c r="C156" s="40"/>
      <c r="D156" s="219" t="s">
        <v>160</v>
      </c>
      <c r="E156" s="40"/>
      <c r="F156" s="220" t="s">
        <v>1570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237</v>
      </c>
      <c r="E157" s="228"/>
      <c r="F157" s="230" t="s">
        <v>1572</v>
      </c>
      <c r="G157" s="228"/>
      <c r="H157" s="231">
        <v>2.0659999999999998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237</v>
      </c>
      <c r="AU157" s="237" t="s">
        <v>86</v>
      </c>
      <c r="AV157" s="13" t="s">
        <v>86</v>
      </c>
      <c r="AW157" s="13" t="s">
        <v>4</v>
      </c>
      <c r="AX157" s="13" t="s">
        <v>84</v>
      </c>
      <c r="AY157" s="237" t="s">
        <v>152</v>
      </c>
    </row>
    <row r="158" s="2" customFormat="1" ht="21.75" customHeight="1">
      <c r="A158" s="38"/>
      <c r="B158" s="39"/>
      <c r="C158" s="205" t="s">
        <v>257</v>
      </c>
      <c r="D158" s="205" t="s">
        <v>155</v>
      </c>
      <c r="E158" s="206" t="s">
        <v>1397</v>
      </c>
      <c r="F158" s="207" t="s">
        <v>1398</v>
      </c>
      <c r="G158" s="208" t="s">
        <v>407</v>
      </c>
      <c r="H158" s="209">
        <v>150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175</v>
      </c>
      <c r="AT158" s="217" t="s">
        <v>155</v>
      </c>
      <c r="AU158" s="217" t="s">
        <v>86</v>
      </c>
      <c r="AY158" s="17" t="s">
        <v>152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175</v>
      </c>
      <c r="BM158" s="217" t="s">
        <v>1573</v>
      </c>
    </row>
    <row r="159" s="2" customFormat="1">
      <c r="A159" s="38"/>
      <c r="B159" s="39"/>
      <c r="C159" s="40"/>
      <c r="D159" s="219" t="s">
        <v>160</v>
      </c>
      <c r="E159" s="40"/>
      <c r="F159" s="220" t="s">
        <v>1400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>
      <c r="A160" s="38"/>
      <c r="B160" s="39"/>
      <c r="C160" s="40"/>
      <c r="D160" s="224" t="s">
        <v>161</v>
      </c>
      <c r="E160" s="40"/>
      <c r="F160" s="225" t="s">
        <v>1401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86</v>
      </c>
    </row>
    <row r="161" s="13" customFormat="1">
      <c r="A161" s="13"/>
      <c r="B161" s="227"/>
      <c r="C161" s="228"/>
      <c r="D161" s="219" t="s">
        <v>237</v>
      </c>
      <c r="E161" s="229" t="s">
        <v>19</v>
      </c>
      <c r="F161" s="230" t="s">
        <v>1402</v>
      </c>
      <c r="G161" s="228"/>
      <c r="H161" s="231">
        <v>150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237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152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86</v>
      </c>
      <c r="F162" s="203" t="s">
        <v>736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v>0</v>
      </c>
      <c r="Q162" s="197"/>
      <c r="R162" s="198">
        <v>0</v>
      </c>
      <c r="S162" s="197"/>
      <c r="T162" s="199"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84</v>
      </c>
      <c r="AT162" s="201" t="s">
        <v>75</v>
      </c>
      <c r="AU162" s="201" t="s">
        <v>84</v>
      </c>
      <c r="AY162" s="200" t="s">
        <v>152</v>
      </c>
      <c r="BK162" s="202">
        <v>0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509</v>
      </c>
      <c r="F163" s="203" t="s">
        <v>510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SUM(P164:P167)</f>
        <v>0</v>
      </c>
      <c r="Q163" s="197"/>
      <c r="R163" s="198">
        <f>SUM(R164:R167)</f>
        <v>0</v>
      </c>
      <c r="S163" s="197"/>
      <c r="T163" s="19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84</v>
      </c>
      <c r="AT163" s="201" t="s">
        <v>75</v>
      </c>
      <c r="AU163" s="201" t="s">
        <v>84</v>
      </c>
      <c r="AY163" s="200" t="s">
        <v>152</v>
      </c>
      <c r="BK163" s="202">
        <f>SUM(BK164:BK167)</f>
        <v>0</v>
      </c>
    </row>
    <row r="164" s="2" customFormat="1" ht="24.15" customHeight="1">
      <c r="A164" s="38"/>
      <c r="B164" s="39"/>
      <c r="C164" s="205" t="s">
        <v>265</v>
      </c>
      <c r="D164" s="205" t="s">
        <v>155</v>
      </c>
      <c r="E164" s="206" t="s">
        <v>1574</v>
      </c>
      <c r="F164" s="207" t="s">
        <v>548</v>
      </c>
      <c r="G164" s="208" t="s">
        <v>514</v>
      </c>
      <c r="H164" s="209">
        <v>28.800000000000001</v>
      </c>
      <c r="I164" s="210"/>
      <c r="J164" s="211">
        <f>ROUND(I164*H164,2)</f>
        <v>0</v>
      </c>
      <c r="K164" s="212"/>
      <c r="L164" s="44"/>
      <c r="M164" s="213" t="s">
        <v>19</v>
      </c>
      <c r="N164" s="214" t="s">
        <v>47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175</v>
      </c>
      <c r="AT164" s="217" t="s">
        <v>155</v>
      </c>
      <c r="AU164" s="217" t="s">
        <v>86</v>
      </c>
      <c r="AY164" s="17" t="s">
        <v>152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84</v>
      </c>
      <c r="BK164" s="218">
        <f>ROUND(I164*H164,2)</f>
        <v>0</v>
      </c>
      <c r="BL164" s="17" t="s">
        <v>175</v>
      </c>
      <c r="BM164" s="217" t="s">
        <v>1575</v>
      </c>
    </row>
    <row r="165" s="2" customFormat="1">
      <c r="A165" s="38"/>
      <c r="B165" s="39"/>
      <c r="C165" s="40"/>
      <c r="D165" s="219" t="s">
        <v>160</v>
      </c>
      <c r="E165" s="40"/>
      <c r="F165" s="220" t="s">
        <v>550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86</v>
      </c>
    </row>
    <row r="166" s="2" customFormat="1">
      <c r="A166" s="38"/>
      <c r="B166" s="39"/>
      <c r="C166" s="40"/>
      <c r="D166" s="224" t="s">
        <v>161</v>
      </c>
      <c r="E166" s="40"/>
      <c r="F166" s="225" t="s">
        <v>1576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161</v>
      </c>
      <c r="AU166" s="17" t="s">
        <v>86</v>
      </c>
    </row>
    <row r="167" s="13" customFormat="1">
      <c r="A167" s="13"/>
      <c r="B167" s="227"/>
      <c r="C167" s="228"/>
      <c r="D167" s="219" t="s">
        <v>237</v>
      </c>
      <c r="E167" s="229" t="s">
        <v>19</v>
      </c>
      <c r="F167" s="230" t="s">
        <v>1577</v>
      </c>
      <c r="G167" s="228"/>
      <c r="H167" s="231">
        <v>28.800000000000001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237</v>
      </c>
      <c r="AU167" s="237" t="s">
        <v>86</v>
      </c>
      <c r="AV167" s="13" t="s">
        <v>86</v>
      </c>
      <c r="AW167" s="13" t="s">
        <v>37</v>
      </c>
      <c r="AX167" s="13" t="s">
        <v>84</v>
      </c>
      <c r="AY167" s="237" t="s">
        <v>152</v>
      </c>
    </row>
    <row r="168" s="12" customFormat="1" ht="22.8" customHeight="1">
      <c r="A168" s="12"/>
      <c r="B168" s="189"/>
      <c r="C168" s="190"/>
      <c r="D168" s="191" t="s">
        <v>75</v>
      </c>
      <c r="E168" s="203" t="s">
        <v>572</v>
      </c>
      <c r="F168" s="203" t="s">
        <v>573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SUM(P169:P172)</f>
        <v>0</v>
      </c>
      <c r="Q168" s="197"/>
      <c r="R168" s="198">
        <f>SUM(R169:R172)</f>
        <v>0</v>
      </c>
      <c r="S168" s="197"/>
      <c r="T168" s="19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84</v>
      </c>
      <c r="AT168" s="201" t="s">
        <v>75</v>
      </c>
      <c r="AU168" s="201" t="s">
        <v>84</v>
      </c>
      <c r="AY168" s="200" t="s">
        <v>152</v>
      </c>
      <c r="BK168" s="202">
        <f>SUM(BK169:BK172)</f>
        <v>0</v>
      </c>
    </row>
    <row r="169" s="2" customFormat="1" ht="24.15" customHeight="1">
      <c r="A169" s="38"/>
      <c r="B169" s="39"/>
      <c r="C169" s="205" t="s">
        <v>7</v>
      </c>
      <c r="D169" s="205" t="s">
        <v>155</v>
      </c>
      <c r="E169" s="206" t="s">
        <v>1578</v>
      </c>
      <c r="F169" s="207" t="s">
        <v>1579</v>
      </c>
      <c r="G169" s="208" t="s">
        <v>514</v>
      </c>
      <c r="H169" s="209">
        <v>50.444000000000003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175</v>
      </c>
      <c r="AT169" s="217" t="s">
        <v>155</v>
      </c>
      <c r="AU169" s="217" t="s">
        <v>86</v>
      </c>
      <c r="AY169" s="17" t="s">
        <v>152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175</v>
      </c>
      <c r="BM169" s="217" t="s">
        <v>1580</v>
      </c>
    </row>
    <row r="170" s="2" customFormat="1">
      <c r="A170" s="38"/>
      <c r="B170" s="39"/>
      <c r="C170" s="40"/>
      <c r="D170" s="219" t="s">
        <v>160</v>
      </c>
      <c r="E170" s="40"/>
      <c r="F170" s="220" t="s">
        <v>1581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160</v>
      </c>
      <c r="AU170" s="17" t="s">
        <v>86</v>
      </c>
    </row>
    <row r="171" s="2" customFormat="1">
      <c r="A171" s="38"/>
      <c r="B171" s="39"/>
      <c r="C171" s="40"/>
      <c r="D171" s="224" t="s">
        <v>161</v>
      </c>
      <c r="E171" s="40"/>
      <c r="F171" s="225" t="s">
        <v>1582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86</v>
      </c>
    </row>
    <row r="172" s="2" customFormat="1">
      <c r="A172" s="38"/>
      <c r="B172" s="39"/>
      <c r="C172" s="40"/>
      <c r="D172" s="219" t="s">
        <v>163</v>
      </c>
      <c r="E172" s="40"/>
      <c r="F172" s="226" t="s">
        <v>586</v>
      </c>
      <c r="G172" s="40"/>
      <c r="H172" s="40"/>
      <c r="I172" s="221"/>
      <c r="J172" s="40"/>
      <c r="K172" s="40"/>
      <c r="L172" s="44"/>
      <c r="M172" s="238"/>
      <c r="N172" s="239"/>
      <c r="O172" s="240"/>
      <c r="P172" s="240"/>
      <c r="Q172" s="240"/>
      <c r="R172" s="240"/>
      <c r="S172" s="240"/>
      <c r="T172" s="241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86</v>
      </c>
    </row>
    <row r="173" s="2" customFormat="1" ht="6.96" customHeight="1">
      <c r="A173" s="38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J+x8ZIOdwIZNdlUjoLs5kHctI08c3TnA/pDDI6voRm66cfeX7smiji3gBATXag5auZcon1Ux5vcNkuLVtMIThg==" hashValue="CiIUGYuT1gXxgT323l0ZuRnOYDldo0jjMd65YJv9h2rhEC9M3+yP2LOF0SVQ+hL8OKm7BRrGaopV5Be5tYEqhw==" algorithmName="SHA-512" password="CC35"/>
  <autoFilter ref="C83:K17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2"/>
    <hyperlink ref="F94" r:id="rId2" display="https://podminky.urs.cz/item/CS_URS_2023_01/131251100"/>
    <hyperlink ref="F113" r:id="rId3" display="https://podminky.urs.cz/item/CS_URS_2023_01/184102213"/>
    <hyperlink ref="F119" r:id="rId4" display="https://podminky.urs.cz/item/CS_URS_2023_01/184201111"/>
    <hyperlink ref="F128" r:id="rId5" display="https://podminky.urs.cz/item/CS_URS_2023_01/184215133"/>
    <hyperlink ref="F136" r:id="rId6" display="https://podminky.urs.cz/item/CS_URS_2023_01/184501121"/>
    <hyperlink ref="F141" r:id="rId7" display="https://podminky.urs.cz/item/CS_URS_2023_01/184801121"/>
    <hyperlink ref="F145" r:id="rId8" display="https://podminky.urs.cz/item/CS_URS_2023_01/184812121"/>
    <hyperlink ref="F152" r:id="rId9" display="https://podminky.urs.cz/item/CS_URS_2023_01/184911431"/>
    <hyperlink ref="F160" r:id="rId10" display="https://podminky.urs.cz/item/CS_URS_2023_01/185851121"/>
    <hyperlink ref="F166" r:id="rId11" display="https://podminky.urs.cz/item/CS_URS_2023_01/997013655R"/>
    <hyperlink ref="F171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2024-01-03T06:11:38Z</dcterms:created>
  <dcterms:modified xsi:type="dcterms:W3CDTF">2024-01-03T06:12:05Z</dcterms:modified>
</cp:coreProperties>
</file>